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comments4.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paulk\Desktop\"/>
    </mc:Choice>
  </mc:AlternateContent>
  <xr:revisionPtr revIDLastSave="0" documentId="13_ncr:1_{3A29ABF1-3379-465D-8F50-546DFC969767}" xr6:coauthVersionLast="47" xr6:coauthVersionMax="47" xr10:uidLastSave="{00000000-0000-0000-0000-000000000000}"/>
  <bookViews>
    <workbookView xWindow="-98" yWindow="-98" windowWidth="22695" windowHeight="14595" firstSheet="5" activeTab="5" xr2:uid="{00000000-000D-0000-FFFF-FFFF00000000}"/>
  </bookViews>
  <sheets>
    <sheet name="Metadata" sheetId="1" r:id="rId1"/>
    <sheet name="Data variable &amp; description" sheetId="2" r:id="rId2"/>
    <sheet name="Dropdown list" sheetId="3" r:id="rId3"/>
    <sheet name="Study information" sheetId="4" r:id="rId4"/>
    <sheet name="Summary (CN Stocks)" sheetId="14" r:id="rId5"/>
    <sheet name="Ref Check" sheetId="12" r:id="rId6"/>
  </sheets>
  <externalReferences>
    <externalReference r:id="rId7"/>
  </externalReferences>
  <definedNames>
    <definedName name="_xlnm._FilterDatabase" localSheetId="3" hidden="1">'Study information'!$A$2:$BF$2</definedName>
  </definedNames>
  <calcPr calcId="191028" concurrentCalc="0"/>
  <pivotCaches>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7" roundtripDataSignature="AMtx7mjn4MJJuZOcWtd8bcb/KvqOKMMoaw=="/>
    </ext>
  </extLst>
</workbook>
</file>

<file path=xl/calcChain.xml><?xml version="1.0" encoding="utf-8"?>
<calcChain xmlns="http://schemas.openxmlformats.org/spreadsheetml/2006/main">
  <c r="H2" i="12" l="1"/>
  <c r="B340" i="12"/>
  <c r="B341" i="12"/>
  <c r="C2185" i="4"/>
  <c r="B2185" i="4"/>
  <c r="C2184" i="4"/>
  <c r="C2183" i="4"/>
  <c r="D2182" i="4"/>
  <c r="D2181" i="4"/>
  <c r="D2180" i="4"/>
  <c r="D2179" i="4"/>
  <c r="D2178" i="4"/>
  <c r="D2177" i="4"/>
  <c r="D2176" i="4"/>
  <c r="D2175" i="4"/>
  <c r="D2174" i="4"/>
  <c r="D2173" i="4"/>
  <c r="D2172" i="4"/>
  <c r="D2171" i="4"/>
  <c r="D2170" i="4"/>
  <c r="D2169" i="4"/>
  <c r="D2168" i="4"/>
  <c r="D2167" i="4"/>
  <c r="D2166" i="4"/>
  <c r="D2165" i="4"/>
  <c r="D2164" i="4"/>
  <c r="D2163" i="4"/>
  <c r="D2162" i="4"/>
  <c r="L4" i="3" a="1"/>
  <c r="L4" i="3"/>
  <c r="L5" i="3" a="1"/>
  <c r="L5" i="3"/>
  <c r="L6" i="3" a="1"/>
  <c r="L6" i="3"/>
  <c r="L7" i="3" a="1"/>
  <c r="L7" i="3"/>
  <c r="L8" i="3" a="1"/>
  <c r="L8" i="3"/>
  <c r="L9" i="3" a="1"/>
  <c r="L9" i="3"/>
  <c r="L10" i="3" a="1"/>
  <c r="L10" i="3"/>
  <c r="L11" i="3" a="1"/>
  <c r="L11" i="3"/>
  <c r="L12" i="3" a="1"/>
  <c r="L12" i="3"/>
  <c r="L3" i="3" a="1"/>
  <c r="L3" i="3"/>
  <c r="D2161" i="4"/>
  <c r="M7" i="3"/>
  <c r="M6" i="3"/>
  <c r="M2" i="3"/>
  <c r="M5" i="3"/>
  <c r="M3" i="3"/>
  <c r="N2151" i="4"/>
  <c r="N2152" i="4"/>
  <c r="N2150" i="4"/>
  <c r="W3" i="4"/>
  <c r="V3" i="4"/>
  <c r="U3" i="4"/>
  <c r="T3" i="4"/>
  <c r="W2" i="4"/>
  <c r="V2" i="4"/>
  <c r="U2" i="4"/>
  <c r="T2" i="4"/>
  <c r="M102" i="3"/>
  <c r="I2" i="3"/>
  <c r="C122" i="2"/>
  <c r="D122" i="2"/>
  <c r="C123" i="2"/>
  <c r="D123" i="2"/>
  <c r="C124" i="2"/>
  <c r="D124" i="2"/>
  <c r="C125" i="2"/>
  <c r="D125" i="2"/>
  <c r="C126" i="2"/>
  <c r="D126" i="2"/>
  <c r="D121" i="2"/>
  <c r="C120" i="2"/>
  <c r="D120" i="2"/>
  <c r="D119" i="2"/>
  <c r="C121" i="2"/>
  <c r="C101" i="2"/>
  <c r="D101" i="2"/>
  <c r="C102" i="2"/>
  <c r="D102" i="2"/>
  <c r="C103" i="2"/>
  <c r="D103" i="2"/>
  <c r="C104" i="2"/>
  <c r="D104" i="2"/>
  <c r="C105" i="2"/>
  <c r="D105" i="2"/>
  <c r="D100" i="2"/>
  <c r="C99" i="2"/>
  <c r="D99" i="2"/>
  <c r="D98" i="2"/>
  <c r="C100" i="2"/>
  <c r="C79" i="2"/>
  <c r="D79" i="2"/>
  <c r="C80" i="2"/>
  <c r="D80" i="2"/>
  <c r="C81" i="2"/>
  <c r="D81" i="2"/>
  <c r="C82" i="2"/>
  <c r="D82" i="2"/>
  <c r="C83" i="2"/>
  <c r="D83" i="2"/>
  <c r="D78" i="2"/>
  <c r="C77" i="2"/>
  <c r="D77" i="2"/>
  <c r="D76" i="2"/>
  <c r="C78" i="2"/>
  <c r="D49" i="2"/>
  <c r="C49" i="2"/>
  <c r="D48" i="2"/>
  <c r="C48" i="2"/>
  <c r="C43" i="2"/>
  <c r="D43" i="2"/>
  <c r="C44" i="2"/>
  <c r="D44" i="2"/>
  <c r="C45" i="2"/>
  <c r="D45" i="2"/>
  <c r="C46" i="2"/>
  <c r="D46" i="2"/>
  <c r="C47" i="2"/>
  <c r="D47" i="2"/>
  <c r="D42" i="2"/>
  <c r="I2175" i="4"/>
  <c r="D2160" i="4"/>
  <c r="D2159" i="4"/>
  <c r="D2158" i="4"/>
  <c r="D2157" i="4"/>
  <c r="D2156" i="4"/>
  <c r="D2155" i="4"/>
  <c r="D2154" i="4"/>
  <c r="D2153" i="4"/>
  <c r="D2149" i="4"/>
  <c r="D2148" i="4"/>
  <c r="B530" i="12"/>
  <c r="B513" i="12"/>
  <c r="B475" i="12"/>
  <c r="B429" i="12"/>
  <c r="B425" i="12"/>
  <c r="B401" i="12"/>
  <c r="B381" i="12"/>
  <c r="B377" i="12"/>
  <c r="B370" i="12"/>
  <c r="B369" i="12"/>
  <c r="B349" i="12"/>
  <c r="B346" i="12"/>
  <c r="B320" i="12"/>
  <c r="B295" i="12"/>
  <c r="B278" i="12"/>
  <c r="B244" i="12"/>
  <c r="B243" i="12"/>
  <c r="B238" i="12"/>
  <c r="B235" i="12"/>
  <c r="B220" i="12"/>
  <c r="B211" i="12"/>
  <c r="B173" i="12"/>
  <c r="B151" i="12"/>
  <c r="B149" i="12"/>
  <c r="B134" i="12"/>
  <c r="B75" i="12"/>
  <c r="B33" i="12"/>
  <c r="B32" i="12"/>
  <c r="B29" i="12"/>
  <c r="C2147" i="4"/>
  <c r="G2" i="12"/>
  <c r="C2146" i="4"/>
  <c r="C2097" i="4"/>
  <c r="C2071" i="4"/>
  <c r="S2062" i="4"/>
  <c r="R2062" i="4"/>
  <c r="S2061" i="4"/>
  <c r="R2061" i="4"/>
  <c r="S2060" i="4"/>
  <c r="R2060" i="4"/>
  <c r="S2059" i="4"/>
  <c r="R2059" i="4"/>
  <c r="S2058" i="4"/>
  <c r="R2058" i="4"/>
  <c r="S2057" i="4"/>
  <c r="R2057" i="4"/>
  <c r="S2056" i="4"/>
  <c r="R2056" i="4"/>
  <c r="S2055" i="4"/>
  <c r="R2055" i="4"/>
  <c r="S2054" i="4"/>
  <c r="R2054" i="4"/>
  <c r="S2053" i="4"/>
  <c r="R2053" i="4"/>
  <c r="S2052" i="4"/>
  <c r="R2052" i="4"/>
  <c r="S2051" i="4"/>
  <c r="R2051" i="4"/>
  <c r="S2050" i="4"/>
  <c r="R2050" i="4"/>
  <c r="S2049" i="4"/>
  <c r="R2049" i="4"/>
  <c r="S2048" i="4"/>
  <c r="R2048" i="4"/>
  <c r="S2047" i="4"/>
  <c r="R2047" i="4"/>
  <c r="S2046" i="4"/>
  <c r="R2046" i="4"/>
  <c r="S2045" i="4"/>
  <c r="R2045" i="4"/>
  <c r="S2044" i="4"/>
  <c r="R2044" i="4"/>
  <c r="S2043" i="4"/>
  <c r="R2043" i="4"/>
  <c r="S2042" i="4"/>
  <c r="R2042" i="4"/>
  <c r="D1906" i="4"/>
  <c r="D1907" i="4"/>
  <c r="D1903" i="4"/>
  <c r="D1904" i="4"/>
  <c r="D1900" i="4"/>
  <c r="D1901" i="4"/>
  <c r="D1897" i="4"/>
  <c r="D1898" i="4"/>
  <c r="C2063" i="4"/>
  <c r="B62" i="12"/>
  <c r="B380" i="12"/>
  <c r="B129" i="12"/>
  <c r="B56" i="12"/>
  <c r="B73" i="12"/>
  <c r="B28" i="12"/>
  <c r="B382" i="12"/>
  <c r="B374" i="12"/>
  <c r="B225" i="12"/>
  <c r="B266" i="12"/>
  <c r="B265" i="12"/>
  <c r="B479" i="12"/>
  <c r="C2041" i="4"/>
  <c r="B2041" i="4"/>
  <c r="N1902" i="4"/>
  <c r="C2035" i="4"/>
  <c r="C2038" i="4"/>
  <c r="B2038" i="4"/>
  <c r="F2039" i="4"/>
  <c r="F2040" i="4"/>
  <c r="F2038" i="4"/>
  <c r="C2034" i="4"/>
  <c r="B2034" i="4"/>
  <c r="C2033" i="4"/>
  <c r="AD2033" i="4"/>
  <c r="C2032" i="4"/>
  <c r="C2031" i="4"/>
  <c r="C2030" i="4"/>
  <c r="Q2029" i="4"/>
  <c r="P2029" i="4"/>
  <c r="O2029" i="4"/>
  <c r="N2029" i="4"/>
  <c r="C2029" i="4"/>
  <c r="C2028" i="4"/>
  <c r="G2" i="3"/>
  <c r="C2027" i="4"/>
  <c r="D15" i="4"/>
  <c r="D16" i="4"/>
  <c r="I2" i="12"/>
  <c r="F1897" i="4"/>
  <c r="F1898" i="4"/>
  <c r="F1899" i="4"/>
  <c r="F1900" i="4"/>
  <c r="F1901" i="4"/>
  <c r="F1902" i="4"/>
  <c r="F1903" i="4"/>
  <c r="F1904" i="4"/>
  <c r="F1905" i="4"/>
  <c r="F1906" i="4"/>
  <c r="F1907" i="4"/>
  <c r="F1908" i="4"/>
  <c r="F1909" i="4"/>
  <c r="F1910" i="4"/>
  <c r="F1911" i="4"/>
  <c r="F1896" i="4"/>
  <c r="N1899" i="4"/>
  <c r="N1905" i="4"/>
  <c r="N1908" i="4"/>
  <c r="N1909" i="4"/>
  <c r="O1909" i="4"/>
  <c r="N1910" i="4"/>
  <c r="N1911" i="4"/>
  <c r="D1910" i="4"/>
  <c r="D1911" i="4"/>
  <c r="D1899" i="4"/>
  <c r="D1902" i="4"/>
  <c r="D1905" i="4"/>
  <c r="D1908" i="4"/>
  <c r="D1909" i="4"/>
  <c r="N1896" i="4"/>
  <c r="D1896" i="4"/>
  <c r="C2" i="4"/>
  <c r="D2" i="4"/>
  <c r="E2" i="4"/>
  <c r="B2" i="4"/>
  <c r="C1890" i="4"/>
  <c r="AK1886" i="4"/>
  <c r="AK1881" i="4"/>
  <c r="AK1879" i="4"/>
  <c r="AK1875" i="4"/>
  <c r="AK1873" i="4"/>
  <c r="O1910" i="4"/>
  <c r="C119" i="2"/>
  <c r="C98" i="2"/>
  <c r="C76" i="2"/>
  <c r="C42" i="2"/>
  <c r="D17" i="4"/>
  <c r="D12" i="4"/>
  <c r="D10" i="4"/>
  <c r="D13" i="4"/>
  <c r="D18" i="4"/>
  <c r="D14" i="4"/>
  <c r="D20" i="4"/>
  <c r="K2" i="4"/>
  <c r="J2" i="4"/>
  <c r="I2" i="4"/>
  <c r="N22" i="4"/>
  <c r="N21" i="4"/>
  <c r="N20" i="4"/>
  <c r="N19" i="4"/>
  <c r="N18" i="4"/>
  <c r="N17" i="4"/>
  <c r="N16" i="4"/>
  <c r="N15" i="4"/>
  <c r="N14" i="4"/>
  <c r="N13" i="4"/>
  <c r="N12" i="4"/>
  <c r="N11" i="4"/>
  <c r="N10" i="4"/>
  <c r="AT23" i="4"/>
  <c r="A1" i="4"/>
  <c r="AU23" i="4"/>
  <c r="AS23" i="4"/>
  <c r="AD7" i="4"/>
  <c r="AR23" i="4"/>
  <c r="AA7" i="4"/>
  <c r="E22" i="4"/>
  <c r="D22" i="4"/>
  <c r="E21" i="4"/>
  <c r="D21" i="4"/>
  <c r="E20" i="4"/>
  <c r="E19" i="4"/>
  <c r="D19" i="4"/>
  <c r="E18" i="4"/>
  <c r="E17" i="4"/>
  <c r="E16" i="4"/>
  <c r="E15" i="4"/>
  <c r="E14" i="4"/>
  <c r="E13" i="4"/>
  <c r="E12" i="4"/>
  <c r="E11" i="4"/>
  <c r="D11" i="4"/>
  <c r="E10" i="4"/>
  <c r="AO7" i="4"/>
  <c r="AN3" i="4"/>
  <c r="AM3" i="4"/>
  <c r="AL3" i="4"/>
  <c r="AK3" i="4"/>
  <c r="AJ3" i="4"/>
  <c r="AI3" i="4"/>
  <c r="AH3" i="4"/>
  <c r="AG3" i="4"/>
  <c r="AF3" i="4"/>
  <c r="AE3" i="4"/>
  <c r="AD3" i="4"/>
  <c r="AC3" i="4"/>
  <c r="AB3" i="4"/>
  <c r="AA3" i="4"/>
  <c r="Z3" i="4"/>
  <c r="Y3" i="4"/>
  <c r="X3" i="4"/>
  <c r="S3" i="4"/>
  <c r="R3" i="4"/>
  <c r="Q3" i="4"/>
  <c r="P3" i="4"/>
  <c r="O3" i="4"/>
  <c r="N3" i="4"/>
  <c r="M3" i="4"/>
  <c r="L3" i="4"/>
  <c r="K3" i="4"/>
  <c r="J3" i="4"/>
  <c r="I3" i="4"/>
  <c r="H3" i="4"/>
  <c r="G3" i="4"/>
  <c r="F3" i="4"/>
  <c r="E3" i="4"/>
  <c r="D3" i="4"/>
  <c r="C3" i="4"/>
  <c r="B3" i="4"/>
  <c r="AN2" i="4"/>
  <c r="AM2" i="4"/>
  <c r="AL2" i="4"/>
  <c r="AK2" i="4"/>
  <c r="AJ2" i="4"/>
  <c r="AI2" i="4"/>
  <c r="AH2" i="4"/>
  <c r="AG2" i="4"/>
  <c r="AF2" i="4"/>
  <c r="AE2" i="4"/>
  <c r="AD2" i="4"/>
  <c r="AC2" i="4"/>
  <c r="AB2" i="4"/>
  <c r="AA2" i="4"/>
  <c r="Z2" i="4"/>
  <c r="Y2" i="4"/>
  <c r="X2" i="4"/>
  <c r="S2" i="4"/>
  <c r="R2" i="4"/>
  <c r="Q2" i="4"/>
  <c r="P2" i="4"/>
  <c r="O2" i="4"/>
  <c r="N2" i="4"/>
  <c r="M2" i="4"/>
  <c r="L2" i="4"/>
  <c r="H2" i="4"/>
  <c r="G2" i="4"/>
  <c r="F2" i="4"/>
  <c r="AK1" i="4"/>
  <c r="AI1" i="4"/>
  <c r="X1" i="4"/>
  <c r="N1" i="4"/>
  <c r="F1" i="4"/>
  <c r="C9" i="3"/>
  <c r="C8" i="3"/>
  <c r="C7" i="3"/>
  <c r="C6" i="3"/>
  <c r="C5" i="3"/>
  <c r="D4" i="3"/>
  <c r="C4" i="3"/>
  <c r="C3" i="3"/>
  <c r="H2" i="3"/>
  <c r="B119" i="2"/>
  <c r="B98" i="2"/>
  <c r="B76" i="2"/>
  <c r="B42" i="2"/>
  <c r="O1896" i="4"/>
  <c r="O1897" i="4"/>
  <c r="O1899" i="4"/>
  <c r="K2" i="12"/>
  <c r="O1911" i="4"/>
  <c r="O1905" i="4"/>
  <c r="O1908" i="4"/>
  <c r="J2" i="12"/>
  <c r="O1902" i="4"/>
  <c r="O1898" i="4"/>
  <c r="O1900" i="4"/>
  <c r="O1901" i="4"/>
  <c r="O1903" i="4"/>
  <c r="O1904" i="4"/>
  <c r="O1906" i="4"/>
  <c r="O190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5" authorId="0" shapeId="0" xr:uid="{00000000-0006-0000-0100-000001000000}">
      <text>
        <r>
          <rPr>
            <sz val="11"/>
            <color theme="1"/>
            <rFont val="Calibri"/>
            <family val="2"/>
          </rPr>
          <t>======
ID#AAAAUiefu0U
Clint Cameron    (2022-02-01 07:06:41)
Use Google Earth to find study site and drop a pin. The select 'properties' - this will provide lat and long. Save as a kmz in the folder 'kmz pins of study sites'.</t>
        </r>
      </text>
    </comment>
  </commentList>
  <extLst>
    <ext xmlns:r="http://schemas.openxmlformats.org/officeDocument/2006/relationships" uri="GoogleSheetsCustomDataVersion1">
      <go:sheetsCustomData xmlns:go="http://customooxmlschemas.google.com/" r:id="rId1" roundtripDataSignature="AMtx7mihud7jKYZUvFuylkE40g5NlWadu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tc={504366BA-F9F7-41DC-9040-21E8DB26DE34}</author>
    <author>tc={3668E5FC-1032-430A-9978-9D875382E3F2}</author>
  </authors>
  <commentList>
    <comment ref="G3" authorId="0" shapeId="0" xr:uid="{504366BA-F9F7-41DC-9040-21E8DB26DE34}">
      <text>
        <t>[Threaded comment]
Your version of Excel allows you to read this threaded comment; however, any edits to it will get removed if the file is opened in a newer version of Excel. Learn more: https://go.microsoft.com/fwlink/?linkid=870924
Comment:
    Def: having no outflow to an external body of water such as a river or ocean, and only losing water through evaporation or seepage into the ground</t>
      </text>
    </comment>
    <comment ref="G10" authorId="1" shapeId="0" xr:uid="{3668E5FC-1032-430A-9978-9D875382E3F2}">
      <text>
        <t>[Threaded comment]
Your version of Excel allows you to read this threaded comment; however, any edits to it will get removed if the file is opened in a newer version of Excel. Learn more: https://go.microsoft.com/fwlink/?linkid=870924
Comment:
    Def: In arheic systems water falls unpredictably in small amounts and follows haphazard drainage patterns. Apart from rivers that arise outside the region (allogenic rivers) and areas fed from underground sources of water, most bodies of water within arheic regions are temporary.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Wong Lynn Wei</author>
    <author>tc={285C1287-C5B3-4A0F-9E20-536D5D74459C}</author>
    <author>tc={B1F10F4C-135D-4EB4-969E-888B23B76437}</author>
    <author/>
    <author>tc={A61E80D6-0CA5-487C-AC53-2C95AF31E0D7}</author>
    <author>Clint Cameron</author>
    <author>tc={E44FF57B-84A4-4DDE-83DA-7C218DA0EF1E}</author>
    <author>tc={DB1FB713-0B0D-45BE-9BBF-9A5F7139208A}</author>
    <author>tc={E2688E1B-D447-40A1-9884-7E81FE5E2ECC}</author>
    <author>tc={7915B211-8CF4-40C3-B038-F049C56C23EF}</author>
    <author>tc={3BB9CB5C-7780-4232-941F-F1696EF6781E}</author>
    <author>tc={6801B63A-EA18-4106-8BA7-9EC2D9CAA76A}</author>
  </authors>
  <commentList>
    <comment ref="B2" authorId="0" shapeId="0" xr:uid="{29F51D17-5FBB-4B6B-940C-FFA8BF4F4B26}">
      <text>
        <r>
          <rPr>
            <b/>
            <sz val="9"/>
            <color indexed="81"/>
            <rFont val="Tahoma"/>
            <family val="2"/>
          </rPr>
          <t xml:space="preserve">Naming convention: </t>
        </r>
        <r>
          <rPr>
            <sz val="9"/>
            <color indexed="81"/>
            <rFont val="Tahoma"/>
            <family val="2"/>
          </rPr>
          <t xml:space="preserve">Initials_ArticleNum###
</t>
        </r>
      </text>
    </comment>
    <comment ref="C2" authorId="1" shapeId="0" xr:uid="{285C1287-C5B3-4A0F-9E20-536D5D74459C}">
      <text>
        <t>[Threaded comment]
Your version of Excel allows you to read this threaded comment; however, any edits to it will get removed if the file is opened in a newer version of Excel. Learn more: https://go.microsoft.com/fwlink/?linkid=870924
Comment:
    Is there a preferred format for the references? I presume APA from what you've been doing
Reply:
    Yes I've just been using APA</t>
      </text>
    </comment>
    <comment ref="G2" authorId="0" shapeId="0" xr:uid="{83F215B9-01C3-4BB9-AEE0-20AE48E0574C}">
      <text>
        <r>
          <rPr>
            <b/>
            <sz val="9"/>
            <color indexed="81"/>
            <rFont val="Tahoma"/>
            <family val="2"/>
          </rPr>
          <t>Wong Lynn Wei:</t>
        </r>
        <r>
          <rPr>
            <sz val="9"/>
            <color indexed="81"/>
            <rFont val="Tahoma"/>
            <family val="2"/>
          </rPr>
          <t xml:space="preserve">
Carbon and nitrogen stocks</t>
        </r>
      </text>
    </comment>
    <comment ref="H2" authorId="0" shapeId="0" xr:uid="{69C1A707-3642-4190-906F-7D1337688763}">
      <text>
        <r>
          <rPr>
            <b/>
            <sz val="9"/>
            <color indexed="81"/>
            <rFont val="Tahoma"/>
            <family val="2"/>
          </rPr>
          <t>Wong Lynn Wei:</t>
        </r>
        <r>
          <rPr>
            <sz val="9"/>
            <color indexed="81"/>
            <rFont val="Tahoma"/>
            <family val="2"/>
          </rPr>
          <t xml:space="preserve">
Soil properties</t>
        </r>
      </text>
    </comment>
    <comment ref="I2" authorId="0" shapeId="0" xr:uid="{E7FCD1C5-85DB-4B40-8D70-B5C98142DE74}">
      <text>
        <r>
          <rPr>
            <b/>
            <sz val="9"/>
            <color indexed="81"/>
            <rFont val="Tahoma"/>
            <family val="2"/>
          </rPr>
          <t>Wong Lynn Wei:</t>
        </r>
        <r>
          <rPr>
            <sz val="9"/>
            <color indexed="81"/>
            <rFont val="Tahoma"/>
            <family val="2"/>
          </rPr>
          <t xml:space="preserve">
Carbon sequestration / accumulation rates</t>
        </r>
      </text>
    </comment>
    <comment ref="J2" authorId="0" shapeId="0" xr:uid="{FB80926A-B4B3-48D6-9FB7-86CB30A60FB2}">
      <text>
        <r>
          <rPr>
            <b/>
            <sz val="9"/>
            <color indexed="81"/>
            <rFont val="Tahoma"/>
            <family val="2"/>
          </rPr>
          <t>Wong Lynn Wei:</t>
        </r>
        <r>
          <rPr>
            <sz val="9"/>
            <color indexed="81"/>
            <rFont val="Tahoma"/>
            <family val="2"/>
          </rPr>
          <t xml:space="preserve">
GHG fluxes</t>
        </r>
      </text>
    </comment>
    <comment ref="K2" authorId="0" shapeId="0" xr:uid="{6755F1DC-50B9-408E-8841-9A434380E415}">
      <text>
        <r>
          <rPr>
            <b/>
            <sz val="9"/>
            <color indexed="81"/>
            <rFont val="Tahoma"/>
            <family val="2"/>
          </rPr>
          <t>Wong Lynn Wei:</t>
        </r>
        <r>
          <rPr>
            <sz val="9"/>
            <color indexed="81"/>
            <rFont val="Tahoma"/>
            <family val="2"/>
          </rPr>
          <t xml:space="preserve">
Calcium carbonate cycling</t>
        </r>
      </text>
    </comment>
    <comment ref="R2" authorId="2" shapeId="0" xr:uid="{B1F10F4C-135D-4EB4-969E-888B23B76437}">
      <text>
        <t>[Threaded comment]
Your version of Excel allows you to read this threaded comment; however, any edits to it will get removed if the file is opened in a newer version of Excel. Learn more: https://go.microsoft.com/fwlink/?linkid=870924
Comment:
    need to re-do all of these, all out of syn up to CC-021</t>
      </text>
    </comment>
    <comment ref="Z4" authorId="3" shapeId="0" xr:uid="{00000000-0006-0000-0300-000005000000}">
      <text>
        <r>
          <rPr>
            <sz val="11"/>
            <color theme="1"/>
            <rFont val="Calibri"/>
            <family val="2"/>
          </rPr>
          <t>======
ID#AAAAUiefu0A
Clint Cameron    (2022-02-01 07:06:41)
water temp. recored at 1m intervals to 5m, max was 39 degress at 5m</t>
        </r>
      </text>
    </comment>
    <comment ref="AD4" authorId="3" shapeId="0" xr:uid="{00000000-0006-0000-0300-000002000000}">
      <text>
        <r>
          <rPr>
            <sz val="11"/>
            <color theme="1"/>
            <rFont val="Calibri"/>
            <family val="2"/>
          </rPr>
          <t>======
ID#AAAAUiefu0Q
Clint Cameron    (2022-02-01 07:06:41)
ups</t>
        </r>
      </text>
    </comment>
    <comment ref="AK4" authorId="3" shapeId="0" xr:uid="{00000000-0006-0000-0300-000001000000}">
      <text>
        <r>
          <rPr>
            <sz val="11"/>
            <color theme="1"/>
            <rFont val="Calibri"/>
            <family val="2"/>
          </rPr>
          <t>======
ID#AAAAUiefu0Y
Clint Cameron    (2022-02-01 07:06:41)
LPBR seagrass community</t>
        </r>
      </text>
    </comment>
    <comment ref="C7" authorId="4" shapeId="0" xr:uid="{A61E80D6-0CA5-487C-AC53-2C95AF31E0D7}">
      <text>
        <t>[Threaded comment]
Your version of Excel allows you to read this threaded comment; however, any edits to it will get removed if the file is opened in a newer version of Excel. Learn more: https://go.microsoft.com/fwlink/?linkid=870924
Comment:
    already included in Jim's database - need to cross check make sure consistent data extracted</t>
      </text>
    </comment>
    <comment ref="I9" authorId="3" shapeId="0" xr:uid="{00000000-0006-0000-0300-000004000000}">
      <text>
        <r>
          <rPr>
            <sz val="11"/>
            <color theme="1"/>
            <rFont val="Calibri"/>
            <family val="2"/>
          </rPr>
          <t>======
ID#AAAAUiefu0E
Clint Cameron    (2022-02-01 07:06:41)
note they use net ecosystem metabolism, which may be a bit different than NEP</t>
        </r>
      </text>
    </comment>
    <comment ref="AB23" authorId="3" shapeId="0" xr:uid="{00000000-0006-0000-0300-000006000000}">
      <text>
        <r>
          <rPr>
            <sz val="11"/>
            <color theme="1"/>
            <rFont val="Calibri"/>
            <family val="2"/>
          </rPr>
          <t>======
ID#AAAAUiefuz4
Clint Cameron    (2022-02-01 07:06:41)
Decadal average rainfall (mm) 1996-2005</t>
        </r>
      </text>
    </comment>
    <comment ref="G267" authorId="5" shapeId="0" xr:uid="{29B80084-74FD-465E-A1AE-03A0B7D393ED}">
      <text>
        <r>
          <rPr>
            <b/>
            <sz val="9"/>
            <color indexed="81"/>
            <rFont val="Tahoma"/>
            <family val="2"/>
          </rPr>
          <t>Clint Cameron:</t>
        </r>
        <r>
          <rPr>
            <sz val="9"/>
            <color indexed="81"/>
            <rFont val="Tahoma"/>
            <family val="2"/>
          </rPr>
          <t xml:space="preserve">
reports total biomass- so assumed to be agb + bgb</t>
        </r>
      </text>
    </comment>
    <comment ref="AN268" authorId="5" shapeId="0" xr:uid="{99619806-FBE3-4D62-8790-33CE3101504D}">
      <text>
        <r>
          <rPr>
            <b/>
            <sz val="9"/>
            <color indexed="81"/>
            <rFont val="Tahoma"/>
            <family val="2"/>
          </rPr>
          <t>Clint Cameron:</t>
        </r>
        <r>
          <rPr>
            <sz val="9"/>
            <color indexed="81"/>
            <rFont val="Tahoma"/>
            <family val="2"/>
          </rPr>
          <t xml:space="preserve">
Winter, mean = 604, range = 143-2069</t>
        </r>
      </text>
    </comment>
    <comment ref="AN269" authorId="5" shapeId="0" xr:uid="{937674C5-808E-4405-9BC9-19BC5C57B4DF}">
      <text>
        <r>
          <rPr>
            <b/>
            <sz val="9"/>
            <color indexed="81"/>
            <rFont val="Tahoma"/>
            <family val="2"/>
          </rPr>
          <t>Clint Cameron:</t>
        </r>
        <r>
          <rPr>
            <sz val="9"/>
            <color indexed="81"/>
            <rFont val="Tahoma"/>
            <family val="2"/>
          </rPr>
          <t xml:space="preserve">
Summer, mean = 905, range = 257-2193</t>
        </r>
      </text>
    </comment>
    <comment ref="D291" authorId="6" shapeId="0" xr:uid="{E44FF57B-84A4-4DDE-83DA-7C218DA0EF1E}">
      <text>
        <t>[Threaded comment]
Your version of Excel allows you to read this threaded comment; however, any edits to it will get removed if the file is opened in a newer version of Excel. Learn more: https://go.microsoft.com/fwlink/?linkid=870924
Comment:
    Lavery et al. (2013) estimated Australian seagrasses to contain 155 Mt of carbon; given a diverse range of species-specific Corg storage rates to a depth of 25 cm. Lavery et al. (2013) estimated Australian seagrasses to contain 155 Mt of carbon; given a diverse range of species-specific Corg storage rates to a depth of 25 cm (for comparison Ajani and Comisari 2014 used 100 cm depth). For example, it has been estimated that 1–2% of all global seagrass carbon stocks are contained within Shark Bay alone due to its large area of seagrass meadows and high accumulation rates. However, carbon stocks vary across Australia’s 9,256,900 hectares of seagrass meadows (Lavery et al. 2013).</t>
      </text>
    </comment>
    <comment ref="D292" authorId="7" shapeId="0" xr:uid="{DB1FB713-0B0D-45BE-9BBF-9A5F7139208A}">
      <text>
        <t>[Threaded comment]
Your version of Excel allows you to read this threaded comment; however, any edits to it will get removed if the file is opened in a newer version of Excel. Learn more: https://go.microsoft.com/fwlink/?linkid=870924
Comment:
    Not included in SysRev</t>
      </text>
    </comment>
    <comment ref="D293" authorId="8" shapeId="0" xr:uid="{E2688E1B-D447-40A1-9884-7E81FE5E2ECC}">
      <text>
        <t>[Threaded comment]
Your version of Excel allows you to read this threaded comment; however, any edits to it will get removed if the file is opened in a newer version of Excel. Learn more: https://go.microsoft.com/fwlink/?linkid=870924
Comment:
    Current Australian datasets show a large range in sediment organic carbon content, ranging from 1.09 to 20.14 mg Corg cm−3 (Lavery et al. 2013; Serrano et al. 2014).</t>
      </text>
    </comment>
    <comment ref="AK301" authorId="9" shapeId="0" xr:uid="{7915B211-8CF4-40C3-B038-F049C56C23EF}">
      <text>
        <t>[Threaded comment]
Your version of Excel allows you to read this threaded comment; however, any edits to it will get removed if the file is opened in a newer version of Excel. Learn more: https://go.microsoft.com/fwlink/?linkid=870924
Comment:
    5% (88km2)</t>
      </text>
    </comment>
    <comment ref="C1896" authorId="10" shapeId="0" xr:uid="{3BB9CB5C-7780-4232-941F-F1696EF6781E}">
      <text>
        <t>[Threaded comment]
Your version of Excel allows you to read this threaded comment; however, any edits to it will get removed if the file is opened in a newer version of Excel. Learn more: https://go.microsoft.com/fwlink/?linkid=870924
Comment:
    Extracted data from Table 4.1 - only references later than 2010 to avoid duplicating Duarte (2010) dataset</t>
      </text>
    </comment>
    <comment ref="C2007" authorId="11" shapeId="0" xr:uid="{6801B63A-EA18-4106-8BA7-9EC2D9CAA76A}">
      <text>
        <t xml:space="preserve">[Threaded comment]
Your version of Excel allows you to read this threaded comment; however, any edits to it will get removed if the file is opened in a newer version of Excel. Learn more: https://go.microsoft.com/fwlink/?linkid=870924
Comment:
    only used data not reported already in Fourquean et al (2012) i.e. post 2012 to avoid double up </t>
      </text>
    </comment>
  </commentList>
  <extLst>
    <ext xmlns:r="http://schemas.openxmlformats.org/officeDocument/2006/relationships" uri="GoogleSheetsCustomDataVersion1">
      <go:sheetsCustomData xmlns:go="http://customooxmlschemas.google.com/" r:id="rId1" roundtripDataSignature="AMtx7mi5VSxPHGdNR3gI3H8qM1u3TCWPFA=="/>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tc={C2372111-322D-4DE1-85AB-943EE7F89B5F}</author>
  </authors>
  <commentList>
    <comment ref="A1" authorId="0" shapeId="0" xr:uid="{C2372111-322D-4DE1-85AB-943EE7F89B5F}">
      <text>
        <t>[Threaded comment]
Your version of Excel allows you to read this threaded comment; however, any edits to it will get removed if the file is opened in a newer version of Excel. Learn more: https://go.microsoft.com/fwlink/?linkid=870924
Comment:
    How do you fill series in sharepoint? Can't figure this one out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<sst xmlns="http://schemas.openxmlformats.org/spreadsheetml/2006/main" count="19436" uniqueCount="2224">
  <si>
    <t>Metadata</t>
  </si>
  <si>
    <t>Title:</t>
  </si>
  <si>
    <t>Dataset collection for seagrass systematic review_Version 1</t>
  </si>
  <si>
    <t>Description:</t>
  </si>
  <si>
    <t xml:space="preserve">The dataset contains database collection of carbon stocks and fluxes in seagrass ecosystems extracted from various databases. The dataset is compiled through collaborative work between a number of organisations. </t>
  </si>
  <si>
    <t>Geographical range:</t>
  </si>
  <si>
    <t>Global</t>
  </si>
  <si>
    <t>Purpose of creation:</t>
  </si>
  <si>
    <t>This dataset has been produced as a systematic review on carbon stocks and fluxes associated with seagrass ecosystems</t>
  </si>
  <si>
    <t>Version:</t>
  </si>
  <si>
    <t xml:space="preserve">The current dataset is version 1.0 (October 2021). </t>
  </si>
  <si>
    <t>Contact of organisation:</t>
  </si>
  <si>
    <t>University of Queensland</t>
  </si>
  <si>
    <t>Name:</t>
  </si>
  <si>
    <t>Clint Cameron</t>
  </si>
  <si>
    <t>Email:</t>
  </si>
  <si>
    <t>clint.cameron@uq.edu.au</t>
  </si>
  <si>
    <t>Reference:</t>
  </si>
  <si>
    <t>(insert)</t>
  </si>
  <si>
    <t>Data variable and description used for seagrass systematic review</t>
  </si>
  <si>
    <t>Variable No.</t>
  </si>
  <si>
    <t>Data extraction categories</t>
  </si>
  <si>
    <t>Data extraction variable</t>
  </si>
  <si>
    <t>Description</t>
  </si>
  <si>
    <t xml:space="preserve">Bibliographic identification </t>
  </si>
  <si>
    <t>Article ID</t>
  </si>
  <si>
    <t>A unique ID for systematic review. Start with name of data extractors initial followed with 3 numbers (i.e.: CC_001 for Clint Cameron data no. 1)</t>
  </si>
  <si>
    <t>Primary reference</t>
  </si>
  <si>
    <t>Full citation for primary article (APA style from Google scholar)</t>
  </si>
  <si>
    <t>Secondary reference</t>
  </si>
  <si>
    <t>Where data is extracted from additional references cited (e.g. from data in a table with multiple sources)</t>
  </si>
  <si>
    <t>Publication year</t>
  </si>
  <si>
    <t>Year article published</t>
  </si>
  <si>
    <t>Highlights</t>
  </si>
  <si>
    <t>Population</t>
  </si>
  <si>
    <t>Global seagrass ecosystems, inclusive of differing hydro-geomorphic settings (estuarine, coastal fringing, intertidal, subtidal etc.) and seagrass associates (e.g. calcifying algae)</t>
  </si>
  <si>
    <t>Outcome (a)</t>
  </si>
  <si>
    <t>Carbon and nitrogen stocks</t>
  </si>
  <si>
    <t>Outcome (b)</t>
  </si>
  <si>
    <t>Soil properties</t>
  </si>
  <si>
    <t>Outcome (c)</t>
  </si>
  <si>
    <t>Carbon sequestration / accumulation rates</t>
  </si>
  <si>
    <t>Outcome (d)</t>
  </si>
  <si>
    <t>GHG fluxes</t>
  </si>
  <si>
    <t>Outcome (e)</t>
  </si>
  <si>
    <t>Calcium carbonate cycling</t>
  </si>
  <si>
    <t>Research objectives (s)</t>
  </si>
  <si>
    <t>If stated, or include hypothesis</t>
  </si>
  <si>
    <t>Main findings</t>
  </si>
  <si>
    <t>Extract from the abstract</t>
  </si>
  <si>
    <t>Geographical and classification information</t>
  </si>
  <si>
    <t>Study site</t>
  </si>
  <si>
    <t>The name of the site where the study was conducted</t>
  </si>
  <si>
    <t>Country</t>
  </si>
  <si>
    <t>Country where the study was conducted</t>
  </si>
  <si>
    <t>Latitude</t>
  </si>
  <si>
    <t>Latitude of the study site (decimal degrees) (see this link to convert degree, minutes, second format to decimal degree: http://www.rapidtables.com/convert/number/degrees-minutes-seconds-to-degrees.htm)</t>
  </si>
  <si>
    <t>Longitude</t>
  </si>
  <si>
    <t>Longitude of the study site (decimal degrees) (see this link to convert degree, minutes, second format to decimal degree: http://www.rapidtables.com/convert/number/degrees-minutes-seconds-to-degrees.htm)</t>
  </si>
  <si>
    <t>Coastal typology</t>
  </si>
  <si>
    <t>Classifies coastlines into one of 7 typologies following: Dürr, H.H., Laruelle, G.G., van Kempen, C.M. et al. Worldwide Typology of Nearshore Coastal Systems: Defining the Estuarine Filter of River Inputs to the Oceans. Estuaries and Coasts 34, 441–458 (2011). https://doi.org/10.1007/s12237-011-9381-y</t>
  </si>
  <si>
    <t>Bioregion</t>
  </si>
  <si>
    <t>Classifies biogeographic regions based on one of 12 'marine realms' in Spalding M.D. et al (2007). Marine Ecoregions of the World: A Bioregionalization of Coastal and Shelf Areas. BioScience, Vol. 57, No. 7: 573-583. Defined as: Very large regions of coastal, benthic or pelagic ocean across which biotas are internally coherent at higher taxonomic levels, as a result of a shared and unique evolutionary history. Realms have high levels of endemism, including unique taxa at generic and family levels in some groups. Driving factors behind the development of such unique biotas include water temperature, historical and broadscale isolation, and the proximity of the benthos.</t>
  </si>
  <si>
    <t>Seagrass functional/morphological group</t>
  </si>
  <si>
    <t>Assigns seagrass species to one of 4 functional groups. See drop down list</t>
  </si>
  <si>
    <t>Seagrass species</t>
  </si>
  <si>
    <t>See dropdown list for species and species assemblages</t>
  </si>
  <si>
    <t>Seagrass family/genus</t>
  </si>
  <si>
    <t>See dropdown list for species and species groupings</t>
  </si>
  <si>
    <t>Additional identification</t>
  </si>
  <si>
    <t>Use this, where relevant, to ID core / plot numbers, mixed seagrass assemblages, or what extracted values relate to (e.g. average for the site, upper or lower range, mean for the dataset reported etc) where reported in original publications. Useful for cross checking articles where multiple values are extracted.</t>
  </si>
  <si>
    <t>Biophysical and chemical variables</t>
  </si>
  <si>
    <t xml:space="preserve">Seasonality </t>
  </si>
  <si>
    <t>Season during which study conducted (wet, dry)</t>
  </si>
  <si>
    <t>Water temperature min (oC)</t>
  </si>
  <si>
    <t>Study site minimum temperature (Celsius)</t>
  </si>
  <si>
    <t>Water temperature max (oC)</t>
  </si>
  <si>
    <t>Study site maximum temperature (Celsius)</t>
  </si>
  <si>
    <t>Water temperature average/median (oC)</t>
  </si>
  <si>
    <t>Study site average temperature</t>
  </si>
  <si>
    <t>Annual precipitation (mm)</t>
  </si>
  <si>
    <t>Study site annual precipitation</t>
  </si>
  <si>
    <t>Turbidity (NTU)</t>
  </si>
  <si>
    <t>Study site turbidity values (include if measured across seasons etc.)</t>
  </si>
  <si>
    <t>Salinity</t>
  </si>
  <si>
    <t>Units of practical salinity (ups or psu), or ppt</t>
  </si>
  <si>
    <t>Dissolved oxygen (mg/L)</t>
  </si>
  <si>
    <t>Study site DO, use means or median values</t>
  </si>
  <si>
    <t>Phosphate concentration (mg/L)</t>
  </si>
  <si>
    <t>Study site phosphate water column concentration</t>
  </si>
  <si>
    <t>Nitrate / nitrite concentration (mg/L)</t>
  </si>
  <si>
    <t>Study site nitrate/nitrite concentration (specify which in comments)</t>
  </si>
  <si>
    <t>Alkalinity / pH (0-14)</t>
  </si>
  <si>
    <t>Study site alkalinity value (include if any changes across measurement periods)</t>
  </si>
  <si>
    <t xml:space="preserve">Hydrological variables </t>
  </si>
  <si>
    <t>Tidal regime</t>
  </si>
  <si>
    <t>Tidal regime information at study site (e.g., diurnal, semi-diurnal, etc.)</t>
  </si>
  <si>
    <t>Tidal amplitude (m)</t>
  </si>
  <si>
    <t>Maximum and / or average</t>
  </si>
  <si>
    <t>Seagrass biogeomorphological characteristics</t>
  </si>
  <si>
    <t>Seagrass surface coverage (ha)</t>
  </si>
  <si>
    <t>Extent (ha)</t>
  </si>
  <si>
    <t xml:space="preserve">Tidal regime in relation to seagrass beds </t>
  </si>
  <si>
    <t>e.g. intertidal, subtidal, deep-water [&gt;20m]</t>
  </si>
  <si>
    <t xml:space="preserve">Adjacent ecosystem habitats </t>
  </si>
  <si>
    <t>e.g. salt marsh, mangroves, coral reef</t>
  </si>
  <si>
    <t>Shoot density (shoots m2)</t>
  </si>
  <si>
    <t xml:space="preserve">Some studies report shoot density, include if stated. </t>
  </si>
  <si>
    <t>Above-ground biomass (Mg C ha)</t>
  </si>
  <si>
    <t>Below-ground biomass (Mg C ha)</t>
  </si>
  <si>
    <t>Total biomass (Mg C ha)</t>
  </si>
  <si>
    <t>Epiphyte (algae) biomass (Mg C ha)</t>
  </si>
  <si>
    <t>Soil carbon stock total (Mg C ha) </t>
  </si>
  <si>
    <t>Sum of SOC and SIC</t>
  </si>
  <si>
    <t>Soil carbon total (%dw)</t>
  </si>
  <si>
    <t>Sum of SOC and SIC as a % of dw</t>
  </si>
  <si>
    <r>
      <t>Soil organic carbon (SOC/C</t>
    </r>
    <r>
      <rPr>
        <vertAlign val="subscript"/>
        <sz val="10"/>
        <color theme="1"/>
        <rFont val="Arial"/>
        <family val="2"/>
      </rPr>
      <t>org</t>
    </r>
    <r>
      <rPr>
        <sz val="10"/>
        <color theme="1"/>
        <rFont val="Arial"/>
        <family val="2"/>
      </rPr>
      <t>) stock (Mg C ha)</t>
    </r>
  </si>
  <si>
    <t>Soil organic carbon (%dw)</t>
  </si>
  <si>
    <t>Soil organic carbon content as a % of dry weight</t>
  </si>
  <si>
    <t>Soil inorganic carbon (SIC/Cing) stock (Mg C ha)</t>
  </si>
  <si>
    <t>Soil inorganic carbon (%dw)</t>
  </si>
  <si>
    <t>Soil inorganic carbon content as a % of dry weight</t>
  </si>
  <si>
    <t>Soil carbon total top 1m (Mg C ha)</t>
  </si>
  <si>
    <t>Soil organic carbon top 1m (Mg C ha)</t>
  </si>
  <si>
    <t>Soil inorganic carbon top 1m (Mg C ha)</t>
  </si>
  <si>
    <t>Nitrogen content (Mg N ha)</t>
  </si>
  <si>
    <t>Nitrogen content/stock top 1m (Mg N ha)</t>
  </si>
  <si>
    <t>Nitrogen (%)</t>
  </si>
  <si>
    <t>Carbon vs. nitrogen content ratio (C/N)</t>
  </si>
  <si>
    <t>Ecosystem carbon stocks (Mg C ha)</t>
  </si>
  <si>
    <t xml:space="preserve"> Ecosystem carbon stocks (sum AGB,BGB, epiphytes and soil C)</t>
  </si>
  <si>
    <t>Outcome / measurement (b): Soil properties</t>
  </si>
  <si>
    <t>Allochthonous vs. autochthonous origin of sediments (% for each)</t>
  </si>
  <si>
    <t>Organic matter (%)</t>
  </si>
  <si>
    <t>% organic matter in sediments (e.g. seagrass and algae detritus)</t>
  </si>
  <si>
    <t>Depth sediment collected to /depth of core (cm)</t>
  </si>
  <si>
    <t>Porosity (%)</t>
  </si>
  <si>
    <t>Sediment core depth (cm)</t>
  </si>
  <si>
    <t>Dry Bulk Density (g cm/3), DBD</t>
  </si>
  <si>
    <t xml:space="preserve">Grain size (avg. grain size, mm) </t>
  </si>
  <si>
    <t>Fractions of mud/silt/clay (%)</t>
  </si>
  <si>
    <r>
      <t>Gross Primary Productivity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 xml:space="preserve">). </t>
    </r>
  </si>
  <si>
    <r>
      <t>Respiration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t>
    </r>
  </si>
  <si>
    <r>
      <t>Net Primary Productivity (Mg C ha</t>
    </r>
    <r>
      <rPr>
        <vertAlign val="superscript"/>
        <sz val="10"/>
        <color theme="1"/>
        <rFont val="Arial"/>
        <family val="2"/>
      </rPr>
      <t xml:space="preserve">-1 </t>
    </r>
    <r>
      <rPr>
        <sz val="10"/>
        <color theme="1"/>
        <rFont val="Arial"/>
        <family val="2"/>
      </rPr>
      <t>yr</t>
    </r>
    <r>
      <rPr>
        <vertAlign val="superscript"/>
        <sz val="10"/>
        <color theme="1"/>
        <rFont val="Arial"/>
        <family val="2"/>
      </rPr>
      <t>-1</t>
    </r>
    <r>
      <rPr>
        <sz val="10"/>
        <color theme="1"/>
        <rFont val="Arial"/>
        <family val="2"/>
      </rPr>
      <t>)</t>
    </r>
  </si>
  <si>
    <r>
      <t>Herbivory and shedding (biomass loss)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t>
    </r>
  </si>
  <si>
    <r>
      <t>Decomposition (Mg C ha</t>
    </r>
    <r>
      <rPr>
        <vertAlign val="superscript"/>
        <sz val="10"/>
        <color theme="1"/>
        <rFont val="Arial"/>
        <family val="2"/>
      </rPr>
      <t xml:space="preserve">-1 </t>
    </r>
    <r>
      <rPr>
        <sz val="10"/>
        <color theme="1"/>
        <rFont val="Arial"/>
        <family val="2"/>
      </rPr>
      <t>yr</t>
    </r>
    <r>
      <rPr>
        <vertAlign val="superscript"/>
        <sz val="10"/>
        <color theme="1"/>
        <rFont val="Arial"/>
        <family val="2"/>
      </rPr>
      <t>-1</t>
    </r>
    <r>
      <rPr>
        <sz val="10"/>
        <color theme="1"/>
        <rFont val="Arial"/>
        <family val="2"/>
      </rPr>
      <t>)</t>
    </r>
  </si>
  <si>
    <t>Net Ecosystem Productivity/Net Ecosystem Metabolism/Net Community Production (Mg C ha-1 yr-1)</t>
  </si>
  <si>
    <t>Note where NEM used, RQ:PQ = 1i.e. one mol of O2 consumed is assumed to equal one mol of CO2 evaded (produced). In some studies, NEP is calculated as NPP - herbivory and/or export</t>
  </si>
  <si>
    <r>
      <t>Net Ecosystem Carbon Balance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t>
    </r>
  </si>
  <si>
    <r>
      <t>Soil organic carbon burial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 avg. reported</t>
    </r>
  </si>
  <si>
    <r>
      <t>Soil organic carbon burial (Mg C ha</t>
    </r>
    <r>
      <rPr>
        <vertAlign val="superscript"/>
        <sz val="10"/>
        <color theme="1"/>
        <rFont val="Arial"/>
        <family val="2"/>
      </rPr>
      <t>-1</t>
    </r>
    <r>
      <rPr>
        <sz val="10"/>
        <color theme="1"/>
        <rFont val="Arial"/>
        <family val="2"/>
      </rPr>
      <t xml:space="preserve"> yr</t>
    </r>
    <r>
      <rPr>
        <vertAlign val="superscript"/>
        <sz val="10"/>
        <color theme="1"/>
        <rFont val="Arial"/>
        <family val="2"/>
      </rPr>
      <t>-1</t>
    </r>
    <r>
      <rPr>
        <sz val="10"/>
        <color theme="1"/>
        <rFont val="Arial"/>
        <family val="2"/>
      </rPr>
      <t>) short-term</t>
    </r>
  </si>
  <si>
    <r>
      <t>Soil organic carbon burial (Mg C ha</t>
    </r>
    <r>
      <rPr>
        <vertAlign val="superscript"/>
        <sz val="10"/>
        <color theme="1"/>
        <rFont val="Arial"/>
        <family val="2"/>
      </rPr>
      <t>-1</t>
    </r>
    <r>
      <rPr>
        <sz val="10"/>
        <color theme="1"/>
        <rFont val="Arial"/>
        <family val="2"/>
      </rPr>
      <t xml:space="preserve"> y</t>
    </r>
    <r>
      <rPr>
        <vertAlign val="superscript"/>
        <sz val="10"/>
        <color theme="1"/>
        <rFont val="Arial"/>
        <family val="2"/>
      </rPr>
      <t>r-1</t>
    </r>
    <r>
      <rPr>
        <sz val="10"/>
        <color theme="1"/>
        <rFont val="Arial"/>
        <family val="2"/>
      </rPr>
      <t>) long-term</t>
    </r>
  </si>
  <si>
    <r>
      <t>Soil inorganic carbon burial/particulate inorganic carbon accumulation (Mg C ha</t>
    </r>
    <r>
      <rPr>
        <vertAlign val="superscript"/>
        <sz val="10"/>
        <color theme="1"/>
        <rFont val="Arial"/>
        <family val="2"/>
      </rPr>
      <t xml:space="preserve">-1 </t>
    </r>
    <r>
      <rPr>
        <sz val="10"/>
        <color theme="1"/>
        <rFont val="Arial"/>
        <family val="2"/>
      </rPr>
      <t>yr</t>
    </r>
    <r>
      <rPr>
        <vertAlign val="superscript"/>
        <sz val="10"/>
        <color theme="1"/>
        <rFont val="Arial"/>
        <family val="2"/>
      </rPr>
      <t>-1</t>
    </r>
    <r>
      <rPr>
        <sz val="10"/>
        <color theme="1"/>
        <rFont val="Arial"/>
        <family val="2"/>
      </rPr>
      <t>)</t>
    </r>
  </si>
  <si>
    <r>
      <t>Sedimentation rates (cm yr</t>
    </r>
    <r>
      <rPr>
        <vertAlign val="superscript"/>
        <sz val="10"/>
        <color theme="1"/>
        <rFont val="Arial"/>
        <family val="2"/>
      </rPr>
      <t>-1</t>
    </r>
    <r>
      <rPr>
        <sz val="10"/>
        <color theme="1"/>
        <rFont val="Arial"/>
        <family val="2"/>
      </rPr>
      <t>) avg. reported</t>
    </r>
  </si>
  <si>
    <r>
      <t>Sedimentation rates (cm yr</t>
    </r>
    <r>
      <rPr>
        <vertAlign val="superscript"/>
        <sz val="10"/>
        <color theme="1"/>
        <rFont val="Arial"/>
        <family val="2"/>
      </rPr>
      <t>-1</t>
    </r>
    <r>
      <rPr>
        <sz val="10"/>
        <color theme="1"/>
        <rFont val="Arial"/>
        <family val="2"/>
      </rPr>
      <t>) short-term. reported</t>
    </r>
  </si>
  <si>
    <r>
      <t>Sedimentation rates (cm yr</t>
    </r>
    <r>
      <rPr>
        <vertAlign val="superscript"/>
        <sz val="10"/>
        <color theme="1"/>
        <rFont val="Arial"/>
        <family val="2"/>
      </rPr>
      <t>-1</t>
    </r>
    <r>
      <rPr>
        <sz val="10"/>
        <color theme="1"/>
        <rFont val="Arial"/>
        <family val="2"/>
      </rPr>
      <t>) long-term. reported</t>
    </r>
  </si>
  <si>
    <t>CO2 partial pressure concentration (pCO2) efflux (μatm)</t>
  </si>
  <si>
    <t>CH4 in water concentration (μatm)</t>
  </si>
  <si>
    <t>Particulate organic carbon (POC) exported / lateral exchange (Mg C ha-1 yr-1)</t>
  </si>
  <si>
    <t>POC exported deposited as jetsam / lateral exchange (Mg C ha-1 yr-1)</t>
  </si>
  <si>
    <t>Dissolved organic carbon (DOC) exported / lateral exchange (Mg CO2 ha-1 yr-1)</t>
  </si>
  <si>
    <t>Dissolved inorganic carbon (DIC) exported / lateral exchange (Mg CO2 ha-1 yr-1)</t>
  </si>
  <si>
    <t>Air-water CO2 efflux / vertical exchange (Mg CO2 ha-1 yr-1)</t>
  </si>
  <si>
    <t>Sediment-air CO2 efflux / vertical exchange (Mg CO2 ha-1 yr-1)</t>
  </si>
  <si>
    <t>Sediment-water CO2 efflux / vertical exchange (Mg CO2 ha-1 yr-1)</t>
  </si>
  <si>
    <t>Sediment-air CH4 efflux / vertical exchange (Mg CO2e ha-1 yr-1)</t>
  </si>
  <si>
    <t>Sediment-water CH4 efflux / vertical exchange (Mg CO2e ha-1 yr-1)</t>
  </si>
  <si>
    <t>Sediment-air N2O efflux / vertical exchange (Mg CO2e ha-1 yr-1)</t>
  </si>
  <si>
    <t>Sediment-water N2O efflux / vertical exchange (Mg CO2e ha-1 yr-1)</t>
  </si>
  <si>
    <t>PIC stocks in seagrass soils (Mg C ha-1 yr-1)</t>
  </si>
  <si>
    <t>PIC exported from seagrass soils and deposited as jetsam (Mg C ha-1 yr-1)</t>
  </si>
  <si>
    <t>PIC as jetsam exchanged with the atmosphere through weathering (Mg CO2 ha-1 yr-1)</t>
  </si>
  <si>
    <t>PIC exported offshore from seagrasses / buried in continental shelves (Mg C ha-1 yr1)</t>
  </si>
  <si>
    <t>Dropdown list</t>
  </si>
  <si>
    <t>Outcome / measurement (a): Carbon and nitrogen stocks</t>
  </si>
  <si>
    <t>Outcome / measurement (c): Carbon sequestration / accumulation rates</t>
  </si>
  <si>
    <t>Outcome / measurement (d): GHG fluxes</t>
  </si>
  <si>
    <t>Outcome / measurement (e): Calcium carbonate cycling</t>
  </si>
  <si>
    <t>Seagrass species and species assemblages</t>
  </si>
  <si>
    <t>IF formula - see if can add 'Ruppia sp.' and 'Zostera' to this one (ref = I4). Only want two columns if possible</t>
  </si>
  <si>
    <t>Marine bioregions reference: Spalding M.D. et al (2007). Marine Ecoregions of the World: A Bioregionalization of Coastal and Shelf Areas. BioScience, Vol. 57, No. 7: 573-583</t>
  </si>
  <si>
    <t>Seagrass</t>
  </si>
  <si>
    <t>Gross Primary Productivity (Mg C ha-1 yr-1)</t>
  </si>
  <si>
    <t>Particulate inorganic carbon (PIC) accumulation (Mg C ha-1 yr-1)</t>
  </si>
  <si>
    <t>Endorheic end basins</t>
  </si>
  <si>
    <t>Artic</t>
  </si>
  <si>
    <t>Group A.1 Tropical (Halophila, Halodule, Cymodocea sp)</t>
  </si>
  <si>
    <t>Amphibolis antarctica</t>
  </si>
  <si>
    <t>Amphibolis sp.</t>
  </si>
  <si>
    <t>Seagrass meadow</t>
  </si>
  <si>
    <t>Type 1: Small deltas</t>
  </si>
  <si>
    <t>Temperate Northern Atlantic</t>
  </si>
  <si>
    <t>Group A.2 Temperate (Ruppia, Zostera sp)</t>
  </si>
  <si>
    <t>Amphibolis australis</t>
  </si>
  <si>
    <t>Halodule sp.</t>
  </si>
  <si>
    <t>Cymodocea</t>
  </si>
  <si>
    <t>Net Primary Productivity (Mg C ha-1 yr-1)</t>
  </si>
  <si>
    <t>Type II: Tidal systems</t>
  </si>
  <si>
    <t>Temperate Northern Pacific</t>
  </si>
  <si>
    <t>Group B.1 Tropical (Syringodium, Thalassia, Enhalus sp)</t>
  </si>
  <si>
    <t>Cymodocea nodosa</t>
  </si>
  <si>
    <t>Cymodocea sp.</t>
  </si>
  <si>
    <t>Eelgrass</t>
  </si>
  <si>
    <t>Herbivory (biomass loss, Mg C ha-1 yr-1)</t>
  </si>
  <si>
    <t>Type III: Lagoons</t>
  </si>
  <si>
    <t>Tropical Atlantic</t>
  </si>
  <si>
    <t>Group B.2 Temperate (Amphibolis, Posidonia sp)</t>
  </si>
  <si>
    <t>Cymodocea rotundata</t>
  </si>
  <si>
    <t>Halodule</t>
  </si>
  <si>
    <t>Net Ecosystem Productivity (Mg C ha-1 yr-1)</t>
  </si>
  <si>
    <t>Type IV: Fjords and fjaerds</t>
  </si>
  <si>
    <t>Western Indo-Pacific</t>
  </si>
  <si>
    <t>Cymodocea serrulata</t>
  </si>
  <si>
    <t>Halophila</t>
  </si>
  <si>
    <t>Soil organic carbon (SOC) content (Mg C ha)</t>
  </si>
  <si>
    <t>Net Ecosystem Carbon Balance (Mg C ha-1 yr-1)</t>
  </si>
  <si>
    <t>Type V: Large rivers</t>
  </si>
  <si>
    <t>Central Indo-Pacific</t>
  </si>
  <si>
    <t>Syringodium sp.</t>
  </si>
  <si>
    <t>Hydrocharitaceae</t>
  </si>
  <si>
    <t>Soil inorganic carbon (SIC) content (Mg C ha)</t>
  </si>
  <si>
    <t>Soil organic carbon burial (Mg C ha-1 yr-1)</t>
  </si>
  <si>
    <t>Type VI: Karst</t>
  </si>
  <si>
    <t>Eastern Indo-Pacific</t>
  </si>
  <si>
    <t>Enhalus acoroides</t>
  </si>
  <si>
    <t>Enhalus sp.</t>
  </si>
  <si>
    <t>Thalassia sp.</t>
  </si>
  <si>
    <t>Bioregions from Fourquean et al 2012 -old</t>
  </si>
  <si>
    <t>Posidonia</t>
  </si>
  <si>
    <t>Soil inorganic carbon burial (Mg C ha-1 yr-1)</t>
  </si>
  <si>
    <t>Type VII: Arheic</t>
  </si>
  <si>
    <t>Tropical Eastern Pacific</t>
  </si>
  <si>
    <t xml:space="preserve">Halodule sp. </t>
  </si>
  <si>
    <t>Submerged aquatic vegetation</t>
  </si>
  <si>
    <t>Sedimentation rates (mm ha-1 yr-1)</t>
  </si>
  <si>
    <t>Temperate South America</t>
  </si>
  <si>
    <t>Halodule uninervis</t>
  </si>
  <si>
    <t>Thalassia</t>
  </si>
  <si>
    <t>Temperate Southern Africa</t>
  </si>
  <si>
    <t>Halodule wrightii</t>
  </si>
  <si>
    <t>Posidonia sp.</t>
  </si>
  <si>
    <t>Vegetated coastal ecosystems</t>
  </si>
  <si>
    <t>Temperate Australasia</t>
  </si>
  <si>
    <t>Halophila australis</t>
  </si>
  <si>
    <t>Halophila sp.</t>
  </si>
  <si>
    <t>Zosteraceae</t>
  </si>
  <si>
    <t>Southern Ocean</t>
  </si>
  <si>
    <t>Halophila decipiens</t>
  </si>
  <si>
    <t>Epiphytes/algae</t>
  </si>
  <si>
    <t>Halophila engelmanni</t>
  </si>
  <si>
    <t>Halophila minor</t>
  </si>
  <si>
    <t>Halophila ovalis</t>
  </si>
  <si>
    <t>Halophila stipulacea</t>
  </si>
  <si>
    <t>Heterozostera nigraulis</t>
  </si>
  <si>
    <t>Heterozostera sp.</t>
  </si>
  <si>
    <t>Mixed</t>
  </si>
  <si>
    <t>Mixed sp.</t>
  </si>
  <si>
    <t>Monospecific</t>
  </si>
  <si>
    <t>Monospecific sp.</t>
  </si>
  <si>
    <t>Nanozostera noltii</t>
  </si>
  <si>
    <t xml:space="preserve">Nanozostera sp. </t>
  </si>
  <si>
    <t>Posidonia australias</t>
  </si>
  <si>
    <t>Posidonia oceanica</t>
  </si>
  <si>
    <t>Posidonia sinuosa</t>
  </si>
  <si>
    <t>Ruppia maritima</t>
  </si>
  <si>
    <t>Ruppia sp.</t>
  </si>
  <si>
    <t>Ruppia megacarpa</t>
  </si>
  <si>
    <t>Seagrasses (species / assemblages not specified)</t>
  </si>
  <si>
    <t>Syringodium filiforme</t>
  </si>
  <si>
    <r>
      <t xml:space="preserve">Figure 2. </t>
    </r>
    <r>
      <rPr>
        <sz val="10"/>
        <color theme="1"/>
        <rFont val="Arial"/>
        <family val="2"/>
      </rPr>
      <t>Final biogeographic framework: Realms and provinces. (a) Biogeographic realms with ecoregion boundaries outlined. (b) Provinces with ecoregions outlined. Provinces are numbered and listed in box 1.</t>
    </r>
  </si>
  <si>
    <t>Syringodium isoetifolium</t>
  </si>
  <si>
    <t>Thalassia hemprichii</t>
  </si>
  <si>
    <t>Thalassia testudinum</t>
  </si>
  <si>
    <t>Thalassodendron ciliatum</t>
  </si>
  <si>
    <t>Coastal typologies: Ref: Dürr, H.H., Laruelle, G.G., van Kempen, C.M. et al. Worldwide Typology of Nearshore Coastal Systems: Defining the Estuarine Filter of River Inputs to the Oceans. Estuaries and Coasts 34, 441–458 (2011). https://doi.org/10.1007/s12237-011-9381-y</t>
  </si>
  <si>
    <t>Unvegetated</t>
  </si>
  <si>
    <t>Zostera capricorni</t>
  </si>
  <si>
    <t>Zostera sp.</t>
  </si>
  <si>
    <t>Zostera japonica</t>
  </si>
  <si>
    <t>Zostera marina</t>
  </si>
  <si>
    <t>Zostera muelleri</t>
  </si>
  <si>
    <t>Zostera noltii</t>
  </si>
  <si>
    <t>Zostera capensis</t>
  </si>
  <si>
    <t>From OzCoasts: https://ozcoasts.org.au/indicators/biophysical-indicators/seagrass_species: Figure 1. Generic Seagrass model which categorises seagrasses on the basis of growth forms (reproduced with permission of the Marine Botany, Centre for Marine Studies, University of Queensland</t>
  </si>
  <si>
    <t>Climate</t>
  </si>
  <si>
    <t>Functional Group B</t>
  </si>
  <si>
    <t>1. Tropical</t>
  </si>
  <si>
    <t>2. Temperate</t>
  </si>
  <si>
    <t>Distribution</t>
  </si>
  <si>
    <t>Distributional range</t>
  </si>
  <si>
    <t>Restricted</t>
  </si>
  <si>
    <t>Reproduction</t>
  </si>
  <si>
    <t>Vegetative regeneration/slow recolonisation</t>
  </si>
  <si>
    <t>Temporal variability</t>
  </si>
  <si>
    <t>Persistent</t>
  </si>
  <si>
    <t>Ecophysiology</t>
  </si>
  <si>
    <t>Growth dynamics</t>
  </si>
  <si>
    <t>Slow turnover</t>
  </si>
  <si>
    <t>Nutrient cycling</t>
  </si>
  <si>
    <t>Closed</t>
  </si>
  <si>
    <t>Responsiveness to perturbation</t>
  </si>
  <si>
    <t>Slow</t>
  </si>
  <si>
    <t>Ecological interactions</t>
  </si>
  <si>
    <t>Direct grazing</t>
  </si>
  <si>
    <t>Low</t>
  </si>
  <si>
    <t>Detritus production</t>
  </si>
  <si>
    <t>High</t>
  </si>
  <si>
    <t>Epiphyte production</t>
  </si>
  <si>
    <t>Leaf canopy building</t>
  </si>
  <si>
    <t>Line code (column A)</t>
  </si>
  <si>
    <t>Variable number for individual rows</t>
  </si>
  <si>
    <t>CC_001</t>
  </si>
  <si>
    <t>Lucero, T. C. C., &amp; Herrera-Silveira, J. A. (2021). Seagrass contribution to blue carbon in a shallow karstic coastal area of the Gulf of Mexico. PeerJ, 9, e12109.</t>
  </si>
  <si>
    <t xml:space="preserve"> The objective of the present study was to determine the structure of seagrass meadows in the Los Petenes Biosfera Reserve (LPBR) and evaluate their contributions to sinks of carbon in this system, located in Yucatan, which is considered the region with the largest seagrass extension in Mexico</t>
  </si>
  <si>
    <t>The LPBR stores an average of 2.2 ± 1.7 Mg C ha−1 in living biomass and 318 ± 215 Mg C ha−1 in sediment (top 1 m), and this carbon stock decreases with water depth. The seagrass community extends 149,613 ha, which represents the largest organic carbon stock (47 Tg C) documented in seagrass meadows in Mexico.</t>
  </si>
  <si>
    <t>Los Petenes Biosfera Reserve, Yucatan</t>
  </si>
  <si>
    <t>Mexico</t>
  </si>
  <si>
    <t xml:space="preserve"> 20°27'22.31"N</t>
  </si>
  <si>
    <t xml:space="preserve"> 90°32'12.33"W</t>
  </si>
  <si>
    <t>Seagrass beds to 5m deep</t>
  </si>
  <si>
    <t>Mangroves, coral reefs</t>
  </si>
  <si>
    <t>CC_002</t>
  </si>
  <si>
    <t>Danovaro, R. (1996). Detritus-bacteria-meiofauna interactions in a seagrass bed (Posidonia oceanica) of the NW Mediterranean. Marine Biology 127, 1-13. doi:10.1007/bf00993638</t>
  </si>
  <si>
    <t>Grain size and composition (avg. grain size [mm] and fractions of mud/silt/clay [%])</t>
  </si>
  <si>
    <t>NW Marconi</t>
  </si>
  <si>
    <t xml:space="preserve">Italy </t>
  </si>
  <si>
    <t>All seasons</t>
  </si>
  <si>
    <t>Seagrass beds form an almost continous layer from a depth of 0.4 to 0.9m</t>
  </si>
  <si>
    <t>Table 1</t>
  </si>
  <si>
    <t>Date</t>
  </si>
  <si>
    <t xml:space="preserve">Water Temp </t>
  </si>
  <si>
    <t>Salinity (0/00)</t>
  </si>
  <si>
    <t>Grain size (mm)</t>
  </si>
  <si>
    <t>Soil organic carbon content (%dw)</t>
  </si>
  <si>
    <t>CC_003</t>
  </si>
  <si>
    <t>Lee, J. S., Kang, D. J., Hineva, E., Slabakova, V., Todorova, V., Park, J., &amp; Cho, J. H. (2017). Estimation of net ecosystem metabolism of seagrass meadows in the coastal waters of the East Sea and Black Sea using the noninvasive eddy covariance technique. Ocean Science Journal, 52(2), 243-256.</t>
  </si>
  <si>
    <t>The purpose of this study was to measure in situ the community metabolism balance (gross primary production (GPP), respiration (R), and net ecosystem metabolism (NEM)) of eelgrass meadows in two typical marginal seas in Asia and Europe (the East Sea and the Black Sea) using a noninvasive EC technique. The results were used to assess the ecological importance of the coastal benthic community in two different regional habitats that are undergoing rapid climate change</t>
  </si>
  <si>
    <t>Byala Bay, Black Sea, Varna</t>
  </si>
  <si>
    <t>Bulgaria</t>
  </si>
  <si>
    <t>42°51'13"N</t>
  </si>
  <si>
    <t>27°53'43"E</t>
  </si>
  <si>
    <t>Mean depth 1.3m</t>
  </si>
  <si>
    <t>shallow subtidal zone.</t>
  </si>
  <si>
    <t>Jan 1991</t>
  </si>
  <si>
    <t>Hoopo Bay</t>
  </si>
  <si>
    <t>Korea</t>
  </si>
  <si>
    <t>36°40'34"N</t>
  </si>
  <si>
    <t>129°27'9"E</t>
  </si>
  <si>
    <t>North-Western Pacific</t>
  </si>
  <si>
    <t>Mean depth 4.6 m</t>
  </si>
  <si>
    <t>dwarf eelgrass meadow in Hoopo Bay</t>
  </si>
  <si>
    <t>Feb</t>
  </si>
  <si>
    <t>Respiration (Mg CO2 ha-1 yr-1). Average or low value in reported range</t>
  </si>
  <si>
    <t>Denmark</t>
  </si>
  <si>
    <t xml:space="preserve"> 56°46'5.18"N</t>
  </si>
  <si>
    <t>9° 7'53.26"E</t>
  </si>
  <si>
    <t>North Atlantic</t>
  </si>
  <si>
    <t>Mar</t>
  </si>
  <si>
    <t xml:space="preserve"> 55°31'8.14"N</t>
  </si>
  <si>
    <t>9°51'33.89"E</t>
  </si>
  <si>
    <t xml:space="preserve">Apr </t>
  </si>
  <si>
    <t>Norway</t>
  </si>
  <si>
    <t xml:space="preserve"> 63°35'41.47"N</t>
  </si>
  <si>
    <t>9°32'41.16"E</t>
  </si>
  <si>
    <t>USA</t>
  </si>
  <si>
    <t xml:space="preserve"> 41°21'16.47"N</t>
  </si>
  <si>
    <t>71°40'18.42"W</t>
  </si>
  <si>
    <t>May</t>
  </si>
  <si>
    <t xml:space="preserve"> 37°13'7.91"N</t>
  </si>
  <si>
    <t xml:space="preserve"> 76°24'9.87"W</t>
  </si>
  <si>
    <t xml:space="preserve"> 41°33'45.14"N</t>
  </si>
  <si>
    <t xml:space="preserve"> 70°31'19.39"</t>
  </si>
  <si>
    <t>Jun</t>
  </si>
  <si>
    <t>Jul</t>
  </si>
  <si>
    <t xml:space="preserve"> 43° 4'16.64"N</t>
  </si>
  <si>
    <t xml:space="preserve"> 70°52'38.63"W</t>
  </si>
  <si>
    <t>Aug</t>
  </si>
  <si>
    <t>48°31'14.15"N</t>
  </si>
  <si>
    <t>122°30'32.70"W</t>
  </si>
  <si>
    <t>North-east Pacific</t>
  </si>
  <si>
    <t>Sept</t>
  </si>
  <si>
    <t>France</t>
  </si>
  <si>
    <t>48°22'38.99"N</t>
  </si>
  <si>
    <t xml:space="preserve">  4°25'43.16"W</t>
  </si>
  <si>
    <t>Oct</t>
  </si>
  <si>
    <t>Nov</t>
  </si>
  <si>
    <t>?</t>
  </si>
  <si>
    <t>Dec</t>
  </si>
  <si>
    <t>Jan 1992</t>
  </si>
  <si>
    <t>CC_004</t>
  </si>
  <si>
    <t>Mazarrasa, I., Lavery, P., Duarte, C.M., Lafratta, A., Lovelock, C.E., Macreadie, P.I., Samper‐Villarreal, J., Salinas, C., Sanders, C., Trevathan‐Tackett, S. and Young, M., 2021. Factors determining seagrass Blue Carbon across bioregions and geomorphologies. Global Biogeochemical Cycles, p.e2021GB006935.</t>
  </si>
  <si>
    <t>Bulk density (g cm/3)</t>
  </si>
  <si>
    <t>Our study aims to assist in identifying the hotspot of seagrass carbon stocks for the implementation of Blue Carbon projects and to enhance the understanding of the critical environmental factors that need to be considered when planning Blue Carbon conservation or restoration projects while contributing to improved understanding of carbon cycling in seagrass meadows.</t>
  </si>
  <si>
    <t>Oyster Harbour</t>
  </si>
  <si>
    <t>Australia</t>
  </si>
  <si>
    <t>South Australia</t>
  </si>
  <si>
    <t>3</t>
  </si>
  <si>
    <t>Averages</t>
  </si>
  <si>
    <t>Garden Island (Western Australia)</t>
  </si>
  <si>
    <t>2</t>
  </si>
  <si>
    <t>Depth of accumulated sediment (cm)</t>
  </si>
  <si>
    <t>4</t>
  </si>
  <si>
    <t>6</t>
  </si>
  <si>
    <t>8</t>
  </si>
  <si>
    <t>Thomson Bay (Western Australia)</t>
  </si>
  <si>
    <t>Stark Bay (Western Australia)</t>
  </si>
  <si>
    <t>Tasmania</t>
  </si>
  <si>
    <t>Rottnest Island</t>
  </si>
  <si>
    <t>Parker Point</t>
  </si>
  <si>
    <t>Parakeet Bay</t>
  </si>
  <si>
    <t>Cockburn Sound</t>
  </si>
  <si>
    <t>Shark Bay</t>
  </si>
  <si>
    <t>Frenchman's Bay</t>
  </si>
  <si>
    <t>Waychinicup</t>
  </si>
  <si>
    <t>Princess Royal Harbour</t>
  </si>
  <si>
    <t>Lucky Bay, Swan River</t>
  </si>
  <si>
    <t>1</t>
  </si>
  <si>
    <t>Leschenault Inlet</t>
  </si>
  <si>
    <t>Harvey Inlet</t>
  </si>
  <si>
    <t>Shark Bay #1</t>
  </si>
  <si>
    <t>Point Peron</t>
  </si>
  <si>
    <t>Lal Bank</t>
  </si>
  <si>
    <t>Botany Bay</t>
  </si>
  <si>
    <t>9</t>
  </si>
  <si>
    <t>Garden Island</t>
  </si>
  <si>
    <t>Lake Macleod</t>
  </si>
  <si>
    <t>Tropical Indo-Pacific</t>
  </si>
  <si>
    <t>Carnarvon</t>
  </si>
  <si>
    <t>Jurien Bay</t>
  </si>
  <si>
    <t>cairnsellie point</t>
  </si>
  <si>
    <t>cairnsbessie point</t>
  </si>
  <si>
    <t>cairnswater marks</t>
  </si>
  <si>
    <t>greennw corner</t>
  </si>
  <si>
    <t>geo siesta park</t>
  </si>
  <si>
    <t>10</t>
  </si>
  <si>
    <t>5</t>
  </si>
  <si>
    <t>Barker Inlet</t>
  </si>
  <si>
    <t>Port Pirie</t>
  </si>
  <si>
    <t>Port Broughton</t>
  </si>
  <si>
    <t>Whyalla</t>
  </si>
  <si>
    <t>Vasse Wonnerup</t>
  </si>
  <si>
    <t>Wanga Wallen, Eastern Banks, Moreton Bay</t>
  </si>
  <si>
    <t>Maroom, Eastern Banks, Moreton Bay</t>
  </si>
  <si>
    <t>North Deception Bay, Moreton Bay</t>
  </si>
  <si>
    <t>Lota, Moreton Bay</t>
  </si>
  <si>
    <t>Nudgee, Moreton Bay</t>
  </si>
  <si>
    <t>South Deception Bay, Moreton Bay</t>
  </si>
  <si>
    <t>Boambee Creek</t>
  </si>
  <si>
    <t>Coffs</t>
  </si>
  <si>
    <t>Corindi</t>
  </si>
  <si>
    <t>West Beach/torrens</t>
  </si>
  <si>
    <t>CC_005</t>
  </si>
  <si>
    <r>
      <t>Kaal, J., Serrano, O., Cortizas, A. M., Baldock, J. A., &amp; Lavery, P. S. (2019). Millennial-scale changes in the molecular composition of Posidonia australis seagrass deposits: Implications for Blue Carbon sequestration. </t>
    </r>
    <r>
      <rPr>
        <i/>
        <sz val="10"/>
        <color rgb="FF222222"/>
        <rFont val="Arial"/>
        <family val="2"/>
      </rPr>
      <t>Organic Geochemistry</t>
    </r>
    <r>
      <rPr>
        <sz val="10"/>
        <color rgb="FF222222"/>
        <rFont val="Arial"/>
        <family val="2"/>
      </rPr>
      <t>, </t>
    </r>
    <r>
      <rPr>
        <i/>
        <sz val="10"/>
        <color rgb="FF222222"/>
        <rFont val="Arial"/>
        <family val="2"/>
      </rPr>
      <t>137</t>
    </r>
    <r>
      <rPr>
        <sz val="10"/>
        <color rgb="FF222222"/>
        <rFont val="Arial"/>
        <family val="2"/>
      </rPr>
      <t>, 103898.</t>
    </r>
  </si>
  <si>
    <t>Waychinicup Inlet, Western Australia</t>
  </si>
  <si>
    <t>34°53′ S</t>
  </si>
  <si>
    <t xml:space="preserve"> 118°19′ E</t>
  </si>
  <si>
    <t>Steep rocky shorelines/rocky headlands</t>
  </si>
  <si>
    <t>Kaal, J., Serrano, O., Cortizas, A. M., Baldock, J. A., &amp; Lavery, P. S. (2019). Millennial-scale changes in the molecular composition of Posidonia australis seagrass deposits: Implications for Blue Carbon sequestration. Organic Geochemistry, 137, 103898.</t>
  </si>
  <si>
    <t>CC_006</t>
  </si>
  <si>
    <t>Adams, J. B. (2016). Distribution and status of Zostera capensis in South African estuaries—a review. South African Journal of Botany, 107, 63-73.</t>
  </si>
  <si>
    <t>Various South African estuaries</t>
  </si>
  <si>
    <t>South Africa</t>
  </si>
  <si>
    <t>34°53'S</t>
  </si>
  <si>
    <t>118°19'E</t>
  </si>
  <si>
    <t>South Atlantic &amp; Southern Indian Ocean</t>
  </si>
  <si>
    <t>CC_007</t>
  </si>
  <si>
    <r>
      <t>Olesen, B., &amp; Sand-Jensen, K. (1994). Biomass-density patterns in the temperate seagrass Zostera marina. </t>
    </r>
    <r>
      <rPr>
        <i/>
        <sz val="10"/>
        <color rgb="FF222222"/>
        <rFont val="Arial"/>
        <family val="2"/>
      </rPr>
      <t>Marine Ecology-Progress Series</t>
    </r>
    <r>
      <rPr>
        <sz val="10"/>
        <color rgb="FF222222"/>
        <rFont val="Arial"/>
        <family val="2"/>
      </rPr>
      <t>, </t>
    </r>
    <r>
      <rPr>
        <i/>
        <sz val="10"/>
        <color rgb="FF222222"/>
        <rFont val="Arial"/>
        <family val="2"/>
      </rPr>
      <t>109</t>
    </r>
    <r>
      <rPr>
        <sz val="10"/>
        <color rgb="FF222222"/>
        <rFont val="Arial"/>
        <family val="2"/>
      </rPr>
      <t>, 283-283.</t>
    </r>
  </si>
  <si>
    <t>29 different eelgrass populations ranging in latitude from 30 to 56° N in North America, Europe, Japan</t>
  </si>
  <si>
    <t>Winter and Summer</t>
  </si>
  <si>
    <t>Olesen, B., &amp; Sand-Jensen, K. (1994). Biomass-density patterns in the temperate seagrass Zostera marina. Marine Ecology-Progress Series, 109, 283-283.</t>
  </si>
  <si>
    <t>The Netherlands</t>
  </si>
  <si>
    <t>Canada</t>
  </si>
  <si>
    <t>Eastern USA</t>
  </si>
  <si>
    <t>Western USA</t>
  </si>
  <si>
    <t>Tropical Western Atlantic &amp; the Caribbean</t>
  </si>
  <si>
    <t>Japan</t>
  </si>
  <si>
    <t>CC_008</t>
  </si>
  <si>
    <r>
      <t>LaRoche, C. K., Goldstein, B. R., Cybulski, J. D., Raymundo, L. J., Aoki, L. R., &amp; Kim, K. (2018). Decade of change in Enhalus acoroides seagrass meadows in Guam, Mariana Islands. </t>
    </r>
    <r>
      <rPr>
        <i/>
        <sz val="10"/>
        <color rgb="FF222222"/>
        <rFont val="Arial"/>
        <family val="2"/>
      </rPr>
      <t>Marine and Freshwater Research</t>
    </r>
    <r>
      <rPr>
        <sz val="10"/>
        <color rgb="FF222222"/>
        <rFont val="Arial"/>
        <family val="2"/>
      </rPr>
      <t>, </t>
    </r>
    <r>
      <rPr>
        <i/>
        <sz val="10"/>
        <color rgb="FF222222"/>
        <rFont val="Arial"/>
        <family val="2"/>
      </rPr>
      <t>70</t>
    </r>
    <r>
      <rPr>
        <sz val="10"/>
        <color rgb="FF222222"/>
        <rFont val="Arial"/>
        <family val="2"/>
      </rPr>
      <t>(2), 246-254.</t>
    </r>
  </si>
  <si>
    <t>Guam</t>
  </si>
  <si>
    <t xml:space="preserve"> 13°15'13.95"N</t>
  </si>
  <si>
    <t>144°40'31.80"E</t>
  </si>
  <si>
    <t>LaRoche, C. K., Goldstein, B. R., Cybulski, J. D., Raymundo, L. J., Aoki, L. R., &amp; Kim, K. (2018). Decade of change in Enhalus acoroides seagrass meadows in Guam, Mariana Islands. Marine and Freshwater Research, 70(2), 246-254.</t>
  </si>
  <si>
    <r>
      <t>Rasheed, M. A., &amp; Unsworth, R. K. (2011). Long-term climate-associated dynamics of a tropical seagrass meadow: implications for the future. </t>
    </r>
    <r>
      <rPr>
        <i/>
        <sz val="10"/>
        <color rgb="FF222222"/>
        <rFont val="Arial"/>
        <family val="2"/>
      </rPr>
      <t>Marine Ecology Progress Series</t>
    </r>
    <r>
      <rPr>
        <sz val="10"/>
        <color rgb="FF222222"/>
        <rFont val="Arial"/>
        <family val="2"/>
      </rPr>
      <t>, </t>
    </r>
    <r>
      <rPr>
        <i/>
        <sz val="10"/>
        <color rgb="FF222222"/>
        <rFont val="Arial"/>
        <family val="2"/>
      </rPr>
      <t>422</t>
    </r>
    <r>
      <rPr>
        <sz val="10"/>
        <color rgb="FF222222"/>
        <rFont val="Arial"/>
        <family val="2"/>
      </rPr>
      <t>, 93-103.</t>
    </r>
  </si>
  <si>
    <r>
      <t>Erftemeijer, P. L. (1994). Differences in nutrient concentrations and resources between seagrass communities on carbonate and terrigenous sediments in South Sulawesi, Indonesia. </t>
    </r>
    <r>
      <rPr>
        <i/>
        <sz val="10"/>
        <color rgb="FF222222"/>
        <rFont val="Arial"/>
        <family val="2"/>
      </rPr>
      <t>Bulletin of Marine Science</t>
    </r>
    <r>
      <rPr>
        <sz val="10"/>
        <color rgb="FF222222"/>
        <rFont val="Arial"/>
        <family val="2"/>
      </rPr>
      <t>, </t>
    </r>
    <r>
      <rPr>
        <i/>
        <sz val="10"/>
        <color rgb="FF222222"/>
        <rFont val="Arial"/>
        <family val="2"/>
      </rPr>
      <t>54</t>
    </r>
    <r>
      <rPr>
        <sz val="10"/>
        <color rgb="FF222222"/>
        <rFont val="Arial"/>
        <family val="2"/>
      </rPr>
      <t>(2), 403-419.</t>
    </r>
  </si>
  <si>
    <t>South Sulawesi</t>
  </si>
  <si>
    <t>Indonesia</t>
  </si>
  <si>
    <r>
      <t>Erftemeijer, P. L., &amp; Herman, P. M. (1994). Seasonal changes in environmental variables, biomass, production and nutrient contents in two contrasting tropical intertidal seagrass beds in South Sulawesi, Indonesia. </t>
    </r>
    <r>
      <rPr>
        <i/>
        <sz val="10"/>
        <color rgb="FF222222"/>
        <rFont val="Arial"/>
        <family val="2"/>
      </rPr>
      <t>Oecologia</t>
    </r>
    <r>
      <rPr>
        <sz val="10"/>
        <color rgb="FF222222"/>
        <rFont val="Arial"/>
        <family val="2"/>
      </rPr>
      <t>, </t>
    </r>
    <r>
      <rPr>
        <i/>
        <sz val="10"/>
        <color rgb="FF222222"/>
        <rFont val="Arial"/>
        <family val="2"/>
      </rPr>
      <t>99</t>
    </r>
    <r>
      <rPr>
        <sz val="10"/>
        <color rgb="FF222222"/>
        <rFont val="Arial"/>
        <family val="2"/>
      </rPr>
      <t>(1), 45-59.</t>
    </r>
  </si>
  <si>
    <r>
      <t>Orr, D. W., &amp; Ogden, J. C. (1992). The impact of Hurricane Andrew on the ecosystems of South Florida. </t>
    </r>
    <r>
      <rPr>
        <i/>
        <sz val="10"/>
        <color rgb="FF222222"/>
        <rFont val="Arial"/>
        <family val="2"/>
      </rPr>
      <t>Conservation Biology</t>
    </r>
    <r>
      <rPr>
        <sz val="10"/>
        <color rgb="FF222222"/>
        <rFont val="Arial"/>
        <family val="2"/>
      </rPr>
      <t>, </t>
    </r>
    <r>
      <rPr>
        <i/>
        <sz val="10"/>
        <color rgb="FF222222"/>
        <rFont val="Arial"/>
        <family val="2"/>
      </rPr>
      <t>6</t>
    </r>
    <r>
      <rPr>
        <sz val="10"/>
        <color rgb="FF222222"/>
        <rFont val="Arial"/>
        <family val="2"/>
      </rPr>
      <t>(4), 488-490.</t>
    </r>
  </si>
  <si>
    <t>Micronesia</t>
  </si>
  <si>
    <r>
      <t>Duarte, C.M., Merino, M., Agawin, N.S., Uri, J., Fortes, M.D., Gallegos, M.E., Marbá, N. and Hemminga, M.A., 1998. Root production and belowground seagrass biomass. </t>
    </r>
    <r>
      <rPr>
        <i/>
        <sz val="10"/>
        <color rgb="FF222222"/>
        <rFont val="Arial"/>
        <family val="2"/>
      </rPr>
      <t>Marine Ecology Progress Series</t>
    </r>
    <r>
      <rPr>
        <sz val="10"/>
        <color rgb="FF222222"/>
        <rFont val="Arial"/>
        <family val="2"/>
      </rPr>
      <t>, </t>
    </r>
    <r>
      <rPr>
        <i/>
        <sz val="10"/>
        <color rgb="FF222222"/>
        <rFont val="Arial"/>
        <family val="2"/>
      </rPr>
      <t>171</t>
    </r>
    <r>
      <rPr>
        <sz val="10"/>
        <color rgb="FF222222"/>
        <rFont val="Arial"/>
        <family val="2"/>
      </rPr>
      <t>, pp.97-108.</t>
    </r>
  </si>
  <si>
    <t>Philippines</t>
  </si>
  <si>
    <r>
      <t>Vermaat, J. E., Agawin, N. S., Duarte, C. M., Fortes, M. D., Marba, N., &amp; Uri, J. S. (1995). Meadow maintenance, growth and productivity of a mixed Philippine seagrass bed. </t>
    </r>
    <r>
      <rPr>
        <i/>
        <sz val="10"/>
        <color rgb="FF222222"/>
        <rFont val="Arial"/>
        <family val="2"/>
      </rPr>
      <t>Marine Ecology Progress Series</t>
    </r>
    <r>
      <rPr>
        <sz val="10"/>
        <color rgb="FF222222"/>
        <rFont val="Arial"/>
        <family val="2"/>
      </rPr>
      <t>, </t>
    </r>
    <r>
      <rPr>
        <i/>
        <sz val="10"/>
        <color rgb="FF222222"/>
        <rFont val="Arial"/>
        <family val="2"/>
      </rPr>
      <t>124</t>
    </r>
    <r>
      <rPr>
        <sz val="10"/>
        <color rgb="FF222222"/>
        <rFont val="Arial"/>
        <family val="2"/>
      </rPr>
      <t>, 215-225.</t>
    </r>
  </si>
  <si>
    <r>
      <t>Gullström, M., Lundén, B., Bodin, M., Kangwe, J., Öhman, M. C., Mtolera, M. S., &amp; Björk, M. (2006). Assessment of changes in the seagrass-dominated submerged vegetation of tropical Chwaka Bay (Zanzibar) using satellite remote sensing. </t>
    </r>
    <r>
      <rPr>
        <i/>
        <sz val="10"/>
        <color rgb="FF222222"/>
        <rFont val="Arial"/>
        <family val="2"/>
      </rPr>
      <t>Estuarine, Coastal and Shelf Science</t>
    </r>
    <r>
      <rPr>
        <sz val="10"/>
        <color rgb="FF222222"/>
        <rFont val="Arial"/>
        <family val="2"/>
      </rPr>
      <t>, </t>
    </r>
    <r>
      <rPr>
        <i/>
        <sz val="10"/>
        <color rgb="FF222222"/>
        <rFont val="Arial"/>
        <family val="2"/>
      </rPr>
      <t>67</t>
    </r>
    <r>
      <rPr>
        <sz val="10"/>
        <color rgb="FF222222"/>
        <rFont val="Arial"/>
        <family val="2"/>
      </rPr>
      <t>(3), 399-408.</t>
    </r>
  </si>
  <si>
    <t>Tanzania</t>
  </si>
  <si>
    <r>
      <t>Nakaoka, M., &amp; Supanwanid, C. (2000). Quantitative estimation of the distribution and biomass of seagrasses at Haad Chao Mai National Park, Trang Province, Thailand. </t>
    </r>
    <r>
      <rPr>
        <i/>
        <sz val="10"/>
        <color rgb="FF222222"/>
        <rFont val="Arial"/>
        <family val="2"/>
      </rPr>
      <t>Journal of Fisheries and Environment</t>
    </r>
    <r>
      <rPr>
        <sz val="10"/>
        <color rgb="FF222222"/>
        <rFont val="Arial"/>
        <family val="2"/>
      </rPr>
      <t>, </t>
    </r>
    <r>
      <rPr>
        <i/>
        <sz val="10"/>
        <color rgb="FF222222"/>
        <rFont val="Arial"/>
        <family val="2"/>
      </rPr>
      <t>22</t>
    </r>
    <r>
      <rPr>
        <sz val="10"/>
        <color rgb="FF222222"/>
        <rFont val="Arial"/>
        <family val="2"/>
      </rPr>
      <t>, 10-22.</t>
    </r>
  </si>
  <si>
    <t>Thailand</t>
  </si>
  <si>
    <r>
      <t>Poovachiranon, S., &amp; Chansang, H. (1994). Community structure and biomass of seagrass beds in the Andaman Sea. I. Mangrove-associated seagrass beds. </t>
    </r>
    <r>
      <rPr>
        <i/>
        <sz val="10"/>
        <color rgb="FF222222"/>
        <rFont val="Arial"/>
        <family val="2"/>
      </rPr>
      <t>Phuket Marine Biological Center Research Bulletin</t>
    </r>
    <r>
      <rPr>
        <sz val="10"/>
        <color rgb="FF222222"/>
        <rFont val="Arial"/>
        <family val="2"/>
      </rPr>
      <t>, </t>
    </r>
    <r>
      <rPr>
        <i/>
        <sz val="10"/>
        <color rgb="FF222222"/>
        <rFont val="Arial"/>
        <family val="2"/>
      </rPr>
      <t>59</t>
    </r>
    <r>
      <rPr>
        <sz val="10"/>
        <color rgb="FF222222"/>
        <rFont val="Arial"/>
        <family val="2"/>
      </rPr>
      <t>, 53-64.</t>
    </r>
  </si>
  <si>
    <r>
      <t>Wirachwong, P., &amp; Holmer, M. (2010). Nutrient dynamics in 3 morphological different tropical seagrasses and their sediments. </t>
    </r>
    <r>
      <rPr>
        <i/>
        <sz val="10"/>
        <color rgb="FF222222"/>
        <rFont val="Arial"/>
        <family val="2"/>
      </rPr>
      <t>Aquatic Botany</t>
    </r>
    <r>
      <rPr>
        <sz val="10"/>
        <color rgb="FF222222"/>
        <rFont val="Arial"/>
        <family val="2"/>
      </rPr>
      <t>, </t>
    </r>
    <r>
      <rPr>
        <i/>
        <sz val="10"/>
        <color rgb="FF222222"/>
        <rFont val="Arial"/>
        <family val="2"/>
      </rPr>
      <t>93</t>
    </r>
    <r>
      <rPr>
        <sz val="10"/>
        <color rgb="FF222222"/>
        <rFont val="Arial"/>
        <family val="2"/>
      </rPr>
      <t>(3), 170-178.</t>
    </r>
  </si>
  <si>
    <t>LW_009</t>
  </si>
  <si>
    <t>Ralph, P. J., Crosswell, J. R., Cannard, T., &amp; Steven, A. D. (2018). Estimating seagrass blue carbon and policy implications: The Australian perspective. In Seagrasses of Australia (pp. 743-758). Springer, Cham.</t>
  </si>
  <si>
    <t>Garrard SL, Beaumont NJ (2014) The effect of ocean acidification on carbon storage and sequestration in seagrass beds; a global and UK context. Mar Pollut Bull 86:138–146</t>
  </si>
  <si>
    <t>Lavery, P. S., Mateo, M. Á., Serrano, O., &amp; Rozaimi, M. (2013). Variability in the carbon storage of seagrass habitats and its implications for global estimates of blue carbon ecosystem service. PloS one, 8(9), e73748.</t>
  </si>
  <si>
    <t>Ajani, J., &amp; Comisari, P. (2014). Towards a comprehensive and fully integrated stock and flow framework for carbon accounting in Australia. In HC Coombs Policy Forum Discussion Paper. ANU Canberra, Australia.</t>
  </si>
  <si>
    <t>Serrano, O., Lavery, P. S., Rozaimi, M., &amp; Mateo, M. Á. (2014). Influence of water depth on the carbon sequestration capacity of seagrasses. Global Biogeochemical Cycles, 28(9), 950-961.</t>
  </si>
  <si>
    <t>Mateo, M., Cebrián, J., Dunton, K., &amp; Mutchler, T. (2006). Carbon flux in seagrass ecosystems. Seagrasses: biology, ecology and conservation, 159-192.</t>
  </si>
  <si>
    <t>Mcleod, E., Chmura, G. L., Bouillon, S., &amp; Salm, R. Bjö rk M, Duarte CM, Lovelock CE, Schlesinger WH, Silliman BR. 2011. A blueprint for blue carbon: toward an improved understanding of the role of vegetated coastal habitats in sequestering CO2. Front. Ecol. Environ, 9, 552-560.</t>
  </si>
  <si>
    <t>LW_010</t>
  </si>
  <si>
    <t>Jephson, T., Nyström, P., Moksnes, P. O., &amp; Baden, S. P. (2008). Trophic interactions in Zostera marina beds along the Swedish coast. Marine Ecology Progress Series, 369, 63-76.</t>
  </si>
  <si>
    <t>The aim of the present study was to assess differences
in beds of eelgrass Zostera marina (hereafter
simply Zostera) growing along the west, south, and
southeast coasts of Sweden by studying variation in
the biomasses of eelgrass, ephemeral algae, and grazers
from a top-down versus a bottom-up perspective.</t>
  </si>
  <si>
    <t>Gullmar Fjord</t>
  </si>
  <si>
    <t>Sweden</t>
  </si>
  <si>
    <t>58° 14’ 32.7 ’’N, 11° 24’ 43.0’’E</t>
  </si>
  <si>
    <t>58° 15’ 48.9’’N, 11° 29’ 45.6’’E</t>
  </si>
  <si>
    <t>Fredshög</t>
  </si>
  <si>
    <t>55° 23’ 16.3’’N, 13° 00’ 37.1’’E</t>
  </si>
  <si>
    <t>Kalmar Sound</t>
  </si>
  <si>
    <t>56° 42’ 09.6’’N, 16° 28’ 36.1’’E</t>
  </si>
  <si>
    <t>56° 36’ 31.8’’N, 16° 24’ 51.9’’E</t>
  </si>
  <si>
    <t>LW_011</t>
  </si>
  <si>
    <t>Wu, J., Zhang, H., Pan, Y., Krause-Jensen, D., He, Z., Fan, W., ... &amp; Duarte, C. M. (2020). Opportunities for blue carbon strategies in China. Ocean &amp; Coastal Management, 194, 105241.</t>
  </si>
  <si>
    <t>Duan, X.N., Fei, X.K., 2008. Carbon sequestration and its potential by wetland
ecosystems in China. Acta Ecol. Sin. 28 (2), 463–469.</t>
  </si>
  <si>
    <t>Here we identify opportunities for BC approaches, including vegetated
coastal habitats as recognized BC habitats and also the emerging
role of seaweed aquaculture as potential BC habitats, to help China
mitigate and adapt to climate change, thereby developing a roadmap
that makes use of the unique characteristics and capacities of China.</t>
  </si>
  <si>
    <t>China</t>
  </si>
  <si>
    <t>Miyajima, T., Hori, M., Hamaguchi, M., Shimabukuro, H., Adachi, H., Yamano, H., Nakaoka, M., 2015. Geographic variability in organic carbon stock and accumulation
rate in sediments of East and Southeast Asian seagrass meadows. Global
Biogeochem. Cycles 29 (4), 397–415.
et al.,
2015</t>
  </si>
  <si>
    <t>CC_012</t>
  </si>
  <si>
    <r>
      <t>Fourqurean, J.W., Duarte, C.M., Kennedy, H., Marbà, N., Holmer, M., Mateo, M.A., Apostolaki, E.T., Kendrick, G.A., Krause-Jensen, D., McGlathery, K.J. and Serrano, O., 2012. Seagrass ecosystems as a globally significant carbon stock. </t>
    </r>
    <r>
      <rPr>
        <i/>
        <sz val="10"/>
        <color rgb="FF222222"/>
        <rFont val="Arial"/>
        <family val="2"/>
      </rPr>
      <t>Nature geoscience</t>
    </r>
    <r>
      <rPr>
        <sz val="10"/>
        <color rgb="FF222222"/>
        <rFont val="Arial"/>
        <family val="2"/>
      </rPr>
      <t>, </t>
    </r>
    <r>
      <rPr>
        <i/>
        <sz val="10"/>
        <color rgb="FF222222"/>
        <rFont val="Arial"/>
        <family val="2"/>
      </rPr>
      <t>5</t>
    </r>
    <r>
      <rPr>
        <sz val="10"/>
        <color rgb="FF222222"/>
        <rFont val="Arial"/>
        <family val="2"/>
      </rPr>
      <t>(7), pp.505-509.</t>
    </r>
  </si>
  <si>
    <t>J. W. Fourqurean, unpublished data</t>
  </si>
  <si>
    <t>Florida Bay</t>
  </si>
  <si>
    <t xml:space="preserve">Orem, W. H., Holmes, C. W., Kendall, C., Lerch, H. E., Bates, A. L., Silva, S. R., Boylan, A., Corum, M., Marot, M., and Hedgeman, C. (1999). Geochemistry of Florida Bay sediments: nutrient history at five sites in eastern and central Florida Bay. Journal of Coastal Research 15, 1055-1071. </t>
  </si>
  <si>
    <t>seagrass</t>
  </si>
  <si>
    <t xml:space="preserve">Figueiredo da Silva, J., Duck, R. W., and Catarino, J. B. (2009). Nutrient retention in the sediments and the submerged aquatic vegetation of the coastal lagoon of the Ria de Aveiro, Portugal. Journal of Sea Research 62, 276-285. </t>
  </si>
  <si>
    <t>Ria de Aveiro, Portugal</t>
  </si>
  <si>
    <t>Portugal</t>
  </si>
  <si>
    <t xml:space="preserve">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t>
  </si>
  <si>
    <t>Florida Keys</t>
  </si>
  <si>
    <t xml:space="preserve">Carruthers, T. J. B., Barnes, P. A. G., Jacome, G. E., and Fourqurean, J. W. (2005). Lagoon scale processes in a coastally influenced Caribbean system: implications for the seagrass Thalassia testudinum. Caribbean Journal of Science 41, 441-455. </t>
  </si>
  <si>
    <t>Bahia Almirante, Panama</t>
  </si>
  <si>
    <t>Panama</t>
  </si>
  <si>
    <t>Laguna de Chiriqui Panama</t>
  </si>
  <si>
    <t>Outer Lagoon, Bocas del Toro Panama</t>
  </si>
  <si>
    <t xml:space="preserve">Rosenfeld, J. K. (1979). Interstitial water and sediment chemistry of two cores from Florida Bay. Journal of Sedimentary Petrology 49, 989-994. </t>
  </si>
  <si>
    <t xml:space="preserve">Mellors, J., Marsh, H., Carruthers, T. J. B., and Waycott, M. (2002). Testing the sediment-trapping paradigm of seagrass: Do seagrasses influence nutrient status and sediment structure in tropical intertidal environments? Bulletin of Marine Science 71, 1215-1226. </t>
  </si>
  <si>
    <t>Ellie Pt, Queensland</t>
  </si>
  <si>
    <t>Lugger Bay, Queensland</t>
  </si>
  <si>
    <t>Meunga Creek, Queensland</t>
  </si>
  <si>
    <t>Horseshoe Bay, Queesland</t>
  </si>
  <si>
    <t>Geoffrey Bay, Queensland</t>
  </si>
  <si>
    <t>Bolger Bay, Queensland</t>
  </si>
  <si>
    <t>Windy Point, Queensland</t>
  </si>
  <si>
    <t>Port Dennison, Queensland</t>
  </si>
  <si>
    <t xml:space="preserve">Danovaro, R., and Fabiano, M. (1995). Seasonal and Inter-annual Variation of Bacteria in a Seagrass Bed of the Mediterranean Sea: Relationship with Labile Organic Compounds and other Environmental Factors. Aquatic Microbial Ecology 9, 17-26. </t>
  </si>
  <si>
    <t>Marconi Gulf, Italy</t>
  </si>
  <si>
    <t>Italy</t>
  </si>
  <si>
    <t>Mediterranean</t>
  </si>
  <si>
    <t xml:space="preserve">Gonneea, M. E., Paytan, A., and Herrera-Silveira, J. A. (2004). Tracing organic matter sources and carbon burial in mangrove sediments over the past 160 years. Estuarine Coastal and Shelf Science 61, 211-227. </t>
  </si>
  <si>
    <t>Chelem Lagoon, Yucatan, Mexico</t>
  </si>
  <si>
    <t>Celestun Lagoon, Yucatan, Mx</t>
  </si>
  <si>
    <t>Laguna de Terminos, Yucatan, Mx</t>
  </si>
  <si>
    <t>N. Marba, unpublished data</t>
  </si>
  <si>
    <t>Bolinao,Philipines</t>
  </si>
  <si>
    <t>Nefyn, Wales</t>
  </si>
  <si>
    <t>Wales</t>
  </si>
  <si>
    <t>Anglesey</t>
  </si>
  <si>
    <t xml:space="preserve">Grady, J. R. (1981). Properties of sea grass and sand flat sediments from the intertidal zone of St. Andrew Bay, Florida. Estuaries 4, 335-344. </t>
  </si>
  <si>
    <t>St. Andrews Bay Florida USA</t>
  </si>
  <si>
    <t xml:space="preserve">Pulich, W. M., Jr. (1987). Subtropical seagrasses and trace metals cycling. In 'Proceedings of a symposium on subtropical-tropical seagrasses of the southeastern United States.  Florida Marine Research Publication No. 42'. (Eds M. J. Durako, R. C. Phillips and R. R. Lewis, III.) pp. 39-52. (Florida Department of Natural Resources, Bureau of Marine Research: St. Petersburgh.) </t>
  </si>
  <si>
    <t>Redfish Bay, Tx, USA</t>
  </si>
  <si>
    <t>Texas, Gulf of Mexico</t>
  </si>
  <si>
    <t xml:space="preserve">De Falco, G., Baroli, M., Murru, E., Piergallini, G., and Cancemi, G. (2006). Sediment analysis evidences two different depositional phenomena influencing seagrass sistribution in the Gulf of Oristano (Sardinia, Western Mediterranean). Journal of Coastal Research 22, 1043-1050. </t>
  </si>
  <si>
    <t>Gulf of Oristano, Sardinia</t>
  </si>
  <si>
    <t xml:space="preserve">Furuta, A., Ishikawa, Y., Hagawa, T., Yamamoto, Y., and Suzuki, Y. (2002). Cycling of organic carbon and nitrogen in seagrass beds at Aburatsubo Bay. Geoscience Reports from Shizuoka University 29, 13-21. </t>
  </si>
  <si>
    <t>Aburatsubo Bay, japan</t>
  </si>
  <si>
    <t>North-western Pacific</t>
  </si>
  <si>
    <t xml:space="preserve">De Troch, M., Van Gansbeke, D., and Vincx, M. (2006). Resource availability and meiofauna in sediment of tropical seagrass beds: Local versus global trends. Marine Environmental Research 61, 59-73. </t>
  </si>
  <si>
    <t>Punta Allen, Mexico</t>
  </si>
  <si>
    <t>Pujada Bay, Philippines</t>
  </si>
  <si>
    <t>Gazi Bay, Kenya</t>
  </si>
  <si>
    <t>Kenya</t>
  </si>
  <si>
    <t xml:space="preserve">Holmer, M., Duarte, C. M., and Marbà, N. (2003). Sulfur cycling and seagrass seagrass (Posidonia oceanica) status in carbonate sediments. Biogeochemistry 66, 223-239. </t>
  </si>
  <si>
    <t>Mallorca, Platja</t>
  </si>
  <si>
    <t>Spain</t>
  </si>
  <si>
    <t>Mallorca, Magalluf</t>
  </si>
  <si>
    <t>Mallorca, Porto Colom</t>
  </si>
  <si>
    <t>Mallorca, Es Castell</t>
  </si>
  <si>
    <t>Mallorca, Sta. Maria</t>
  </si>
  <si>
    <t>Mallorca, Sa Paret</t>
  </si>
  <si>
    <t>Boschker, H. T. S., Wielemaker, A., Schaub, B. E. M., and Holmer, M. (in press). Limited coupling of macrophyte production and bacterial carbon cycling in the sediments of Zostera meadows. Marine Ecology Progress Series</t>
  </si>
  <si>
    <t>Europe, D1</t>
  </si>
  <si>
    <t>Europe, D2</t>
  </si>
  <si>
    <t>Europe, N1</t>
  </si>
  <si>
    <t>Europe, F1</t>
  </si>
  <si>
    <t>Europe, FA</t>
  </si>
  <si>
    <t>Europe, FB</t>
  </si>
  <si>
    <t xml:space="preserve">Vichkovitten, T., and Holmer, M. (2005). Dissolved and particulate organic matter in contrasting Zostera marina (eelgrass) sediments. Journal of Experimental Marine Biology and Ecology 316, 183-201. </t>
  </si>
  <si>
    <t>Denmark, M</t>
  </si>
  <si>
    <t>Denmark, S</t>
  </si>
  <si>
    <t>Holmer, M., Carta, C., and Andersen, F. O. (2006). Biogeochemical implications for phosphorus cycling in sandy and muddy rhizosphere sediments of Zostera marina meadows (Denmark). Marine Ecology-Progress Series 320, 141-151. doi:10.3354/meps320141</t>
  </si>
  <si>
    <t>Denmark, M-june</t>
  </si>
  <si>
    <t>Denmark, S-june</t>
  </si>
  <si>
    <t>Denmark, M-july</t>
  </si>
  <si>
    <t>Denmark, S-july</t>
  </si>
  <si>
    <t>Denmark, M-august</t>
  </si>
  <si>
    <t>Denmark, S-august</t>
  </si>
  <si>
    <t>Denmark, M-september</t>
  </si>
  <si>
    <t>Denmark, S-september</t>
  </si>
  <si>
    <t>Holmer, M., Marba, N., Lamote, M., and Duarte, C. M. (2009). Deterioration of Sediment Quality in Seagrass Meadows (Posidonia oceanica) Invaded by Macroalgae (Caulerpa sp.). Estuaries and Coasts 32, 456-466. doi:10.1007/s12237-009-9133-4</t>
  </si>
  <si>
    <t>Mallorca, PO C.prolifera</t>
  </si>
  <si>
    <t>Mallorca, Bare</t>
  </si>
  <si>
    <t>Mallorca, PO C.racemosa</t>
  </si>
  <si>
    <t>Mallorca, PO C.taxifolia</t>
  </si>
  <si>
    <t>Leduc, D., and Probert, P. K. (2011). Small-scale effect of intertidal seagrass (Zostera muelleri) on meiofaunal abundance, biomass, and nematode community structure. Journal of the MArine Biological Association of the United Kingdomdoi:10.1017/S0025315410001645</t>
  </si>
  <si>
    <t>Papanui Inlet, Southern New Zealand</t>
  </si>
  <si>
    <t>New Zealand</t>
  </si>
  <si>
    <t>Temperate Southern Ocean</t>
  </si>
  <si>
    <t xml:space="preserve">Yamamuro, M., Koike, I., and Iizumi, H. (1993). Partitioning of the nitrogen stock in the vicinity of a Fijian seagrass bed dominated by Syringodium isoetifolium (Ascherson) Dandy. Australian Journal of Marine and Freshwater Research 44, 101-115. </t>
  </si>
  <si>
    <t>Dravuni Is. Fiji</t>
  </si>
  <si>
    <t>Fiji</t>
  </si>
  <si>
    <t>Dravuni Is, Fiji</t>
  </si>
  <si>
    <t>Pedersen, M. F., Duarte, C. M., and Cebrian, J. (1997). Rates of changes in organic matter and nutrient stocks during seagrass Cymodocea nodosa colonization and stand development. Marine Ecology-Progress Series 159, 29-36. doi:10.3354/meps159029</t>
  </si>
  <si>
    <t>Ebro Delta, Spain, W Mediterranean</t>
  </si>
  <si>
    <t xml:space="preserve">Barrón, C., Marbà, N., Terrados, J., Kennedy, H., and Duarte, C. M. (2004). Community metabolism and carbon budget along a gradient of seagrass (Cymodocea nodosa) colonization. Limnology and Oceanography 49, 1642-1651. </t>
  </si>
  <si>
    <t xml:space="preserve">Calleja, M. L., Marba, N., and Duarte, C. M. (2007). The relationship between seagrass (Posidonia oceanica) decline and sulfide porewater concentration in carbonate sediments. Estuarine Coastal and Shelf Science 73, 583-588. </t>
  </si>
  <si>
    <t>Es Castell, Balearic Islands, Spain, W Mediterranean</t>
  </si>
  <si>
    <t>Sa Paret, Balearic Islands, Spain, W Mediterranean</t>
  </si>
  <si>
    <t>Sta Maria , Balearic Islands, Spain, W Mediterranean</t>
  </si>
  <si>
    <t>Magalluf, Balearic Islands, Spain, W Mediterranean</t>
  </si>
  <si>
    <t>Pollença, Balearic Islands, Spain, W Mediterranean</t>
  </si>
  <si>
    <t>Cala Millor, Balearic Islands, Spain, W Mediterranean</t>
  </si>
  <si>
    <t>Porto Colom, Balearic Islands, Spain, W Mediterranean</t>
  </si>
  <si>
    <t>Holmer, M., and Frederiksen, M. S. (2007). Stimulation of sulfate reduction rates in Mediterranean fish farm sediments inhabited by the seagrass Posidonia oceanica. Biogeochemistry 85, 169-184. doi:10.1007/s10533-007-9127-x</t>
  </si>
  <si>
    <t>Sicily, Italy, W Mediterranean</t>
  </si>
  <si>
    <t>Sounion, Greece, E Mediterranean</t>
  </si>
  <si>
    <t>Greece</t>
  </si>
  <si>
    <t>Campello, Spain, W Mediterranean</t>
  </si>
  <si>
    <t>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t>
  </si>
  <si>
    <t>Ischia, Italy, W Mediterranean</t>
  </si>
  <si>
    <t>Culip, Spain, W Mediterranean</t>
  </si>
  <si>
    <t>Port Lligat, Spain, W Mediterranean</t>
  </si>
  <si>
    <t>Tabarca 1, Spain, W Mediterranean</t>
  </si>
  <si>
    <t>Tabarca2, Spain, W Mediterranean</t>
  </si>
  <si>
    <t>Medes, Spain, W Mediterranean</t>
  </si>
  <si>
    <t>Lo Iacono, C., Mateo, M. A., Gracia, E., Gasch, L., Carbonell, R., Serrano, L., and Danobeitia, J. (2008). Very high-resolution seismo-acoustic imaging of seagrass meadows (Mediterranean Sea): Implications for carbon sink estimates. Geophysical Research Letters, L18601. doi:10.1029/2008GL034773</t>
  </si>
  <si>
    <t>Cyprus</t>
  </si>
  <si>
    <t>Kairis, P. A., and Rybczyk, J. M. (2010). Sea level rise and eelgrass (Zostera marina) production: A spatially explicit relative elevation model for Padilla Bay, WA. Ecological Modelling 221, 1005-1016. doi:10.1016/j.ecolmodel.2009.01.025</t>
  </si>
  <si>
    <t>Padilla Bay, Oregon</t>
  </si>
  <si>
    <t>E. T. Apostolaki, Unpublished</t>
  </si>
  <si>
    <t>Sounion, Greece</t>
  </si>
  <si>
    <t>Psaromoura Crete, Greece</t>
  </si>
  <si>
    <t>Maher, D. T., and Eyre, B. D. (2010). Benthic fluxes of dissolved organic carbon in three temperate Australian estuaries: Implications for global estimates of benthic DOC fluxes. Journal of Geophysical Research-Biogeosciences 115doi:G04039</t>
  </si>
  <si>
    <t>Hastings River, Australia</t>
  </si>
  <si>
    <t>Camden Haven, Australia</t>
  </si>
  <si>
    <t>Wallis Lake, Australia</t>
  </si>
  <si>
    <t>Borg, J. A., Rowden, A. A., Attrill, M. J., Schembri, P. J., and Jones, M. B. (2010). Spatial variation in the composition of motile macroinvertebrate assemblages associated with two bed types of the seagrass Posidonia oceanica. Marine Ecology-Progress Series 406, 91-104. doi:10.3354/meps08534</t>
  </si>
  <si>
    <t>Ramla Bay, Malta</t>
  </si>
  <si>
    <t>Malta</t>
  </si>
  <si>
    <t>Mellieha Bay, Malta</t>
  </si>
  <si>
    <t>White Rocks, Malta</t>
  </si>
  <si>
    <t>Thomas Bay, Malta</t>
  </si>
  <si>
    <t>Spivak, A. C., Canuel, E. A., Duffy, J. E., Douglass, J. G., and Richardson, J. P. (2009). Epifaunal community composition and nutrient addition alter sediment organic matter composition in a natural eelgrass Zostera marina bed: a field experiment. Marine Ecology-Progress Series 376, 55-67. doi:10.3354/meps07813</t>
  </si>
  <si>
    <t>Goodwin islands, Virginia</t>
  </si>
  <si>
    <t>Alongi, D. M., Trott, L. A., Undu, M. C., and Tirendi, F. (2008). Benthic microbial metabolism in seagrass meadows along a carbonate gradient in Sulawesi, Indonesia. Aquatic Microbial Ecology 51, 141-152. doi:10.3354/ame01191</t>
  </si>
  <si>
    <t>S Sulawesi, Indonesia</t>
  </si>
  <si>
    <t>Spruzen, F. L., Richardson, A. M. M., and Woehler, E. J. (2008). Spatial variation of intertidal macroinvertebrates and environmental variables in Robbins Passage wetlands, NW Tasmania. Hydrobiologia 598, 325-342. doi:10.1007/s10750-007-9166-2</t>
  </si>
  <si>
    <t>Robbins Passage, Tasmania</t>
  </si>
  <si>
    <t>Spruzen, F. L., Richardson, A. M. M., and Woehler, E. J. (2008). Spatial variation of intertidal macroinvertebrates and environmental variables in Robbins Passage wetlands, NW Tasmania. Hydrobiologia 598, 325-342. doi:10.1007/s10750-007-9166-3</t>
  </si>
  <si>
    <t>Spruzen, F. L., Richardson, A. M. M., and Woehler, E. J. (2008). Spatial variation of intertidal macroinvertebrates and environmental variables in Robbins Passage wetlands, NW Tasmania. Hydrobiologia 598, 325-342. doi:10.1007/s10750-007-9166-4</t>
  </si>
  <si>
    <t>Spruzen, F. L., Richardson, A. M. M., and Woehler, E. J. (2008). Spatial variation of intertidal macroinvertebrates and environmental variables in Robbins Passage wetlands, NW Tasmania. Hydrobiologia 598, 325-342. doi:10.1007/s10750-007-9166-5</t>
  </si>
  <si>
    <t>Spruzen, F. L., Richardson, A. M. M., and Woehler, E. J. (2008). Spatial variation of intertidal macroinvertebrates and environmental variables in Robbins Passage wetlands, NW Tasmania. Hydrobiologia 598, 325-342. doi:10.1007/s10750-007-9166-6</t>
  </si>
  <si>
    <t>Spruzen, F. L., Richardson, A. M. M., and Woehler, E. J. (2008). Spatial variation of intertidal macroinvertebrates and environmental variables in Robbins Passage wetlands, NW Tasmania. Hydrobiologia 598, 325-342. doi:10.1007/s10750-007-9166-7</t>
  </si>
  <si>
    <t>Spruzen, F. L., Richardson, A. M. M., and Woehler, E. J. (2008). Spatial variation of intertidal macroinvertebrates and environmental variables in Robbins Passage wetlands, NW Tasmania. Hydrobiologia 598, 325-342. doi:10.1007/s10750-007-9166-8</t>
  </si>
  <si>
    <t>Spruzen, F. L., Richardson, A. M. M., and Woehler, E. J. (2008). Spatial variation of intertidal macroinvertebrates and environmental variables in Robbins Passage wetlands, NW Tasmania. Hydrobiologia 598, 325-342. doi:10.1007/s10750-007-9166-9</t>
  </si>
  <si>
    <t>Spruzen, F. L., Richardson, A. M. M., and Woehler, E. J. (2008). Spatial variation of intertidal macroinvertebrates and environmental variables in Robbins Passage wetlands, NW Tasmania. Hydrobiologia 598, 325-342. doi:10.1007/s10750-007-9166-10</t>
  </si>
  <si>
    <t>Spruzen, F. L., Richardson, A. M. M., and Woehler, E. J. (2008). Spatial variation of intertidal macroinvertebrates and environmental variables in Robbins Passage wetlands, NW Tasmania. Hydrobiologia 598, 325-342. doi:10.1007/s10750-007-9166-11</t>
  </si>
  <si>
    <t>Spruzen, F. L., Richardson, A. M. M., and Woehler, E. J. (2008). Spatial variation of intertidal macroinvertebrates and environmental variables in Robbins Passage wetlands, NW Tasmania. Hydrobiologia 598, 325-342. doi:10.1007/s10750-007-9166-12</t>
  </si>
  <si>
    <t>Spruzen, F. L., Richardson, A. M. M., and Woehler, E. J. (2008). Spatial variation of intertidal macroinvertebrates and environmental variables in Robbins Passage wetlands, NW Tasmania. Hydrobiologia 598, 325-342. doi:10.1007/s10750-007-9166-13</t>
  </si>
  <si>
    <t>Yarbro, L. A., and Carlson, P. R. (2008). Community oxygen and nutrient fluxes in seagrass beds of Florida Bay, USA. Estuaries and Coasts 31, 877-897. doi:10.1007/s12237-008-9071-6</t>
  </si>
  <si>
    <t>Florida Bay, Swash Keys</t>
  </si>
  <si>
    <t>Yarbro, L. A., and Carlson, P. R. (2008). Community oxygen and nutrient fluxes in seagrass beds of Florida Bay, USA. Estuaries and Coasts 31, 877-897. doi:10.1007/s12237-008-9071-7</t>
  </si>
  <si>
    <t>Florida Bay, Calusa Key</t>
  </si>
  <si>
    <t>Yarbro, L. A., and Carlson, P. R. (2008). Community oxygen and nutrient fluxes in seagrass beds of Florida Bay, USA. Estuaries and Coasts 31, 877-897. doi:10.1007/s12237-008-9071-8</t>
  </si>
  <si>
    <t>Florida Bay, Rankin Lake</t>
  </si>
  <si>
    <t>Yarbro, L. A., and Carlson, P. R. (2008). Community oxygen and nutrient fluxes in seagrass beds of Florida Bay, USA. Estuaries and Coasts 31, 877-897. doi:10.1007/s12237-008-9071-9</t>
  </si>
  <si>
    <t>Florida Bay, Rabbit Key Basin</t>
  </si>
  <si>
    <t>Yarbro, L. A., and Carlson, P. R. (2008). Community oxygen and nutrient fluxes in seagrass beds of Florida Bay, USA. Estuaries and Coasts 31, 877-897. doi:10.1007/s12237-008-9071-10</t>
  </si>
  <si>
    <t>Florida Bay, Johnson Key Basin</t>
  </si>
  <si>
    <t>Lewis, M. A., Dantin, D. D., Chancy, C. A., Abel, K. C., and Lewis, C. G. (2007). Florida seagrass habitat evaluation: A comparative survey for chemical quality. Environmental Pollution 146, 206-218. doi:10.1016/j.envpol.2006.04.041</t>
  </si>
  <si>
    <t>Santa Rosa Sound, Florida</t>
  </si>
  <si>
    <t>Lewis, M. A., Dantin, D. D., Chancy, C. A., Abel, K. C., and Lewis, C. G. (2007). Florida seagrass habitat evaluation: A comparative survey for chemical quality. Environmental Pollution 146, 206-218. doi:10.1016/j.envpol.2006.04.042</t>
  </si>
  <si>
    <t>Lewis, M. A., Dantin, D. D., Chancy, C. A., Abel, K. C., and Lewis, C. G. (2007). Florida seagrass habitat evaluation: A comparative survey for chemical quality. Environmental Pollution 146, 206-218. doi:10.1016/j.envpol.2006.04.043</t>
  </si>
  <si>
    <t>Lewis, M. A., Dantin, D. D., Chancy, C. A., Abel, K. C., and Lewis, C. G. (2007). Florida seagrass habitat evaluation: A comparative survey for chemical quality. Environmental Pollution 146, 206-218. doi:10.1016/j.envpol.2006.04.044</t>
  </si>
  <si>
    <t>Lewis, M. A., Dantin, D. D., Chancy, C. A., Abel, K. C., and Lewis, C. G. (2007). Florida seagrass habitat evaluation: A comparative survey for chemical quality. Environmental Pollution 146, 206-218. doi:10.1016/j.envpol.2006.04.045</t>
  </si>
  <si>
    <t>Lewis, M. A., Dantin, D. D., Chancy, C. A., Abel, K. C., and Lewis, C. G. (2007). Florida seagrass habitat evaluation: A comparative survey for chemical quality. Environmental Pollution 146, 206-218. doi:10.1016/j.envpol.2006.04.046</t>
  </si>
  <si>
    <t>Lewis, M. A., Dantin, D. D., Chancy, C. A., Abel, K. C., and Lewis, C. G. (2007). Florida seagrass habitat evaluation: A comparative survey for chemical quality. Environmental Pollution 146, 206-218. doi:10.1016/j.envpol.2006.04.047</t>
  </si>
  <si>
    <t>Little Sabine Bay, Florida</t>
  </si>
  <si>
    <t>Lewis, M. A., Dantin, D. D., Chancy, C. A., Abel, K. C., and Lewis, C. G. (2007). Florida seagrass habitat evaluation: A comparative survey for chemical quality. Environmental Pollution 146, 206-218. doi:10.1016/j.envpol.2006.04.048</t>
  </si>
  <si>
    <t>Choctwhatchee Bay, Florida</t>
  </si>
  <si>
    <t>Lewis, M. A., Dantin, D. D., Chancy, C. A., Abel, K. C., and Lewis, C. G. (2007). Florida seagrass habitat evaluation: A comparative survey for chemical quality. Environmental Pollution 146, 206-218. doi:10.1016/j.envpol.2006.04.049</t>
  </si>
  <si>
    <t>Bonito Bay, Florida</t>
  </si>
  <si>
    <t>Lewis, M. A., Dantin, D. D., Chancy, C. A., Abel, K. C., and Lewis, C. G. (2007). Florida seagrass habitat evaluation: A comparative survey for chemical quality. Environmental Pollution 146, 206-218. doi:10.1016/j.envpol.2006.04.050</t>
  </si>
  <si>
    <t>St Joseph Bay, Florida</t>
  </si>
  <si>
    <t>Lewis, M. A., Dantin, D. D., Chancy, C. A., Abel, K. C., and Lewis, C. G. (2007). Florida seagrass habitat evaluation: A comparative survey for chemical quality. Environmental Pollution 146, 206-218. doi:10.1016/j.envpol.2006.04.051</t>
  </si>
  <si>
    <t>Lewis, M. A., Dantin, D. D., Chancy, C. A., Abel, K. C., and Lewis, C. G. (2007). Florida seagrass habitat evaluation: A comparative survey for chemical quality. Environmental Pollution 146, 206-218. doi:10.1016/j.envpol.2006.04.052</t>
  </si>
  <si>
    <t>Ohio Key, Florida</t>
  </si>
  <si>
    <t>Lewis, M. A., Dantin, D. D., Chancy, C. A., Abel, K. C., and Lewis, C. G. (2007). Florida seagrass habitat evaluation: A comparative survey for chemical quality. Environmental Pollution 146, 206-218. doi:10.1016/j.envpol.2006.04.053</t>
  </si>
  <si>
    <t>Little Duck Key, Florida</t>
  </si>
  <si>
    <t>Lewis, M. A., Dantin, D. D., Chancy, C. A., Abel, K. C., and Lewis, C. G. (2007). Florida seagrass habitat evaluation: A comparative survey for chemical quality. Environmental Pollution 146, 206-218. doi:10.1016/j.envpol.2006.04.054</t>
  </si>
  <si>
    <t>Lewis, M. A., Dantin, D. D., Chancy, C. A., Abel, K. C., and Lewis, C. G. (2007). Florida seagrass habitat evaluation: A comparative survey for chemical quality. Environmental Pollution 146, 206-218. doi:10.1016/j.envpol.2006.04.055</t>
  </si>
  <si>
    <t>Lewis, M. A., Dantin, D. D., Chancy, C. A., Abel, K. C., and Lewis, C. G. (2007). Florida seagrass habitat evaluation: A comparative survey for chemical quality. Environmental Pollution 146, 206-218. doi:10.1016/j.envpol.2006.04.056</t>
  </si>
  <si>
    <t>Lewis, M. A., Dantin, D. D., Chancy, C. A., Abel, K. C., and Lewis, C. G. (2007). Florida seagrass habitat evaluation: A comparative survey for chemical quality. Environmental Pollution 146, 206-218. doi:10.1016/j.envpol.2006.04.057</t>
  </si>
  <si>
    <t>Lewis, M. A., Dantin, D. D., Chancy, C. A., Abel, K. C., and Lewis, C. G. (2007). Florida seagrass habitat evaluation: A comparative survey for chemical quality. Environmental Pollution 146, 206-218. doi:10.1016/j.envpol.2006.04.058</t>
  </si>
  <si>
    <t>Lewis, M. A., Dantin, D. D., Chancy, C. A., Abel, K. C., and Lewis, C. G. (2007). Florida seagrass habitat evaluation: A comparative survey for chemical quality. Environmental Pollution 146, 206-218. doi:10.1016/j.envpol.2006.04.059</t>
  </si>
  <si>
    <t>Lewis, M. A., Dantin, D. D., Chancy, C. A., Abel, K. C., and Lewis, C. G. (2007). Florida seagrass habitat evaluation: A comparative survey for chemical quality. Environmental Pollution 146, 206-218. doi:10.1016/j.envpol.2006.04.060</t>
  </si>
  <si>
    <t>Lewis, M. A., Dantin, D. D., Chancy, C. A., Abel, K. C., and Lewis, C. G. (2007). Florida seagrass habitat evaluation: A comparative survey for chemical quality. Environmental Pollution 146, 206-218. doi:10.1016/j.envpol.2006.04.061</t>
  </si>
  <si>
    <t>Lewis, M. A., Dantin, D. D., Chancy, C. A., Abel, K. C., and Lewis, C. G. (2007). Florida seagrass habitat evaluation: A comparative survey for chemical quality. Environmental Pollution 146, 206-218. doi:10.1016/j.envpol.2006.04.062</t>
  </si>
  <si>
    <t>Lewis, M. A., Dantin, D. D., Chancy, C. A., Abel, K. C., and Lewis, C. G. (2007). Florida seagrass habitat evaluation: A comparative survey for chemical quality. Environmental Pollution 146, 206-218. doi:10.1016/j.envpol.2006.04.063</t>
  </si>
  <si>
    <t>Lewis, M. A., Dantin, D. D., Chancy, C. A., Abel, K. C., and Lewis, C. G. (2007). Florida seagrass habitat evaluation: A comparative survey for chemical quality. Environmental Pollution 146, 206-218. doi:10.1016/j.envpol.2006.04.064</t>
  </si>
  <si>
    <t>Lewis, M. A., Dantin, D. D., Chancy, C. A., Abel, K. C., and Lewis, C. G. (2007). Florida seagrass habitat evaluation: A comparative survey for chemical quality. Environmental Pollution 146, 206-218. doi:10.1016/j.envpol.2006.04.065</t>
  </si>
  <si>
    <t>Lewis, M. A., Dantin, D. D., Chancy, C. A., Abel, K. C., and Lewis, C. G. (2007). Florida seagrass habitat evaluation: A comparative survey for chemical quality. Environmental Pollution 146, 206-218. doi:10.1016/j.envpol.2006.04.066</t>
  </si>
  <si>
    <t>Qu, W. C., Morrison, R. J., West, R. J., and Su, C. W. (2006). Organic matter and benthic metabolism in Lake Illawarra, Australia. Continental Shelf Research 26, 1756-1774. doi:10.1016/j.csr.2006.05.007</t>
  </si>
  <si>
    <t>Lake Illawara, Australia</t>
  </si>
  <si>
    <t>Qu, W. C., Morrison, R. J., West, R. J., and Su, C. W. (2006). Organic matter and benthic metabolism in Lake Illawarra, Australia. Continental Shelf Research 26, 1756-1774. doi:10.1016/j.csr.2006.05.008</t>
  </si>
  <si>
    <t>Qu, W. C., Morrison, R. J., West, R. J., and Su, C. W. (2006). Organic matter and benthic metabolism in Lake Illawarra, Australia. Continental Shelf Research 26, 1756-1774. doi:10.1016/j.csr.2006.05.009</t>
  </si>
  <si>
    <t>Qu, W. C., Morrison, R. J., West, R. J., and Su, C. W. (2006). Organic matter and benthic metabolism in Lake Illawarra, Australia. Continental Shelf Research 26, 1756-1774. doi:10.1016/j.csr.2006.05.010</t>
  </si>
  <si>
    <t>Qu, W. C., Morrison, R. J., West, R. J., and Su, C. W. (2006). Organic matter and benthic metabolism in Lake Illawarra, Australia. Continental Shelf Research 26, 1756-1774. doi:10.1016/j.csr.2006.05.011</t>
  </si>
  <si>
    <t xml:space="preserve">Bouillon, S., Moens, T., and Dehairs, F. (2004). Carbon sources supporting benthic mineralization in mangrove and adjacent seagrass sediments (Gazi Bay, Kenya). Biogeosciences 1, 71-78. </t>
  </si>
  <si>
    <t>Gazi bay, Kenya</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</si>
  <si>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doi:10.1016/j.biortech.2003.12.018</t>
  </si>
  <si>
    <t>Venice lagoon, Italy</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</si>
  <si>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doi:10.1016/j.biortech.2003.12.019</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</si>
  <si>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doi:10.1016/j.biortech.2003.12.020</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</si>
  <si>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doi:10.1016/j.biortech.2003.12.021</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</si>
  <si>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doi:10.1016/j.biortech.2003.12.022</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</si>
  <si>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doi:10.1016/j.biortech.2003.12.023</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</si>
  <si>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doi:10.1016/j.biortech.2003.12.024</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</si>
  <si>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doi:10.1016/j.biortech.2003.12.025</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</si>
  <si>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doi:10.1016/j.biortech.2003.12.026</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</si>
  <si>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doi:10.1016/j.biortech.2003.12.027</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</si>
  <si>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doi:10.1016/j.biortech.2003.12.028</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</si>
  <si>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doi:10.1016/j.biortech.2003.12.029</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</si>
  <si>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doi:10.1016/j.biortech.2003.12.030</t>
  </si>
  <si>
    <t>Thau lagoon, France</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</si>
  <si>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doi:10.1016/j.biortech.2003.12.031</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</si>
  <si>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doi:10.1016/j.biortech.2003.12.032</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</si>
  <si>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doi:10.1016/j.biortech.2003.12.033</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</si>
  <si>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doi:10.1016/j.biortech.2003.12.034</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</si>
  <si>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doi:10.1016/j.biortech.2003.12.035</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</si>
  <si>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doi:10.1016/j.biortech.2003.12.036</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</si>
  <si>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doi:10.1016/j.biortech.2003.12.037</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</si>
  <si>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doi:10.1016/j.biortech.2003.12.038</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</si>
  <si>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doi:10.1016/j.biortech.2003.12.039</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</si>
  <si>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doi:10.1016/j.biortech.2003.12.040</t>
  </si>
  <si>
    <t>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doi:10.1016/j.biortech.2003.12.041</t>
  </si>
  <si>
    <t>Grenz, C., Denis, L., Boucher, G., Chauvaud, L., Clavier, J., Fichez, R., and Pringault, O. (2003). Spatial variability in Sediment Oxygen Consumption under winter conditions in a lagoonal system in New Caledonia (South Pacific). Journal of Experimental Marine Biology and Ecology 285, 33-47. doi:10.1016/s0022-0981(02)00518-x</t>
  </si>
  <si>
    <t>Noumea New Caledonia</t>
  </si>
  <si>
    <t>New Caledonia</t>
  </si>
  <si>
    <t>Larned, S. T. (2003). Effects of the invasive, nonindigenous seagrass Zostera japonica on nutrient fluxes between the water column and benthos in a NE Pacific estuary. Marine Ecology-Progress Series 254, 69-80. doi:10.3354/meps254069</t>
  </si>
  <si>
    <t>Yaquina Bay Oregon</t>
  </si>
  <si>
    <t>Larned, S. T. (2003). Effects of the invasive, nonindigenous seagrass Zostera japonica on nutrient fluxes between the water column and benthos in a NE Pacific estuary. Marine Ecology-Progress Series 254, 69-80. doi:10.3354/meps254070</t>
  </si>
  <si>
    <t>Larned, S. T. (2003). Effects of the invasive, nonindigenous seagrass Zostera japonica on nutrient fluxes between the water column and benthos in a NE Pacific estuary. Marine Ecology-Progress Series 254, 69-80. doi:10.3354/meps254071</t>
  </si>
  <si>
    <t>Larned, S. T. (2003). Effects of the invasive, nonindigenous seagrass Zostera japonica on nutrient fluxes between the water column and benthos in a NE Pacific estuary. Marine Ecology-Progress Series 254, 69-80. doi:10.3354/meps254072</t>
  </si>
  <si>
    <t>Larned, S. T. (2003). Effects of the invasive, nonindigenous seagrass Zostera japonica on nutrient fluxes between the water column and benthos in a NE Pacific estuary. Marine Ecology-Progress Series 254, 69-80. doi:10.3354/meps254073</t>
  </si>
  <si>
    <t>Larned, S. T. (2003). Effects of the invasive, nonindigenous seagrass Zostera japonica on nutrient fluxes between the water column and benthos in a NE Pacific estuary. Marine Ecology-Progress Series 254, 69-80. doi:10.3354/meps254074</t>
  </si>
  <si>
    <t>Danovaro, R., and Gambi, C. (2002). Biodiversity and trophic structure of nematode assemblages in seagrass systems: evidence for a coupling with changes in food availability. Marine Biology 141, 667-677. doi:10.1007/s00227-002-0857-y</t>
  </si>
  <si>
    <t>NW Marconi, Italy</t>
  </si>
  <si>
    <t>Eyre, B. D., and Ferguson, A. J. P. (2002). Comparison of carbon production and decomposition, benthic nutrient fluxes and denitrification in seagrass, phytoplankton, benthic microalgae- and macroalgae-dominated warm-temperate Australian lagoons. Marine Ecology-Progress Series 229, 43-59. doi:10.3354/meps229043</t>
  </si>
  <si>
    <t>Lake Macquarie, Australia</t>
  </si>
  <si>
    <t>Eyre, B. D., and Ferguson, A. J. P. (2002). Comparison of carbon production and decomposition, benthic nutrient fluxes and denitrification in seagrass, phytoplankton, benthic microalgae- and macroalgae-dominated warm-temperate Australian lagoons. Marine Ecology-Progress Series 229, 43-59. doi:10.3354/meps229044</t>
  </si>
  <si>
    <t xml:space="preserve">Gacia, E., Duarte, C. M., and Middleburg, J. J. (2002). Carbon and nutrient deposition in a Mediterranean seagrass (Posidonia oceanica) meadow. Limnology and Oceanography 47, 23-32. </t>
  </si>
  <si>
    <t>Fanals point, Spain</t>
  </si>
  <si>
    <t>Koch, M. S., and Madden, C. J. (2001). Patterns of primary production and nutrient availability in a Bahamas lagoon with fringing mangroves. Marine Ecology-Progress Series 219, 109-119. doi:10.3354/meps219109</t>
  </si>
  <si>
    <t>Eastern Grand Bahama</t>
  </si>
  <si>
    <t>Bahamas</t>
  </si>
  <si>
    <t>Koch, M. S., and Madden, C. J. (2001). Patterns of primary production and nutrient availability in a Bahamas lagoon with fringing mangroves. Marine Ecology-Progress Series 219, 109-119. doi:10.3354/meps219111</t>
  </si>
  <si>
    <t>Koch, M. S., and Madden, C. J. (2001). Patterns of primary production and nutrient availability in a Bahamas lagoon with fringing mangroves. Marine Ecology-Progress Series 219, 109-119. doi:10.3354/meps219113</t>
  </si>
  <si>
    <t>Sfriso, A., and Marcomini, A. (1999). Macrophyte production in a shallow coastal lagoon. Part II: Coupling with sediment, SPM and tissue carbon, nitrogen and phosphorus concentrations. Marine Environmental Research 47, 285-309. doi:10.1016/s0141-1136(98)00122-6</t>
  </si>
  <si>
    <t>Petta di Po - Venice, Italy</t>
  </si>
  <si>
    <t>Miyajima, T., Koike, I., Yamano, H., and Iizumi, H. (1998). Accumulation and transport of seagrass-derived organic matter in reef flat sediment of Green Island, Great Barrier Reef. Marine Ecology-Progress Series 175, 251-259. doi:10.3354/meps175251</t>
  </si>
  <si>
    <t>Green Island Great Barrier Reef, Australia</t>
  </si>
  <si>
    <t>Miyajima, T., Koike, I., Yamano, H., and Iizumi, H. (1998). Accumulation and transport of seagrass-derived organic matter in reef flat sediment of Green Island, Great Barrier Reef. Marine Ecology-Progress Series 175, 251-259. doi:10.3354/meps175255</t>
  </si>
  <si>
    <t>Danovaro, R. (1996). Detritus-bacteria-meiofauna interactions in a seagrass bed (Posidonia oceanica) of the NW Mediterranean. Marine Biology 127, 1-13. doi:10.1007/bf00993639</t>
  </si>
  <si>
    <t>Danovaro, R. (1996). Detritus-bacteria-meiofauna interactions in a seagrass bed (Posidonia oceanica) of the NW Mediterranean. Marine Biology 127, 1-13. doi:10.1007/bf00993640</t>
  </si>
  <si>
    <t>Danovaro, R. (1996). Detritus-bacteria-meiofauna interactions in a seagrass bed (Posidonia oceanica) of the NW Mediterranean. Marine Biology 127, 1-13. doi:10.1007/bf00993641</t>
  </si>
  <si>
    <t>Danovaro, R. (1996). Detritus-bacteria-meiofauna interactions in a seagrass bed (Posidonia oceanica) of the NW Mediterranean. Marine Biology 127, 1-13. doi:10.1007/bf00993642</t>
  </si>
  <si>
    <t>Danovaro, R. (1996). Detritus-bacteria-meiofauna interactions in a seagrass bed (Posidonia oceanica) of the NW Mediterranean. Marine Biology 127, 1-13. doi:10.1007/bf00993643</t>
  </si>
  <si>
    <t>Danovaro, R. (1996). Detritus-bacteria-meiofauna interactions in a seagrass bed (Posidonia oceanica) of the NW Mediterranean. Marine Biology 127, 1-13. doi:10.1007/bf00993644</t>
  </si>
  <si>
    <t>Danovaro, R. (1996). Detritus-bacteria-meiofauna interactions in a seagrass bed (Posidonia oceanica) of the NW Mediterranean. Marine Biology 127, 1-13. doi:10.1007/bf00993645</t>
  </si>
  <si>
    <t>Danovaro, R. (1996). Detritus-bacteria-meiofauna interactions in a seagrass bed (Posidonia oceanica) of the NW Mediterranean. Marine Biology 127, 1-13. doi:10.1007/bf00993646</t>
  </si>
  <si>
    <t>Danovaro, R. (1996). Detritus-bacteria-meiofauna interactions in a seagrass bed (Posidonia oceanica) of the NW Mediterranean. Marine Biology 127, 1-13. doi:10.1007/bf00993647</t>
  </si>
  <si>
    <t>Danovaro, R. (1996). Detritus-bacteria-meiofauna interactions in a seagrass bed (Posidonia oceanica) of the NW Mediterranean. Marine Biology 127, 1-13. doi:10.1007/bf00993648</t>
  </si>
  <si>
    <t>Danovaro, R. (1996). Detritus-bacteria-meiofauna interactions in a seagrass bed (Posidonia oceanica) of the NW Mediterranean. Marine Biology 127, 1-13. doi:10.1007/bf00993649</t>
  </si>
  <si>
    <t>Danovaro, R. (1996). Detritus-bacteria-meiofauna interactions in a seagrass bed (Posidonia oceanica) of the NW Mediterranean. Marine Biology 127, 1-13. doi:10.1007/bf00993650</t>
  </si>
  <si>
    <t>Danovaro, R. (1996). Detritus-bacteria-meiofauna interactions in a seagrass bed (Posidonia oceanica) of the NW Mediterranean. Marine Biology 127, 1-13. doi:10.1007/bf00993651</t>
  </si>
  <si>
    <t>Danovaro, R. (1996). Detritus-bacteria-meiofauna interactions in a seagrass bed (Posidonia oceanica) of the NW Mediterranean. Marine Biology 127, 1-13. doi:10.1007/bf00993652</t>
  </si>
  <si>
    <t xml:space="preserve">Koepfler, E. T., Benner, R., and Montagna, P. A. (1993). Variability of dissolved organic carbon in sediments of a seagrass bed and an unvegetated area within an estuary in southern Texas. Estuaries 16, 391-404. </t>
  </si>
  <si>
    <t>Laguna Madre, Florida</t>
  </si>
  <si>
    <t xml:space="preserve">Amon, R. M. W., and Herndl, G. J. (1991). DEPOSIT FEEDING AND SEDIMENT .1. INTERRELATIONSHIP BETWEEN HOLOTHURIA-TUBULOSA (HOLOTHURIOIDA, ECHINODERMATA) AND THE SEDIMENT MICROBIAL COMMUNITY. Marine Ecology-Pubblicazioni Della Stazione Zoologica Di Napoli I 12, 163-174. </t>
  </si>
  <si>
    <t>Ischia Italy</t>
  </si>
  <si>
    <t>J. W. Fourqurean and G. A. Kendrick, Unpublished</t>
  </si>
  <si>
    <t>Shark Bay, WA, W12-2</t>
  </si>
  <si>
    <t>Seagrarass</t>
  </si>
  <si>
    <t>Shark Bay, WA, W11-2</t>
  </si>
  <si>
    <t>Shark Bay, WA, 431</t>
  </si>
  <si>
    <t>Shark Bay, WA, 128</t>
  </si>
  <si>
    <t>Shark Bay, WA, F17b</t>
  </si>
  <si>
    <t>Shark Bay, WA, F10b</t>
  </si>
  <si>
    <t>Shark Bay, WA, W4b</t>
  </si>
  <si>
    <t>Shark Bay, WA, 116</t>
  </si>
  <si>
    <t>Western Australia, Swan River Claremont</t>
  </si>
  <si>
    <t>Shark Bay, WA</t>
  </si>
  <si>
    <t>Fonseca, G., Hutchings, P., and Gallucci, F. (2011). Meiobenthic communities of seagrass beds (Zostera capricorni) and unvegetated sediments along the coast of New South Wales, Australia. Estuarine Coastal and Shelf Science 91, 69-77. doi:10.1016/j.ecss.2010.10.003</t>
  </si>
  <si>
    <t>Lake Conjola, NSW, Australia</t>
  </si>
  <si>
    <t>Port Hacking, NSW, Australia</t>
  </si>
  <si>
    <t>Pittwater, NSW, Australia</t>
  </si>
  <si>
    <t xml:space="preserve">Erftemeijer, P. L. A., and Middelburg, J. J. (1993). Sediment-nutrient interactions in tropical seagrass beds: a comparison between a terrigenous and a carbonate sedimentary environments in South Sulawesi (Indonesia). Marine Ecology Progress Series 102, 187-198. </t>
  </si>
  <si>
    <t>Barrang Lompo, Indonesia</t>
  </si>
  <si>
    <t>Gusung Tallang, Indonesia</t>
  </si>
  <si>
    <t xml:space="preserve">Burns, S. J., and Swart, P. K. (1992). Diagenetic processes in Holocene carbonate sediments - Florida Bay mudbanks and islands. Sedimentology 39, 285-304. </t>
  </si>
  <si>
    <t>Jimmy Key, Florida Bay</t>
  </si>
  <si>
    <t xml:space="preserve">Hemminga, M. A., Slim, F. J., Kazungu, J., Ganssen, G. M., Nieuwewnhuize, J., and Kruyt, N. M. (1994). Carbon outwelling from a mangrove forest with adjacent seagrass beds and coral reefs (Gazi Bay, Kenya). Marine Ecology Progress Series 106, 291-301. </t>
  </si>
  <si>
    <t xml:space="preserve">Deiongh, H. H., Wenno, B. J., and Meelis, E. (1995). Seagrass distribution and seasonal biomass changes in relation to dugong grazing in the Moluccas, East Indonesia. Aquatic Botany 50, 1-19. </t>
  </si>
  <si>
    <t>Nang Bay, Ambon, Indonesia</t>
  </si>
  <si>
    <t xml:space="preserve">Danovaro, R., Fabiano, M., and Boyer, M. (1994). Seasonal-changes of benthic bacteria in a seagrass bed (Posidonia oceanica) of the Liguran Sea in relation to origin, composition and fate of the sediment organic matter. Marine Biology 119, 489-500. </t>
  </si>
  <si>
    <t>Gulf of Marconi, Italy</t>
  </si>
  <si>
    <t xml:space="preserve">Agawin, N. S. R., Duarte, C. M., and Fortes, M. D. (1996). Nutrient limitation of Philippine seagrasses (Cape Bolinao, NW Philippines): in situ experimental evidence. Marine Ecology Progress Series 138, 233-243. </t>
  </si>
  <si>
    <t>Cape Bolinao, Philippines</t>
  </si>
  <si>
    <t xml:space="preserve">Isaksen, M. F., and Finster, K. (1996). Sulphate reduction in the root zone of the seagrass Zostera noltii on the intertidal flats of a coastal lagoon (Arcachon, France). Marine Ecology-Progress Series 137, 187-194. </t>
  </si>
  <si>
    <t>Arcachon, France</t>
  </si>
  <si>
    <t xml:space="preserve">Townsend, E. C., and Fonseca, M. S. (1998). Bioturbation as a potential mechanism influencing spatial heterogeneity of North Carolina seagrass beds. Marine Ecology-Progress Series 169, 123-132. </t>
  </si>
  <si>
    <t>Beaufort North Carolina USA</t>
  </si>
  <si>
    <t xml:space="preserve">Stoner, A. W., Ray-Culp, M., and O'Connell, S. M. (1998). Settlement and recruitment of queen conch, Strombus gigas, in seagrass meadows: Associations with habitat and micropredators. Fishery Bulletin 96, 885-899. </t>
  </si>
  <si>
    <t xml:space="preserve">Buzzelli, C. P. (1998). Dynamic simulation of littoral zone habitats in lower Chesapeake Bay. I. Ecosystem characterization related to model development. Estuaries 21, 659-672. </t>
  </si>
  <si>
    <t xml:space="preserve">Kristensen, E., Andersen, F. O., Holmboe, N., Holmer, M., and Thongtham, N. (2000). Carbon and nitrogen mineralization in sediments of the Bangrong mangrove area, Phuket, Thailand. Aquatic Microbial Ecology 22, 199-213. </t>
  </si>
  <si>
    <t>Phuket, Thailand</t>
  </si>
  <si>
    <t>Paula, J., Costa, P. F. E., Martins, A., and Gove, D. (2001). Patterns of abundance of seagrasses and associated infaunal communities at Inhaca Island, Mozambique. Estuarine Coastal and Shelf Science 53, 307-318. doi:10.1006/ecss.2001.0809</t>
  </si>
  <si>
    <t>Inhaca Island, Mozambique</t>
  </si>
  <si>
    <t>Mozambique</t>
  </si>
  <si>
    <t>McGlathery, K. J., Reynolds, L. K., Cole, L. W., Orth, R. J., Marion, S. R., and Schwarzschild, A. (In Press). Trajectories in structural and functional characteristics of a recovering temperate seagrass system. Marine Ecology Progress Series</t>
  </si>
  <si>
    <t>Virginia Coastal Bays</t>
  </si>
  <si>
    <t>Cotner, J. B., Suplee, M. W., Chen, N. W., and Shormann, D. E. (2004). Nutrient, sulfur and carbon dynamics in a hypersaline lagoon. Estuarine Coastal and Shelf Science 59, 639-652. doi:10.1016/j.ecss.2003.11.008</t>
  </si>
  <si>
    <t>Baffin Bay, Tx</t>
  </si>
  <si>
    <t>Hebert, A. B., Morse, J. W., and Eldridge, P. M. (2007). Small-scale heterogeneity in the geochemistry of seagrass vegetated and non-vegetated estuarine sediments: causes and consequences. Aquatic Geochemistry 13, 19-39. doi:10.1007/s10498-006-9007-3</t>
  </si>
  <si>
    <t xml:space="preserve">Oakes, J. M., and Connolly, R. M. (2004). Causes of sulfur isotope variability in the seagrass, Zostera capricorni. Journal of Experimental Marine Biology and Ecology 302, 153-164. </t>
  </si>
  <si>
    <t>Redland Bay, Queensland</t>
  </si>
  <si>
    <t xml:space="preserve">Thimdee, W., Deein, G., Sangrungruang, C., Nishioka, J., and Matsunaga, K. (2003). Sources and fate of organic matter in Khung Krabaen Bay (Thailand) as traced by delta C-13 and C/N atomic ratios. Wetlands 23, 729-738. </t>
  </si>
  <si>
    <t>Khung Krabaen bay, Thailand</t>
  </si>
  <si>
    <t>Lillebo, A. I., Flindt, M. R., Pardal, M. A., and Marques, J. C. (2006). The effect of Zostera noltii, Spartina maritima and Scirpus maritimus on sediment pore-water profiles in a temperate intertidal estuary. Hydrobiologia 555, 175-183. doi:10.1007/s10750-005-1114-4</t>
  </si>
  <si>
    <t>Mondego Estuary. Portugal</t>
  </si>
  <si>
    <t>Lee, S. Y., Oh, J. H., Choi, C. I., Suh, Y., and Mukai, H. (2005). Leaf growth and population dynamics of intertidal Zostera japonica on the western coast of Korea. Aquatic Botany 83, 263-280. doi:10.1016/j.aquabot.2005.07.004</t>
  </si>
  <si>
    <t>Seungbong Island, Korea</t>
  </si>
  <si>
    <t>Al-Rousan, S. A., Rasheed, M. Y., Khalaf, M. A., and Badran, M. I. (2005). Ecological and geochemical characteristics of bottom habitats at the northern Jordanian coast of the Gulf of Aqaba. Chemistry and Ecology 21, 227-239. doi:10.1080/02757540500211277</t>
  </si>
  <si>
    <t>Gulf of Aqaba, Jordan</t>
  </si>
  <si>
    <t>Jordan</t>
  </si>
  <si>
    <t xml:space="preserve">Kenig, F., Huc, A. Y., Purser, B. H., and Oudin, J. L. (1990). Sedimentation, distribution and diagenesis of organic-matter in a recent carbonate environment, Abu-Dhabi, UAE. Organic Geochemistry 16, 735-747. </t>
  </si>
  <si>
    <t>Abu Dhabi</t>
  </si>
  <si>
    <t>UAE</t>
  </si>
  <si>
    <t>Krause-Jensen, D., Carstensen, J., Nielsen, S. L., Dalsgaard, T., Christensen, P. B., Fossing, H., and Rasmussen, M. B. (2011). Sea bottom characteristics affect depth limits of eelgrass Zostera marina. Marine Ecology-Progress Series 425, 91-102. doi:10.3354/meps09026</t>
  </si>
  <si>
    <t>Limfjorden, Denmark</t>
  </si>
  <si>
    <t>Aarhus Bay, Denmark</t>
  </si>
  <si>
    <t>Horsens Fjord, Denmark</t>
  </si>
  <si>
    <t>Vejle Fjord, Denmark</t>
  </si>
  <si>
    <t>Odense Fjord, Denmark</t>
  </si>
  <si>
    <t>Little Belt area, Denmark</t>
  </si>
  <si>
    <t>Devereux, R., Yates, D. F., Aukamp, J., Quarles, R. L., Jordan, S. J., Stanley, R. S., and Eldridge, P. M. (2011). Interactions of Thalassia testudinum and sediment biogeochemsistry in Santa Rosa Sound, NW Florida. Marine Biology Research 7, 317-331. doi:10.1080/17451000.2010.515227</t>
  </si>
  <si>
    <t>Santa Rosa Sound, Florida USA</t>
  </si>
  <si>
    <t>Ooi, J. L. S., Kendrick, G. A., Van Niel, K. P., and Affendi, Y. A. (2011). Knowledge gaps in tropical Southeast Asian seagrass systems. Estuarine Coastal and Shelf Science 92, 118-131. doi:10.1016/j.ecss.2010.12.021</t>
  </si>
  <si>
    <t>Pulau Tinggi Malasia</t>
  </si>
  <si>
    <t>Malaysia</t>
  </si>
  <si>
    <t>K. Povidisa and Delefosse, unpublished</t>
  </si>
  <si>
    <t>Gacia et al submitted</t>
  </si>
  <si>
    <t>Es Cargol, Balearic Islands, Spain</t>
  </si>
  <si>
    <t>Kamp-Nielsen, L., Vermaat, J. E., Wesseling, I., Borum, J., and Geertz-Hansen, O. (2002). Sediment properties along gradients of siltation in South-East Asia. Estuarine Coastal and Shelf Science 54, 127-138. doi:10.1006/ecss.2001.0822 and CERDS project unpublished data</t>
  </si>
  <si>
    <t>Bolinao</t>
  </si>
  <si>
    <t>Puerto Galera</t>
  </si>
  <si>
    <t>El Nido</t>
  </si>
  <si>
    <t>Trang</t>
  </si>
  <si>
    <t>Phuket</t>
  </si>
  <si>
    <t>M. A. Mateo, unpublished</t>
  </si>
  <si>
    <t>Villajoyosa</t>
  </si>
  <si>
    <t>Mateo, M. A., Romero, J., Pérez, M., Littler, M. M., and Littler, D. S. (1997). Dynamics of millenary organic deposits resulting from the growth of the Mediterranean seagrass Posidonia oceanica. Estuarine, Coastal and Shelf Science 44</t>
  </si>
  <si>
    <t>Tabarca South</t>
  </si>
  <si>
    <t>Tabarca North</t>
  </si>
  <si>
    <t>El Campello</t>
  </si>
  <si>
    <t>Portlligat I</t>
  </si>
  <si>
    <t>Serrano O, Mateo MA, Renom P, Julià R. (Submitted). Insights in the mat of Posidonia oceanica: coring, dating and description. Geoderma</t>
  </si>
  <si>
    <t>Portlligat II</t>
  </si>
  <si>
    <t>M. A. Mateo and O. Serrano, unpublished</t>
  </si>
  <si>
    <t>Portlligat III</t>
  </si>
  <si>
    <t>Culip</t>
  </si>
  <si>
    <t>Medes Islands</t>
  </si>
  <si>
    <t>Ischia</t>
  </si>
  <si>
    <t>Talamanca</t>
  </si>
  <si>
    <t>Es Pujols</t>
  </si>
  <si>
    <t>Saline Bay</t>
  </si>
  <si>
    <t>Melieha Bay</t>
  </si>
  <si>
    <t>Cádiz Bay</t>
  </si>
  <si>
    <t>Santander Bay</t>
  </si>
  <si>
    <t>Oued Tahaddart</t>
  </si>
  <si>
    <t>Morocco</t>
  </si>
  <si>
    <t>Krause-Jensen, D., Carstensen, J., Nielsen, S. L., Dalsgaard, T., Christensen, P. B., Fossing, H., and Rasmussen, M. B. (2011). Sea bottom characteristics affect depth limits of eelgrass Zostera marina. Marine Ecology-Progress Series 425, 91-102. doi:10.3354/meps09026 and D. Krause-Jensen, Unpublished</t>
  </si>
  <si>
    <t>Nissum Bredning-st. 31</t>
  </si>
  <si>
    <t>Agerø-st. 2</t>
  </si>
  <si>
    <t>Agerø-st. 5</t>
  </si>
  <si>
    <t>Agerø-st. 8</t>
  </si>
  <si>
    <t>Agerø-st.11</t>
  </si>
  <si>
    <t>Dragstrup Vig-st. 7</t>
  </si>
  <si>
    <t>Thisted Bredning-st. 9</t>
  </si>
  <si>
    <t>Skive Fjord-st. 13</t>
  </si>
  <si>
    <t>Skive Fjord-st. 28</t>
  </si>
  <si>
    <t>Skive Fjord-st. 29</t>
  </si>
  <si>
    <t>Lovns Bredning-st. 26</t>
  </si>
  <si>
    <t>Løgstør Bredning-st. 43</t>
  </si>
  <si>
    <t>Nibe Bredning-st. 33</t>
  </si>
  <si>
    <t>Nibe Bredning-st. 34</t>
  </si>
  <si>
    <t>Nibe Bredning-st. 45</t>
  </si>
  <si>
    <t>Århus Bugt-st. 3</t>
  </si>
  <si>
    <t>Århus Bugt-st. 5</t>
  </si>
  <si>
    <t>Århus Bugt-st. 7</t>
  </si>
  <si>
    <t>Århus Bugt-st. 9</t>
  </si>
  <si>
    <t>Århus Bugt-st. 10</t>
  </si>
  <si>
    <t>Århus Bugt-st. 15</t>
  </si>
  <si>
    <t>Århus Bugt-st. 17</t>
  </si>
  <si>
    <t>Odense Fjord-st. 1</t>
  </si>
  <si>
    <t>Odense Fjord-st. 2</t>
  </si>
  <si>
    <t>Odense Fjord-st. 3</t>
  </si>
  <si>
    <t>Odense Fjord-st. 4</t>
  </si>
  <si>
    <t>Horsens Fjord-st. 1</t>
  </si>
  <si>
    <t>Horsens Fjord-st. 2</t>
  </si>
  <si>
    <t>Horsens Fjord-st. 3</t>
  </si>
  <si>
    <t>Vejle Fjord-st. 1</t>
  </si>
  <si>
    <t>Vejle Fjord-st. 2</t>
  </si>
  <si>
    <t>Vejle Fjord-st. 3</t>
  </si>
  <si>
    <t>Vejle Fjord-st. 4</t>
  </si>
  <si>
    <t>Vejle Fjord-st. 5</t>
  </si>
  <si>
    <t>Lillebælt syd-st. 16</t>
  </si>
  <si>
    <t>Lillebælt syd-st. 5</t>
  </si>
  <si>
    <t>Lillebælt syd-st. 4</t>
  </si>
  <si>
    <t>Weddelsborg</t>
  </si>
  <si>
    <t>Als Fjord-st. 13</t>
  </si>
  <si>
    <t>Als Fjord-st. 14</t>
  </si>
  <si>
    <t>Barsø-st. 8</t>
  </si>
  <si>
    <t>Haderslev-st. 3</t>
  </si>
  <si>
    <t xml:space="preserve">Holmer M, Andersen FØ, Nielsen SL, Boschker HTS (2001). The importance of sulfate reduction based mineralization for nutrient regeneration in tropical seagrass sediments. Aquat. Bot. 71:1-17
</t>
  </si>
  <si>
    <t>M. Holmer, Unpublished</t>
  </si>
  <si>
    <t>Woodman Point, Australia</t>
  </si>
  <si>
    <t>Rottnest, Australia</t>
  </si>
  <si>
    <t>van Engeland (thesis)</t>
  </si>
  <si>
    <t>Bay of Cadiz</t>
  </si>
  <si>
    <t>Volkman JK, Revill AT, Holdsworth DG, Fredericks D. 2008. Organic matter sources in an enclosed coastal inlet assessed using lipid biomarkers and stable isotopes. Organic Geochemistry 39: 689-710</t>
  </si>
  <si>
    <t>Wilson Inlet, WA, Australia</t>
  </si>
  <si>
    <t>Abed-Navandi D and Dworschak P.C. 2005 Food sources of a tropical thalassinidean shrimps: a stable isotope study. Mar. Ecol. Prog. Ser. 291, 159-168</t>
  </si>
  <si>
    <t>Belize Barrier Reef</t>
  </si>
  <si>
    <t>Belize</t>
  </si>
  <si>
    <t>C. M. Duarte unpublished</t>
  </si>
  <si>
    <t>Batabanó Gulf, Cuba</t>
  </si>
  <si>
    <t>Cuba</t>
  </si>
  <si>
    <t>H. A. Kennedy unpublished</t>
  </si>
  <si>
    <t>Ria Formosa</t>
  </si>
  <si>
    <t>M. Copertino, unpubliished data</t>
  </si>
  <si>
    <t>Patos Lagoon Estuary, Rio Grande, BRAZIL</t>
  </si>
  <si>
    <t>Brazil</t>
  </si>
  <si>
    <t>CC_013</t>
  </si>
  <si>
    <t>Duarte, C., et al., Seagrass community metabolism: Assessing the carbon sink capacity of seagrass meadows. Global …, 2010.</t>
  </si>
  <si>
    <t>Barrón, C., Marbé, N., Terrados, J., Kennedy, H., &amp; Duarte, C. M. (2004). Community metabolism and carbon budget along a gradient of seagrass (Cymodocea nodosa) colonization. Limnology and Oceanography, 49(5), 1642-1651.</t>
  </si>
  <si>
    <t>AGB</t>
  </si>
  <si>
    <t>GPP, Respiration, NCP</t>
  </si>
  <si>
    <t>Ebro Delta, Spain</t>
  </si>
  <si>
    <t>Holmer, M., Duarte, C. M., Boschker, H. T. S., &amp; Barrón, C. (2004). Carbon cycling and bacterial carbon sources in pristine and impacted Mediterranean seagrass sediments. Aquatic Microbial Ecology, 36(3), 227-237.</t>
  </si>
  <si>
    <t>Cabrera, Spain</t>
  </si>
  <si>
    <t>Santos et al. 2004</t>
  </si>
  <si>
    <t>Ria Formosa, Portugal</t>
  </si>
  <si>
    <r>
      <t>Lindeboom, H. J., &amp; Sandee, A. J. J. (1989). Production and consumption of tropical seagrass fields in eastern Indonesia measured with bell jars and microelectrodes. </t>
    </r>
    <r>
      <rPr>
        <i/>
        <sz val="10"/>
        <color rgb="FF222222"/>
        <rFont val="Arial"/>
        <family val="2"/>
      </rPr>
      <t>Netherlands Journal of Sea Research</t>
    </r>
    <r>
      <rPr>
        <sz val="10"/>
        <color rgb="FF222222"/>
        <rFont val="Arial"/>
        <family val="2"/>
      </rPr>
      <t>, </t>
    </r>
    <r>
      <rPr>
        <i/>
        <sz val="10"/>
        <color rgb="FF222222"/>
        <rFont val="Arial"/>
        <family val="2"/>
      </rPr>
      <t>23</t>
    </r>
    <r>
      <rPr>
        <sz val="10"/>
        <color rgb="FF222222"/>
        <rFont val="Arial"/>
        <family val="2"/>
      </rPr>
      <t>(2), 181-190.</t>
    </r>
  </si>
  <si>
    <t>Flores Sea, Indonesia</t>
  </si>
  <si>
    <t>Holmer, M., Andersen, F. Ø., Nielsen, S. L., &amp; Boschker, H. T. (2001). The importance of mineralization based on sulfate reduction for nutrient regeneration in tropical seagrass sediments. Aquatic Botany, 71(1), 1-17.</t>
  </si>
  <si>
    <t>Phuket Island, Thailand</t>
  </si>
  <si>
    <t>Kristensen, E., Andersen, F. Ø., Holmboe, N., Holmer, M., &amp; Thongtham, N. (2000). Carbon and nitrogen mineralization in sediments of the Bangrong mangrove area, Phuket, Thailand. Aquatic Microbial Ecology, 22(2), 199-213.</t>
  </si>
  <si>
    <t>Bangrong  area, Phuket, Thailand</t>
  </si>
  <si>
    <t>unpublished</t>
  </si>
  <si>
    <t>Blackburn, T. H., Nedwell, D. B., &amp; Wiebe, W. J. (1994). Active mineral cycling in a Jamaican seagrass sediment. Marine Ecology Progress Series, 233-239.</t>
  </si>
  <si>
    <t>Oyster Bay, Jamaica</t>
  </si>
  <si>
    <t>Jamacia</t>
  </si>
  <si>
    <t>Moriarty, D. J. W., Roberts, D. G., &amp; Pollard, P. C. (1990). Primary and bacterial productivity of tropical seagrass communities in the Gulf of Carpentaria, Australia. Marine Ecology Progress Series, 145-157.</t>
  </si>
  <si>
    <t>Gulf of Carpentaria, Australia</t>
  </si>
  <si>
    <r>
      <t>Morgan, M. D., &amp; Kitting, C. L. (1984). Productivity and utilization of the seagrass Halodule wrightii and its attached epiphytes 1. </t>
    </r>
    <r>
      <rPr>
        <i/>
        <sz val="10"/>
        <color rgb="FF222222"/>
        <rFont val="Arial"/>
        <family val="2"/>
      </rPr>
      <t>Limnology and Oceanography</t>
    </r>
    <r>
      <rPr>
        <sz val="10"/>
        <color rgb="FF222222"/>
        <rFont val="Arial"/>
        <family val="2"/>
      </rPr>
      <t>, </t>
    </r>
    <r>
      <rPr>
        <i/>
        <sz val="10"/>
        <color rgb="FF222222"/>
        <rFont val="Arial"/>
        <family val="2"/>
      </rPr>
      <t>29</t>
    </r>
    <r>
      <rPr>
        <sz val="10"/>
        <color rgb="FF222222"/>
        <rFont val="Arial"/>
        <family val="2"/>
      </rPr>
      <t>(5), 1066-1076.</t>
    </r>
  </si>
  <si>
    <t>Gulf of Mexico, USA</t>
  </si>
  <si>
    <t>Moncreiff, C. A., Sullivan, M. J., &amp; Daehnick, A. E. (1992). Primary production dynamics in seagrass beds of Mississippi Sound: the contributions of seagrass, epiphytic algae, sand microflora, and phytoplankton. Marine Ecology-Progress Series, 87, 161-161.</t>
  </si>
  <si>
    <t>Mississipi Sound, USA</t>
  </si>
  <si>
    <t>Heffernan, J. J., &amp; Gibson, R. A. (1983). A comparison of primary production rates in Indian River, Florida seagrass systems. Florida Scientist, 295-306.</t>
  </si>
  <si>
    <t>Indian River, Jim Island, USA</t>
  </si>
  <si>
    <t>Gulf coast of Florida, USA</t>
  </si>
  <si>
    <t>Anton, A., Cebrian, J., Duarte, C. M., Heck Jr, K. L., &amp; Goff, J. (2009). Low impact of Hurricane Katrina on seagrass community structure and functioning in the northern Gulf of Mexico. Bulletin of Marine Science, 85(1), 45-59.</t>
  </si>
  <si>
    <t>Sandy Bay, Alabama, USA</t>
  </si>
  <si>
    <t>Stutes, J., Cebrian, J., Stutes, A. L., Hunter, A., &amp; Corcoran, A. A. (2007). Benthic metabolism across a gradient of anthropogenic impact in three shallow coastal lagoons in NW Florida. Marine Ecology Progress Series, 348, 55-70.</t>
  </si>
  <si>
    <t>State Park, Peridido Bay, Florida, USA</t>
  </si>
  <si>
    <t>Kee's Bayou, Peridido Bay, Florida, USA</t>
  </si>
  <si>
    <t>Herbert, D. A., &amp; Fourqurean, J. W. (2008). Ecosystem structure and function still altered two decades after short-term fertilization of a seagrass meadow. Ecosystems, 11(5), 688-700.</t>
  </si>
  <si>
    <t>Cross Bank, Florida Bay, USA</t>
  </si>
  <si>
    <t>Reyes, E., &amp; Merino, M. (1991). Diel dissolved oxygen dynamics and eutrophication in a shallow, well-mixed tropical lagoon (Cancun, Mexico). Estuaries, 14(4), 372-381.</t>
  </si>
  <si>
    <t>Bojorquez Lagoon, Mexico</t>
  </si>
  <si>
    <t>Porto Colom, Mallorca, Spain</t>
  </si>
  <si>
    <t>Santa María, Cabrera, Spain</t>
  </si>
  <si>
    <t>Sa Paret, Cabrera, Spain</t>
  </si>
  <si>
    <t>Barrón, C., &amp; Duarte, C. M. (2009). Dissolved organic matter release in a Posidonia oceanica meadow. Marine Ecology Progress Series, 374, 75-84.</t>
  </si>
  <si>
    <t>Magalluf, Mallorca, Spain</t>
  </si>
  <si>
    <t>Gazeau, F., Duarte, C.M., Gattuso, J.P., Barrón, C., Navarro, N., Ruiz, S., Prairie, Y.T., Calleja, M., Delille, B., Frankignoulle, M. and Borges, A.V., 2005. Whole-system metabolism and CO 2 fluxes in a Mediterranean Bay dominated by seagrass beds (Palma Bay, NW Mediterranean). Biogeosciences, 2(1), pp.43-60.</t>
  </si>
  <si>
    <t>Cap enderrocat, Mallorca, Spain</t>
  </si>
  <si>
    <t>Gacia et al unpublished</t>
  </si>
  <si>
    <t>Es Cargol, Mallorca, Spain</t>
  </si>
  <si>
    <t>Apostolaki, E. T., Holmer, M., Marbà, N., &amp; Karakassis, I. (2010). Degrading seagrass (Posidonia oceanica) ecosystems: a source of dissolved matter in the Mediterranean. Hydrobiologia, 649(1), 13-23.</t>
  </si>
  <si>
    <t>Silva and Santos unpublished</t>
  </si>
  <si>
    <t>Cap Ses Salines, Mallorca, Spain</t>
  </si>
  <si>
    <t>Frankignoulle, M., &amp; Bouquegneau, J. M. (1987). Seasonal variation of the diel carbon budget of a marine macrophyte ecosystem. Mar. Ecol. Prog. Ser, 38, 197-199.</t>
  </si>
  <si>
    <t>Bay of Calvi, Corsica, France</t>
  </si>
  <si>
    <t>Nagel, J. L. (2007). Plant-sediment interactions and biogeochemical cycling for seagrass communities in Chesapeake and Florida Bays. University of Maryland, College Park.</t>
  </si>
  <si>
    <t>Elberts Cove, Chesapeake Bay, USA</t>
  </si>
  <si>
    <t>Claiborne, Chesapeake Bay, USA</t>
  </si>
  <si>
    <t>Ferry cove, Chesapeake Bay, USA</t>
  </si>
  <si>
    <t>Neavitt, Chesapeake Bay, USA</t>
  </si>
  <si>
    <t>Murray, L., &amp; Wetzel, R. L. (1987). Oxygen production and consumption associated with the major autotrophic components in two temperate seagrass communities. Mar Ecol Prog Ser, 38, 231-239.</t>
  </si>
  <si>
    <t>Cheasapeake Bay, Virginia, USA</t>
  </si>
  <si>
    <t>Herbert and Fourqurean unpublished</t>
  </si>
  <si>
    <t>Florida Bay, Sprigger, USA</t>
  </si>
  <si>
    <t>Pollard, P. C., &amp; Kogure, K. (1993). The role of epiphytic and epibenthic algal productivity in a tropical seagrass, Syringodium isoetifolium (Aschers.) Dandy, community. Marine and Freshwater Research, 44(1), 141-154.</t>
  </si>
  <si>
    <t>Dravuni Island, Fijii</t>
  </si>
  <si>
    <t>Erftemeijer, P. L., &amp; Middelburg, J. J. (1993). Sediment-nutrient interactions in tropical seagrass beds: a comparison between a terrigenous and a carbonate sedimentary environment in South Sulawesi (Indonesia). Marine Ecology Progress Series, 187-198.</t>
  </si>
  <si>
    <t>Spermonde Archipelago, Indonesia</t>
  </si>
  <si>
    <t>Qasim, S. Z., &amp; Bhattathiri, P. M. A. (1971). Primary production of a seagrass bed on Kavaratti Atoll (Laccadives). Hydrobiologia, 38(1), 29-38.</t>
  </si>
  <si>
    <t>Kavaratti Atoll, Laccadives, India</t>
  </si>
  <si>
    <t>India</t>
  </si>
  <si>
    <t>Gacia, E., Kennedy, H., Duarte, C. M., Terrados, J., Marbà, N., Papadimitriou, S., &amp; Fortes, M. (2005). Light-dependence of the metabolic balance of a highly productive Philippine seagrass community. Journal of Experimental Marine Biology and Ecology, 316(1), 55-67.</t>
  </si>
  <si>
    <t>Silaqui, Philipines</t>
  </si>
  <si>
    <r>
      <t>Heffernan, J. J., &amp; Gibson, R. A. (1983). A comparison of primary production rates in Indian River, Florida seagrass systems. </t>
    </r>
    <r>
      <rPr>
        <i/>
        <sz val="10"/>
        <color rgb="FF222222"/>
        <rFont val="Arial"/>
        <family val="2"/>
      </rPr>
      <t>Florida Scientist</t>
    </r>
    <r>
      <rPr>
        <sz val="10"/>
        <color rgb="FF222222"/>
        <rFont val="Arial"/>
        <family val="2"/>
      </rPr>
      <t>, 295-306.</t>
    </r>
  </si>
  <si>
    <t>Indian River, Link Port, USA</t>
  </si>
  <si>
    <t>Indian River, Vero Beach, USA</t>
  </si>
  <si>
    <t>Odum, H. T. (1956). Primary production in flowing waters 1. Limnology and oceanography, 1(2), 102-117.</t>
  </si>
  <si>
    <t>Long Key, Florida, USA</t>
  </si>
  <si>
    <t>Odum, E. P., &amp; Smalley, A. E. (1959). Comparison of population energy flow of a herbivorous and a deposit-feeding invertebrate in a salt marsh ecosystem. Proceedings of the National Academy of Sciences of the United States of America, 45(4), 617.</t>
  </si>
  <si>
    <t>La Gata Feef, Puerto Rico</t>
  </si>
  <si>
    <t>Puerto Rico</t>
  </si>
  <si>
    <t>Chanel North, Isla Magueyes, Puerto Rico</t>
  </si>
  <si>
    <t>Ziegler, S., &amp; Benner, R. (1999). Dissolved organic carbon cycling in a subtropical seagrass-dominated lagoon. Marine Ecology Progress Series, 180, 149-160.</t>
  </si>
  <si>
    <t>Laguna Madre, Texas, USA</t>
  </si>
  <si>
    <t>Calleja, M. L., Barrón, C., Hale, J. A., Frazer, T. K., &amp; Duarte, C. M. (2006). Light regulation of benthic sulfate reduction rates mediated by seagrass (Thalassia testudinum) metabolism. Estuaries and Coasts, 29(6), 1255-1264.</t>
  </si>
  <si>
    <t>Little Madeira, Florida Bay, USA</t>
  </si>
  <si>
    <t>Rankin, Florida Bay, USA</t>
  </si>
  <si>
    <t>Rabbit, Florida Bay, USA</t>
  </si>
  <si>
    <t>Barnes, Florida Bay, USA</t>
  </si>
  <si>
    <t>Sunset Cove, Florida Bay, USA</t>
  </si>
  <si>
    <t>Barnes -bank-, Florida Bay, USA</t>
  </si>
  <si>
    <t>Barnes -basin-, Florida Bay, USA</t>
  </si>
  <si>
    <t>Rabbit -bank-, Florida Bay, USA</t>
  </si>
  <si>
    <t>Rabbit -basin-, Florida Bay, USA</t>
  </si>
  <si>
    <t>Florida Bay, Duck Key, USA</t>
  </si>
  <si>
    <t>Florida Bay, South Nest, USA</t>
  </si>
  <si>
    <t>Florida Bay, Bob Allen, USA</t>
  </si>
  <si>
    <t>Florida Bay, Rabbit Key, USA</t>
  </si>
  <si>
    <t>Florida Bay, Nine Mile, USA</t>
  </si>
  <si>
    <t>Thyberg and Fourqurean unpublished</t>
  </si>
  <si>
    <t>Florida Bay - Bob Allen Key Bank, USA</t>
  </si>
  <si>
    <t>Koch, M. S., &amp; Madden, C. J. (2001). Patterns of primary production and nutrient availability in a Bahamas lagoon with fringing mangroves. Marine ecology progress series, 219, 109-119.</t>
  </si>
  <si>
    <t>Grand Bahama Island - adjacent to mangroves, USA</t>
  </si>
  <si>
    <t>Grand Bahama Island - central lagoon, USA</t>
  </si>
  <si>
    <t>Grand Bahama Island - channel margin, USA</t>
  </si>
  <si>
    <t>Yarbro, L. A., &amp; Carlson, P. R. (2008). Community oxygen and nutrient fluxes in seagrass beds of Florida Bay, USA. Estuaries and Coasts, 31(5), 877-897.</t>
  </si>
  <si>
    <t>Florida Bay - Swash Keys, USA</t>
  </si>
  <si>
    <t>Florida Bay - Calusa Keys, USA</t>
  </si>
  <si>
    <t>Florida Bay - Rankin Lake, USA</t>
  </si>
  <si>
    <t>Florida Bay - Rabbit Key, USA</t>
  </si>
  <si>
    <t>Florida Bay - Johnson Key, USA</t>
  </si>
  <si>
    <t>Nichupte Lagoon, Mexico</t>
  </si>
  <si>
    <t>Odum, H. T., &amp; Wilson, R. F. (1962). Further studies on reaeration and metabolism of Texas bays, 1958-1960.</t>
  </si>
  <si>
    <t>Lower Laguna Madre, USA</t>
  </si>
  <si>
    <t>Odum, H. T. (1963). Productivity measurements in Texas turtle sea grass and the effects of dredging an intercoastal channel.</t>
  </si>
  <si>
    <t>Redfish Bay, Texas, USA</t>
  </si>
  <si>
    <t>Eyre, B. D., &amp; Ferguson, A. J. (2002). Comparison of carbon production and decomposition, benthic nutrient fluxes and denitrification in seagrass, phytoplankton, benthic microalgae-and macroalgae-dominated warm-temperate Australian lagoons. Marine Ecology Progress Series, 229, 43-59.</t>
  </si>
  <si>
    <t>Lagoons, east coast of Australia</t>
  </si>
  <si>
    <t>Penhale, P. A. (1977). Macrophyte-epiphyte biomass and productivity in an eelgrass (Zostera marina L.) community. Journal of Experimental Marine Biology and Ecology, 26(2), 211-224.</t>
  </si>
  <si>
    <t>North Carolina, USA</t>
  </si>
  <si>
    <t>Wium-Andersen, S., &amp; Borum, J. (1984). Biomass variation and autotrophic production of an epiphyte-macrophyte community in a coastal Danish area: I. Eelgrass (Zostera marina L.) biomass and net production. Ophelia, 23(1), 33-46.</t>
  </si>
  <si>
    <t>Risgaard-Petersen, N., &amp; Ottosen, L. D. M. (2000). Nitrogen cycling in two temperate Zostera marina beds: seasonal variation. Marine Ecology Progress Series, 198, 93-107.</t>
  </si>
  <si>
    <t>Junget Beach-Limfjorden, Denmark</t>
  </si>
  <si>
    <t>Vejlby Fed-Limfjorden, Denmark</t>
  </si>
  <si>
    <t>Duarte, C. M., Martı́nez, R., &amp; Barrón, C. (2002). Biomass, production and rhizome growth near the northern limit of seagrass (Zostera marina) distribution. Aquatic Botany, 72(2), 183-189.</t>
  </si>
  <si>
    <t>Hopavagen lagoon, Norway</t>
  </si>
  <si>
    <t>Nixon, S. W., &amp; Oviatt, C. A. (1972). Preliminary measurements of midsummer metabolism in beds of eelgrass, Zostera marina. Ecology, 53(1), 150-153.</t>
  </si>
  <si>
    <t>Ninigret Pond, Rhode Island, USA</t>
  </si>
  <si>
    <t>Caffrey, J. M. (2004). Factors controlling net ecosystem metabolism in US estuaries. Estuaries, 27(1), 90-101.</t>
  </si>
  <si>
    <t>Chesapeake Bay Goodwin Islands, USA</t>
  </si>
  <si>
    <t>Waquoit Bay Central Basin, USA</t>
  </si>
  <si>
    <t>Waquoit Bay Metoxit Pt, USA</t>
  </si>
  <si>
    <t>Great Bay New Hampshire</t>
  </si>
  <si>
    <t>Padilla Bay Washington</t>
  </si>
  <si>
    <t>Martin, S., Clavier, J., Guarini, J.M., Chauvaud, L., Hily, C., Grall, J., Thouzeau, G., Jean, F. and Richard, J., 2005. Comparison of Zostera marina and maerl community metabolism. Aquatic Botany, 83(3), pp.161-174.</t>
  </si>
  <si>
    <t>Squiffec, Bay of Brest, France</t>
  </si>
  <si>
    <t>Asmus, H., &amp; Asmus, R. (2000). Material exchange and food web of seagrass beds in the Sylt-Rømø Bight: how significant are community changes at the ecosystem level?. Helgoland Marine Research, 54(2), 137-150.</t>
  </si>
  <si>
    <t>Sylt-Rømø Bay, Wadden Sea, Germany</t>
  </si>
  <si>
    <t>Germany</t>
  </si>
  <si>
    <t>Welsh, D. T. (2000). Nitrogen fixation in seagrass meadows: regulation, plant–bacteria interactions and significance to primary productivity. Ecology Letters, 3(1), 58-71.</t>
  </si>
  <si>
    <t>Bassin de Arcachor, France</t>
  </si>
  <si>
    <t>Santos, R., Silva, J., &amp; Cunha, A. (2004). Relatório final do estudo de caracterização dos bancos de fanerogâmicas e macroalgas no estuário do Rio Arade. Centre of Marine Sciences, Faro, Portugal, 15.</t>
  </si>
  <si>
    <t>Viaroli, P., Bartoli, M., Bondavalli, C., Christian, R. R., Giordani, G., &amp; Naldi, M. (1996). Macrophyte communities and their impact on benthic fluxes of oxygen, sulphide and nutrients in shallow eutrophic environments. In Coastal Lagoon Eutrophication and ANaerobic Processes (CLE AN.) (pp. 105-119). Springer, Dordrecht.</t>
  </si>
  <si>
    <t>Bassin of Arcachon, France</t>
  </si>
  <si>
    <t>Plus, M., Deslous-Paoli, J. M., Auby, I., &amp; Dagault, F. (2001). Factors influencing primary production of seagrass beds (Zostera noltii Hornem.) in the Thau lagoon (French Mediterranean coast). Journal of Experimental Marine Biology and Ecology, 259(1), 63-84.</t>
  </si>
  <si>
    <t>Thau laggon, France</t>
  </si>
  <si>
    <r>
      <t>FIGUEIREDO, J., SILVA, R. W., &amp; Catarino, J. B. (2005). Changing use of the estuarine system of the Ria de Aveiro, Portugal, and resultant impact on tidal flat sediments. </t>
    </r>
    <r>
      <rPr>
        <i/>
        <sz val="10"/>
        <color rgb="FF222222"/>
        <rFont val="Arial"/>
        <family val="2"/>
      </rPr>
      <t>RMZ-Materials and Geoenvironment</t>
    </r>
    <r>
      <rPr>
        <sz val="10"/>
        <color rgb="FF222222"/>
        <rFont val="Arial"/>
        <family val="2"/>
      </rPr>
      <t>, </t>
    </r>
    <r>
      <rPr>
        <i/>
        <sz val="10"/>
        <color rgb="FF222222"/>
        <rFont val="Arial"/>
        <family val="2"/>
      </rPr>
      <t>52</t>
    </r>
    <r>
      <rPr>
        <sz val="10"/>
        <color rgb="FF222222"/>
        <rFont val="Arial"/>
        <family val="2"/>
      </rPr>
      <t>(1), 111-114.</t>
    </r>
  </si>
  <si>
    <t>LW_014</t>
  </si>
  <si>
    <t>Cole, L. W., &amp; McGlathery, K. J. (2012). Nitrogen fixation in restored eelgrass meadows. Marine Ecology Progress Series, 448, 235-246.</t>
  </si>
  <si>
    <t>In this study, we determined whether restoration of the eelgrass Zostera marina L. in a shallow coastal bay facilitated increasing rates of N2 fixation as the meadows aged. Rates of N2  were compared to nearby bare sediment sites during summer peak metabolism over 2 yr</t>
  </si>
  <si>
    <t>Hog Island Bay</t>
  </si>
  <si>
    <t>37° 24’ 47” N</t>
  </si>
  <si>
    <t>75° 43’ 36” W</t>
  </si>
  <si>
    <t>1.2-1.3m</t>
  </si>
  <si>
    <t>Shallow (&lt;1m at low tide)</t>
  </si>
  <si>
    <t>Mudflats</t>
  </si>
  <si>
    <t>South Bay</t>
  </si>
  <si>
    <t>37° 15’ 54” N</t>
  </si>
  <si>
    <t>75° 48’ 50” W</t>
  </si>
  <si>
    <t>Virginia coastal bay system</t>
  </si>
  <si>
    <t>HK_015</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</si>
  <si>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107442</t>
    </r>
  </si>
  <si>
    <t>Our study aimed a) to quantify the sedimentary carbon stocks of intertidal seagrass meadows and of appropriate reference unvegetated areas, in order to infer the impact of seagrass on sediment carbon storage in Scotland, and b) to describe the variability between a range of different estuaries</t>
  </si>
  <si>
    <t>Firth of Forth Drum Sands</t>
  </si>
  <si>
    <t>Scotland</t>
  </si>
  <si>
    <t>Intertidal</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</si>
  <si>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</si>
  <si>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107444</t>
    </r>
    <r>
      <rPr>
        <sz val="11"/>
        <color theme="1"/>
        <rFont val="Calibri"/>
        <family val="2"/>
        <scheme val="minor"/>
      </rPr>
      <t/>
    </r>
  </si>
  <si>
    <t>Firth of Forth Blackness</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</si>
  <si>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</si>
  <si>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</si>
  <si>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107447</t>
    </r>
    <r>
      <rPr>
        <sz val="11"/>
        <color theme="1"/>
        <rFont val="Calibri"/>
        <family val="2"/>
        <scheme val="minor"/>
      </rPr>
      <t/>
    </r>
  </si>
  <si>
    <t>Firth of Forth Torry Bay</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</si>
  <si>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</si>
  <si>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107449</t>
    </r>
    <r>
      <rPr>
        <sz val="11"/>
        <color theme="1"/>
        <rFont val="Calibri"/>
        <family val="2"/>
        <scheme val="minor"/>
      </rPr>
      <t/>
    </r>
  </si>
  <si>
    <t>Tay estuary, Tayport</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</si>
  <si>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</si>
  <si>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</si>
  <si>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</si>
  <si>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</si>
  <si>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107454</t>
    </r>
    <r>
      <rPr>
        <sz val="11"/>
        <color theme="1"/>
        <rFont val="Calibri"/>
        <family val="2"/>
        <scheme val="minor"/>
      </rPr>
      <t/>
    </r>
  </si>
  <si>
    <t>Montrose basin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</si>
  <si>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</si>
  <si>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</si>
  <si>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</si>
  <si>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</si>
  <si>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107459</t>
    </r>
    <r>
      <rPr>
        <sz val="11"/>
        <color theme="1"/>
        <rFont val="Calibri"/>
        <family val="2"/>
        <scheme val="minor"/>
      </rPr>
      <t/>
    </r>
  </si>
  <si>
    <t>Beauly firth</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</si>
  <si>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</si>
  <si>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</si>
  <si>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</si>
  <si>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107463</t>
    </r>
    <r>
      <rPr>
        <sz val="11"/>
        <color theme="1"/>
        <rFont val="Calibri"/>
        <family val="2"/>
        <scheme val="minor"/>
      </rPr>
      <t/>
    </r>
  </si>
  <si>
    <t>Moray firth Findhorn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</si>
  <si>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</si>
  <si>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107465</t>
    </r>
    <r>
      <rPr>
        <sz val="11"/>
        <color theme="1"/>
        <rFont val="Calibri"/>
        <family val="2"/>
        <scheme val="minor"/>
      </rPr>
      <t/>
    </r>
  </si>
  <si>
    <t>Moray firth Nairn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</si>
  <si>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</si>
  <si>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</si>
  <si>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107468</t>
    </r>
    <r>
      <rPr>
        <sz val="11"/>
        <color theme="1"/>
        <rFont val="Calibri"/>
        <family val="2"/>
        <scheme val="minor"/>
      </rPr>
      <t/>
    </r>
  </si>
  <si>
    <t>Cromarty Firth, Nigg</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</si>
  <si>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107469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</si>
  <si>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107470</t>
    </r>
    <r>
      <rPr>
        <sz val="11"/>
        <color theme="1"/>
        <rFont val="Calibri"/>
        <family val="2"/>
        <scheme val="minor"/>
      </rPr>
      <t/>
    </r>
  </si>
  <si>
    <t>Cromarty Firth, Alness</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</si>
  <si>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107471</t>
    </r>
    <r>
      <rPr>
        <sz val="11"/>
        <color theme="1"/>
        <rFont val="Calibri"/>
        <family val="2"/>
        <scheme val="minor"/>
      </rPr>
      <t/>
    </r>
  </si>
  <si>
    <t>Cromarty Firth, Cromarty</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</si>
  <si>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</si>
  <si>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107473</t>
    </r>
    <r>
      <rPr>
        <sz val="11"/>
        <color theme="1"/>
        <rFont val="Calibri"/>
        <family val="2"/>
        <scheme val="minor"/>
      </rPr>
      <t/>
    </r>
  </si>
  <si>
    <t>Cromarty Firth, Dalmore</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</si>
  <si>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</si>
  <si>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107475</t>
    </r>
    <r>
      <rPr>
        <sz val="11"/>
        <color theme="1"/>
        <rFont val="Calibri"/>
        <family val="2"/>
        <scheme val="minor"/>
      </rPr>
      <t/>
    </r>
  </si>
  <si>
    <t>Dornoch Firth, Tain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</si>
  <si>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</si>
  <si>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</si>
  <si>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107478</t>
    </r>
    <r>
      <rPr>
        <sz val="11"/>
        <color theme="1"/>
        <rFont val="Calibri"/>
        <family val="2"/>
        <scheme val="minor"/>
      </rPr>
      <t/>
    </r>
  </si>
  <si>
    <t>Dornoch Firth, Cuthill</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</si>
  <si>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107479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</si>
  <si>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</si>
  <si>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107481</t>
    </r>
    <r>
      <rPr>
        <sz val="11"/>
        <color theme="1"/>
        <rFont val="Calibri"/>
        <family val="2"/>
        <scheme val="minor"/>
      </rPr>
      <t/>
    </r>
  </si>
  <si>
    <t>Solway Firth Auchencairn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</si>
  <si>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</si>
  <si>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</si>
  <si>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107484</t>
    </r>
    <r>
      <rPr>
        <sz val="11"/>
        <color theme="1"/>
        <rFont val="Calibri"/>
        <family val="2"/>
        <scheme val="minor"/>
      </rPr>
      <t/>
    </r>
  </si>
  <si>
    <t>Solway Firth Rockcliffe</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</si>
  <si>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</si>
  <si>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107486</t>
    </r>
    <r>
      <rPr>
        <sz val="11"/>
        <color theme="1"/>
        <rFont val="Calibri"/>
        <family val="2"/>
        <scheme val="minor"/>
      </rPr>
      <t/>
    </r>
  </si>
  <si>
    <t>Solway Firth Kirkcudbright</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</si>
  <si>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107487</t>
    </r>
    <r>
      <rPr>
        <sz val="11"/>
        <color theme="1"/>
        <rFont val="Calibri"/>
        <family val="2"/>
        <scheme val="minor"/>
      </rPr>
      <t/>
    </r>
  </si>
  <si>
    <t>Loch Ryan</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</si>
  <si>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107488</t>
    </r>
    <r>
      <rPr>
        <sz val="11"/>
        <color theme="1"/>
        <rFont val="Calibri"/>
        <family val="2"/>
        <scheme val="minor"/>
      </rPr>
      <t/>
    </r>
  </si>
  <si>
    <t>Clyde estuary, Cardross</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</si>
  <si>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107489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</si>
  <si>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</si>
  <si>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107491</t>
    </r>
    <r>
      <rPr>
        <sz val="11"/>
        <color theme="1"/>
        <rFont val="Calibri"/>
        <family val="2"/>
        <scheme val="minor"/>
      </rPr>
      <t/>
    </r>
  </si>
  <si>
    <t>Clyde estuary, Southannon Sands</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</si>
  <si>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107492</t>
    </r>
    <r>
      <rPr>
        <sz val="11"/>
        <color theme="1"/>
        <rFont val="Calibri"/>
        <family val="2"/>
        <scheme val="minor"/>
      </rPr>
      <t/>
    </r>
  </si>
  <si>
    <t>Clyde estuary, Hunterston Sands</t>
  </si>
  <si>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</si>
  <si>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</si>
  <si>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</si>
  <si>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</si>
  <si>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</si>
  <si>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</si>
  <si>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107499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</si>
  <si>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</si>
  <si>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</si>
  <si>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</si>
  <si>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</si>
  <si>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</si>
  <si>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</si>
  <si>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</si>
  <si>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</si>
  <si>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</si>
  <si>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107509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</si>
  <si>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</si>
  <si>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</si>
  <si>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</si>
  <si>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</si>
  <si>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</si>
  <si>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</si>
  <si>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</si>
  <si>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</si>
  <si>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</si>
  <si>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107519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</si>
  <si>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</si>
  <si>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</si>
  <si>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</si>
  <si>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107523</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</si>
  <si>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107524</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</si>
  <si>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107525</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</si>
  <si>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107526</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</si>
  <si>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107527</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</si>
  <si>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107528</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</si>
  <si>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107529</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</si>
  <si>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107530</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</si>
  <si>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107531</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</si>
  <si>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107532</t>
    </r>
    <r>
      <rPr>
        <sz val="11"/>
        <color theme="1"/>
        <rFont val="Calibri"/>
        <family val="2"/>
        <scheme val="minor"/>
      </rPr>
      <t/>
    </r>
  </si>
  <si>
    <r>
      <t>M. Potouroglou, D. Whitlock, L. Milatovic, G. MacKinnon, H. Kennedy, K. Diele, M. Huxham (2021)</t>
    </r>
    <r>
      <rPr>
        <b/>
        <sz val="10"/>
        <color rgb="FF000000"/>
        <rFont val="Arial"/>
        <family val="2"/>
      </rPr>
      <t xml:space="preserve"> </t>
    </r>
    <r>
      <rPr>
        <sz val="10"/>
        <color rgb="FF000000"/>
        <rFont val="Arial"/>
        <family val="2"/>
      </rPr>
      <t>The sediment carbon stocks of intertidal seagrass meadows in Scotland</t>
    </r>
    <r>
      <rPr>
        <b/>
        <sz val="10"/>
        <color rgb="FF000000"/>
        <rFont val="Arial"/>
        <family val="2"/>
      </rPr>
      <t xml:space="preserve"> </t>
    </r>
    <r>
      <rPr>
        <sz val="10"/>
        <color rgb="FF000000"/>
        <rFont val="Arial"/>
        <family val="2"/>
      </rPr>
      <t>Estuar. Coast Shelf Sci., 258 (2021), Article 107533</t>
    </r>
    <r>
      <rPr>
        <sz val="11"/>
        <color theme="1"/>
        <rFont val="Calibri"/>
        <family val="2"/>
        <scheme val="minor"/>
      </rPr>
      <t/>
    </r>
  </si>
  <si>
    <t>CC_016</t>
  </si>
  <si>
    <t>Serrano, O., Almahasheer, H., Duarte, C. M., &amp; Irigoien, X. (2018). Carbon stocks and accumulation rates in Red Sea seagrass meadows. Scientific reports, 8(1), 1-13.</t>
  </si>
  <si>
    <t>T1</t>
  </si>
  <si>
    <t>DBD, grain size</t>
  </si>
  <si>
    <t>SOC burial / accumulation rates, sedimentation accretion rates</t>
  </si>
  <si>
    <t>Thuwal Island</t>
  </si>
  <si>
    <t>Saudi Arabia</t>
  </si>
  <si>
    <t>T2</t>
  </si>
  <si>
    <t>T3</t>
  </si>
  <si>
    <t>EC1</t>
  </si>
  <si>
    <t>Economic City</t>
  </si>
  <si>
    <t>EC2</t>
  </si>
  <si>
    <t>EC3</t>
  </si>
  <si>
    <t>EC4</t>
  </si>
  <si>
    <t>EC5</t>
  </si>
  <si>
    <t>EC6</t>
  </si>
  <si>
    <t>EC7</t>
  </si>
  <si>
    <t>EC8</t>
  </si>
  <si>
    <t>EC9</t>
  </si>
  <si>
    <t>EC10</t>
  </si>
  <si>
    <t>PR1</t>
  </si>
  <si>
    <t>Petro Rabigh</t>
  </si>
  <si>
    <t>PR2</t>
  </si>
  <si>
    <t>PR3</t>
  </si>
  <si>
    <t>PR4</t>
  </si>
  <si>
    <t>KA1</t>
  </si>
  <si>
    <t>Khor Alkharar</t>
  </si>
  <si>
    <t>KA2</t>
  </si>
  <si>
    <t>KA3</t>
  </si>
  <si>
    <t>KA4</t>
  </si>
  <si>
    <t>KA5</t>
  </si>
  <si>
    <t>KA6</t>
  </si>
  <si>
    <t>KA7</t>
  </si>
  <si>
    <t>KA8</t>
  </si>
  <si>
    <t>KA9</t>
  </si>
  <si>
    <t>KA10</t>
  </si>
  <si>
    <t>Overall</t>
  </si>
  <si>
    <t>Mean/ overall</t>
  </si>
  <si>
    <t>CC_017</t>
  </si>
  <si>
    <t>Serrano, O., Gómez-López, D.I., Sánchez-Valencia, L., Acosta-Chaparro, A., Navas-Camacho, R., González-Corredor, J., Salinas, C., Masque, P., Bernal, C.A. and Marbà, N., 2021. Seagrass blue carbon stocks and sequestration rates in the Colombian Caribbean. Scientific reports, 11(1), pp.1-12.</t>
  </si>
  <si>
    <t>Alta Guajira</t>
  </si>
  <si>
    <t>Columbia</t>
  </si>
  <si>
    <t>Media Guajira</t>
  </si>
  <si>
    <t>San Andres</t>
  </si>
  <si>
    <t>Tayrona</t>
  </si>
  <si>
    <t>Cartagena Bay</t>
  </si>
  <si>
    <t>TOTAL</t>
  </si>
  <si>
    <t>Prentice, C., Poppe, K. L., Lutz, M., Murray, E., Stephens, T. A., Spooner, A., &amp; Short, F. T. (2019). A synthesis of blue carbon stocks, sources and accumulation rates in eelgrass (Zostera marina) meadows in the Northeast Pacific. Global Biogeochemical Cycles.</t>
  </si>
  <si>
    <t>Serrano, O., Lavery, P. S., Lopez-Merino, L., Ballesteros, E., &amp; Mateo, M. A. (2016). Location and associated carbon storage of erosional escarpments of seagrass Posidonia mats. Frontiers in Marine Science, 3, 42.</t>
  </si>
  <si>
    <t>Thorhaug, A., Poulos, H. M., López-Portillo, J., Ku, T. C., &amp; Berlyn, G. P. (2017). Seagrass blue carbon dynamics in the Gulf of Mexico: Stocks, losses from anthropogenic disturbance, and gains through seagrass restoration. Science of the total environment, 605, 626-636.</t>
  </si>
  <si>
    <t>Phang, V. X., Chou, L. M., &amp; Friess, D. A. (2015). Ecosystem carbon stocks across a tropical intertidal habitat mosaic of mangrove forest, seagrass meadow, mudflat and sandbar. Earth Surface Processes and Landforms, 40(10), 1387-1400.</t>
  </si>
  <si>
    <t>Singapore</t>
  </si>
  <si>
    <t>RoÈhr ME, BostroÈm C, Canal-VergeÂs P, Holmer M. Blue carbon stocks in Baltic Sea eelgrass (Zostera marina) meadows. Biogeosciences. 2016; 13(22): 6139±53.</t>
  </si>
  <si>
    <t>Röhr, M. E., Boström, C., Canal-Vergés, P., &amp; Holmer, M. (2016). Blue carbon stocks in Baltic Sea eelgrass (Zostera marina) meadows. Biogeosciences, 13(22), 6139-6153.</t>
  </si>
  <si>
    <t>Finland</t>
  </si>
  <si>
    <t xml:space="preserve">Tamis, J. E., &amp; Foekema, E. M. (2016). Blue carbon in the Dutch Caribbean: Memo. IMARES Wageningen UR. Paper attached </t>
  </si>
  <si>
    <t>Dutch Caribbean</t>
  </si>
  <si>
    <t>Green, A., Chadwick, M. A., &amp; Jones, P. J. (2018). Variability of UK seagrass sediment carbon: Implications for blue carbon estimates and marine conservation management. PloS one, 13(9).</t>
  </si>
  <si>
    <t>UK</t>
  </si>
  <si>
    <t>Alongi, D.M., Murdiyarso, D., Fourqurean, J.W., Kauffman, J.B., Hutahaean, A., Crooks, S., Lovelock, C.E., Howard, J., Herr, D., Fortes, M. and Pidgeon, E., 2016. Indonesia’s blue carbon: a globally significant and vulnerable sink for seagrass and mangrove carbon. Wetlands Ecology and Management, 24(1), pp.3-13.</t>
  </si>
  <si>
    <t>Miyajima, T., Hori, M., Hamaguchi, M., Shimabukuro, H., Adachi, H., Yamano, H., &amp; Nakaoka, M. (2015). Geographic variability in organic carbon stock and accumulation rate in sediments of East and Southeast Asian seagrass meadows. Global Biogeochemical Cycles, 29(4), 397-415.</t>
  </si>
  <si>
    <t>Serrano, O., Lovelock, C.E., B Atwood, T., Macreadie, P.I., Canto, R., Phinn, S., Arias-Ortiz, A., Bai, L., Baldock, J., Bedulli, C. and Carnell, P., 2019. Australian vegetated coastal ecosystems as global hotspots for climate change mitigation. Nature communications, 10(1), pp.1-10.</t>
  </si>
  <si>
    <t>Herrera-Silveira JA, Pech-Cardenas MA, Morales-Ojeda SM, Cinco-Castro S, Camacho-Rico A, Caamal Sosa JP, Mendoza-Martinez JE, Pech-Poot EY, Montero J, Teutli-Hernandez C. 2020. Blue carbon of Mexico, carbon stocks and fluxes: a systematic review. PeerJ 8:e8790 http://doi.org/10.7717/peerj.8790</t>
  </si>
  <si>
    <t>Campbell, J. E., Lacey, E. A., Decker, R. A., Crooks, S., &amp; Fourqurean, J. W. (2015). Carbon storage in seagrass beds of Abu Dhabi, United Arab Emirates. Estuaries and Coasts, 38(1), 242-251.</t>
  </si>
  <si>
    <t>Cuellar-Martinez, T., Ruiz-Fernández, A. C., Sanchez-Cabeza, J. A., Pérez-Bernal, L. H., &amp; Sandoval-Gil, J. (2019). Relevance of carbon burial and storage in two contrasting blue carbon ecosystems of a north-east Pacific coastal lagoon. Science of The Total Environment, 675, 581-593.</t>
  </si>
  <si>
    <t>Cusack, M., Saderne, V., Arias-Ortiz, A., Masque, P., Krishnakumar, P.K., Rabaoui, L., Qurban, M.A., Qasem, A.M., Prihartato, P., Loughland, R.A. and Elyas, A.A., 2018. Organic carbon sequestration and storage in vegetated coastal habitats along the western coast of the Arabian Gulf. Environmental Research Letters, 13(7), p.074007.</t>
  </si>
  <si>
    <t>Jankowska, E., Michel, L. N., Zaborska, A., &amp; Włodarska‐Kowalczuk, M. (2016). Sediment carbon sink in low‐density temperate eelgrass meadows (Baltic Sea). Journal of Geophysical Research: Biogeosciences, 121(12), 2918-2934.</t>
  </si>
  <si>
    <t>Poland</t>
  </si>
  <si>
    <t>Thorhaug, A. L., Poulos, H. M., López-Portillo, J., Barr, J., Lara-Domínguez, A. L., Ku, T. C., &amp; Berlyn, G. P. (2019). Gulf of Mexico estuarine blue carbon stock, extent and flux: Mangroves, marshes, and seagrasses: A North American hotspot. Science of the Total Environment, 653, 1253-1261.</t>
  </si>
  <si>
    <t>CC_018</t>
  </si>
  <si>
    <t>Röhr, M.E., Holmer, M., Baum, J.K., Björk, M., Boyer, K., Chin, D., Chalifour, L., Cimon, S., Cusson, M., Dahl, M. and Deyanova, D., 2018. Blue carbon storage capacity of temperate eelgrass (Zostera marina) meadows. Global Biogeochemical Cycles, 32(10), pp.1457-1475.</t>
  </si>
  <si>
    <t>SOC, biomass</t>
  </si>
  <si>
    <t>Organic matter %</t>
  </si>
  <si>
    <t>Baltic Sea</t>
  </si>
  <si>
    <t>Temperate</t>
  </si>
  <si>
    <t>Black Sea</t>
  </si>
  <si>
    <t>Eastern Atlantic</t>
  </si>
  <si>
    <t>Western Atlantic</t>
  </si>
  <si>
    <t>Eastern Pacific</t>
  </si>
  <si>
    <t>Western Pacific</t>
  </si>
  <si>
    <t>Kattegatt-Skagerrak</t>
  </si>
  <si>
    <t>Mediterranean Sea</t>
  </si>
  <si>
    <t>Avg</t>
  </si>
  <si>
    <t>CC_019</t>
  </si>
  <si>
    <t>Biomass</t>
  </si>
  <si>
    <t>Congdon, V.M., S.S. Wilson, and K.H. Dunton, Evaluation of relationships between cover estimates and biomass in subtropical seagrass meadows and application to landscape estimates of carbon storage. Southeastern Geographer, 2017.</t>
  </si>
  <si>
    <t>CC_020</t>
  </si>
  <si>
    <t>Alongi, D. M. (2018). Blue carbon: Coastal sequestration for climate change mitigation. Cham, Switzerland: Springer.</t>
  </si>
  <si>
    <t>NEP (carbon sequestration in biomass)</t>
  </si>
  <si>
    <t>CC_021</t>
  </si>
  <si>
    <t>Mazarrasa, I., Marbà, N., Lovelock, C.E., Serrano, O., Lavery, P.S., Fourqurean, J.W., Kennedy, H., Mateo, M.A., Krause-Jensen, D., Steven, A.D. and Duarte, C.M., 2015. Seagrass meadows as a globally significant carbonate reservoir. Biogeosciences, 12(16), pp.4993-5003.</t>
  </si>
  <si>
    <t>Mean</t>
  </si>
  <si>
    <t>PIC (particulate inorganic carbon), POC</t>
  </si>
  <si>
    <t>DBD</t>
  </si>
  <si>
    <t>PIC accumulation</t>
  </si>
  <si>
    <t>Median</t>
  </si>
  <si>
    <t>Lower range</t>
  </si>
  <si>
    <t>Upper range</t>
  </si>
  <si>
    <t>Temerate Northern Atlantic</t>
  </si>
  <si>
    <t>Cacabelos, E., Moreira, J., and Troncoso, J. S. (2008). Distribution of Polychaeta in soft-bottoms of a Galician Ria (NW Spain). Scientia Marina, 72(4), 655-667.</t>
  </si>
  <si>
    <t>Ensenada San Simón, Galicia,Spain</t>
  </si>
  <si>
    <t>Como, S., Magni, P., Casu, D., Floris, A., Giordani, G., Natale, S., Fenzi, G.A. and De Falco, G. (2007). Sediment characteristics and macrofauna distribution along a human-modified inlet in the Gulf of Oristano (Sardinia, Italy). Marine Pollution Bulletin, 54(6), 733-744.</t>
  </si>
  <si>
    <t>Golf of Oristano, Sardinia, Italy</t>
  </si>
  <si>
    <t>De Falco, G., Baroli, M., Cucco, A., and  Simeone, S. (2008). Intrabasinal conditions promoting the development of a biogenic carbonate sedimentary facies associated with the seagrass Posidonia oceanica. Continental Shelf Research, 28(6), 797-812.</t>
  </si>
  <si>
    <t>Fisher, R., and Sheaves, M. J. (2003). Community structure and spatial variability of marine nematodes in tropical Australian pioneer seagrass meadows. Hydrobiologia, 495(1-3), 143-158.</t>
  </si>
  <si>
    <t>Haycock 1,  Low water neap station,  Queensland, Australia</t>
  </si>
  <si>
    <t xml:space="preserve">Haycock 1, Intermediate water neap station, Queensland, Australia </t>
  </si>
  <si>
    <t>Haycock 1, Mid-tide station, Queensland, Australia</t>
  </si>
  <si>
    <t>Haycock 2,  Low water neap station,  Queensland, Australia</t>
  </si>
  <si>
    <t xml:space="preserve">Haycock 2, Intermediate water neap station, Queensland, Australia </t>
  </si>
  <si>
    <t>Haycock 2, Mid-tide station, Queensland, Australia</t>
  </si>
  <si>
    <t>Cockle Bay 1,  Low water neap station,  Queensland, Australia</t>
  </si>
  <si>
    <t xml:space="preserve">Cockle Bay 1, Intermediate water neap station, Queensland, Australia </t>
  </si>
  <si>
    <t>Cockle Bay 1, Mid-tide station, Queensland, Australia</t>
  </si>
  <si>
    <t>Cockle Bay 2,  Low water neap station,  Queensland, Australia</t>
  </si>
  <si>
    <t xml:space="preserve">Cockle Bay 2, Intermediate water neap station, Queensland, Australia </t>
  </si>
  <si>
    <t>Cockle Bay 2, Mid-tide station, Queensland, Australia</t>
  </si>
  <si>
    <t>Perry and Beavington-Penney, 2005</t>
  </si>
  <si>
    <t>Terrados, J., Agawin, N. S., Duarte, C. M., Fortes, M. D., Kamp-Nielsen, L., and Borum, J. (1999). Nutrient limitation of the tropical seagrass Enhalus acoroides (L.) Royle in Cape Bolinao, NW Philippines. Aquatic Botany, 65(1), 123-139.</t>
  </si>
  <si>
    <t>Sta.Barbara,Cape Bolinao, The Philippines</t>
  </si>
  <si>
    <t>Pislatan, Cape Bolinao, The Philippines</t>
  </si>
  <si>
    <t>Binabalian Loob,Cape Bolinao,  The Philippines</t>
  </si>
  <si>
    <t>Silaqui, Cape Bolinao, The Philippines</t>
  </si>
  <si>
    <t>Holmer, M., Pedersen, O., Krause-Jensen, D., Olesen, B., Hedegård Petersen, M., Schopmeyer, S., Koch, M., Lomstein, B.Aa and Jensen, H. S. (2009). Sulfide intrusion in the tropical seagrasses Thalassia testudinum and Syringodium filiforme. Estuarine, Coastal and Shelf Science, 85(2), 319-326.</t>
  </si>
  <si>
    <t>Teaque Bay, The Virgin Islands</t>
  </si>
  <si>
    <t>Virgin Islands</t>
  </si>
  <si>
    <t>Great Lameshur Bay, The Virgin Islands</t>
  </si>
  <si>
    <t>Salt River Bay, The Virgin Islands</t>
  </si>
  <si>
    <t>Coral Bay, The Virgin Islands</t>
  </si>
  <si>
    <t>Holmer, M., Duarte, C. M., and Marbá, N. (2003). Sulfur cycling and seagrass (Posidonia oceanica) status in carbonate sediments. Biogeochemistry, 66(3), 223-239.</t>
  </si>
  <si>
    <t>Magalluf, Balearic Islands, Spain</t>
  </si>
  <si>
    <t>Porto Colom , Balearic Islands, Spain</t>
  </si>
  <si>
    <t>Platja Cabrera, Balearic Islands, Spain</t>
  </si>
  <si>
    <t>Es Castell, Balearic Islands, Spain</t>
  </si>
  <si>
    <t>Sa Paret, Balearic Islands, Spain</t>
  </si>
  <si>
    <t>Sta. María, Balearic Islands, Spain</t>
  </si>
  <si>
    <t>Serrano, O., Mateo, M. A., Renom, P., and Julià, R. (2012). Characterization of soils beneath a Posidonia oceanica meadow. Geoderma, 185, 26-36.</t>
  </si>
  <si>
    <t>Portlligat, Spain</t>
  </si>
  <si>
    <t>Marbà, N., Arias‐Ortiz, A., Masqué, P., Kendrick, G. A., Mazarrasa, I., Bastyan, G. R., Gracia-Orellana, J. and Duarte, C. M. (2015). Impact of seagrass loss and subsequent revegetation on carbon sequestration and stocks. Journal of Ecology, 103(2), 296-302.</t>
  </si>
  <si>
    <t>Oyster Harbour, WA, Australia</t>
  </si>
  <si>
    <t>Campbell, J. E., Lacey, E. A., Decker, R. A., Crooks, S., &amp; Fourqurean, J. W. (2015). Carbon storage in seagrass beds of Abu Dhabi, United Arab emirates. Estuaries and Coasts, 38(1), 242-251.</t>
  </si>
  <si>
    <t>Ghurab N, Abu Dhabi</t>
  </si>
  <si>
    <t>Ghurab NN, Abu Dhabi</t>
  </si>
  <si>
    <t>Ghurab NE, Abu Dhabi</t>
  </si>
  <si>
    <t>Umm Al Hatam, Abu Dhabi</t>
  </si>
  <si>
    <t>Sila peninsula, Abu Dhabi</t>
  </si>
  <si>
    <t>Dahwat an Nahklah, Abu Dhabi</t>
  </si>
  <si>
    <t>Ras Muhayjij, Abu Dhabi</t>
  </si>
  <si>
    <t>Jazirat, Abu Dhabi</t>
  </si>
  <si>
    <t>Halat Idai, Abu Dhabi</t>
  </si>
  <si>
    <t>Marawah, Abu Dhabi</t>
  </si>
  <si>
    <t>Fasht al Basm, Abu Dhabi</t>
  </si>
  <si>
    <t>Abu al Abyab, Abu Dhabi</t>
  </si>
  <si>
    <t>Bu Tina SE, Abu Dhabi</t>
  </si>
  <si>
    <t>Bu Tina 2, Abu Dhabi</t>
  </si>
  <si>
    <t>Bu Tina 3, Abu Dhabi</t>
  </si>
  <si>
    <t>Al Dabiya1, Abu Dhabi</t>
  </si>
  <si>
    <t>Al Dabiya2, Abu Dhabi</t>
  </si>
  <si>
    <t>Al Dabiya3,  Abu Dhabi</t>
  </si>
  <si>
    <t>Al Dabiya3, Abu Dhabi</t>
  </si>
  <si>
    <t>CC_022</t>
  </si>
  <si>
    <t>Soil org C, biomass</t>
  </si>
  <si>
    <t>San Andrés</t>
  </si>
  <si>
    <t xml:space="preserve">N 12° 32′ </t>
  </si>
  <si>
    <t>W 81°43′</t>
  </si>
  <si>
    <t>CC_023</t>
  </si>
  <si>
    <t>GPP, NCP, R</t>
  </si>
  <si>
    <t>Bay of Revellata, Corsica</t>
  </si>
  <si>
    <t>42.580°N</t>
  </si>
  <si>
    <t>8.725°E</t>
  </si>
  <si>
    <t>CC_024</t>
  </si>
  <si>
    <t>CaCO3 dissolution (sedmientation/burial of DIC)</t>
  </si>
  <si>
    <t>air-sea CO2 flux</t>
  </si>
  <si>
    <t>The meadow was found to be a net sink of CaCO3 (DIS &gt; CAL) at an annual rate of 7 mol CaCO3 m−2 yr−1 that matched estimates of CaCO3 deposition on the meadow by sedimentation from the water column.</t>
  </si>
  <si>
    <t>CC_025</t>
  </si>
  <si>
    <t>NCP</t>
  </si>
  <si>
    <t>Palma Harbour, Mallorca</t>
  </si>
  <si>
    <t xml:space="preserve"> 39°29'50.56"N</t>
  </si>
  <si>
    <t xml:space="preserve">  2°38'46.42"E</t>
  </si>
  <si>
    <t>CC_026</t>
  </si>
  <si>
    <t>Allo and auto carbon burial rates, sedimentation rates</t>
  </si>
  <si>
    <t>Yangtze, Yellow, and Pearl Rivers</t>
  </si>
  <si>
    <t>CC_027</t>
  </si>
  <si>
    <t>NPP</t>
  </si>
  <si>
    <t>Putri Menjangan, Bali</t>
  </si>
  <si>
    <t xml:space="preserve">  8° 6'52.34"S</t>
  </si>
  <si>
    <t>114°35'43.19"E</t>
  </si>
  <si>
    <t>CC_028</t>
  </si>
  <si>
    <t>Jbel Moussa</t>
  </si>
  <si>
    <t xml:space="preserve"> 35°55'16.64"N</t>
  </si>
  <si>
    <t xml:space="preserve">  5°25'22.93"W</t>
  </si>
  <si>
    <t>biomass (seagrass and epiphytes)</t>
  </si>
  <si>
    <t>NPP (seagrass and epiphytes)</t>
  </si>
  <si>
    <t>Bootless Bay</t>
  </si>
  <si>
    <t>Papua New Guinea</t>
  </si>
  <si>
    <t xml:space="preserve">  9°30'17.94"S</t>
  </si>
  <si>
    <t>147°15'44.07"E</t>
  </si>
  <si>
    <t>CC_030</t>
  </si>
  <si>
    <t>R, GPP, NPP</t>
  </si>
  <si>
    <t>Banc d’Arguin</t>
  </si>
  <si>
    <t>Mauritania</t>
  </si>
  <si>
    <t xml:space="preserve"> 20°34'28.84"N</t>
  </si>
  <si>
    <t xml:space="preserve"> 16°29'20.09"W</t>
  </si>
  <si>
    <t>Tropical Eastern Atlantic</t>
  </si>
  <si>
    <t>40.5 PSU</t>
  </si>
  <si>
    <t>LW_031</t>
  </si>
  <si>
    <t>Rahmawati, S., U.E. Hernawan, and A. Rustam, The seagrass carbon content of 0.336 of dry weight can be applied in Indonesian seagrasses. AIP Conference Proceedings, 2019.</t>
  </si>
  <si>
    <t xml:space="preserve">The organic carbon content (OCC) of seagrass was commonly determined by using a global conversion factor
of OCC to dry weight (OCC~0.336 of DW). Despite its practicality and global acceptance, this method is rarely used in
Indonesia. </t>
  </si>
  <si>
    <t>The organic carbon content of Indonesian seagrasses was varied by species, H. pinifolia contained the highest organic carbon (0.40±0.02 of DW), while H. ovalis was the least (0.27±0.02 of DW). The mean OCC of Indonesian seagrasses was 0.333±0.005 of DW and this was not significantly different with the global conversion factor 0.336 (p&gt;0.05). Thus, we suggest that 0.336 can be applied to determine organic carbon content in seagrass standing stock in Indonesia</t>
  </si>
  <si>
    <t>Sibolga, North Sumatra</t>
  </si>
  <si>
    <t>LW_032</t>
  </si>
  <si>
    <t>Ramadona, D. N., Ain, C., Febrianto, S., &amp; Latifah, N. (2021). POTENSI SIMPANAN KARBON PADANG LAMUN DI PANTAI POKEMON, KARIMUNJAWA. Jurnal Ilmu dan Teknologi Kelautan Tropis, 13(2), 319-332.</t>
  </si>
  <si>
    <t>Enhalus</t>
  </si>
  <si>
    <t>This study aims to determine the carbon storage of above and below ground seagrass in Pokemon Beach in August 2020.</t>
  </si>
  <si>
    <t>Samples were taken from 3 stations with line and quadrant transects using the purposive sampling method. Measurement of water quality parameters was performed in-situ. Analysis of seagrass carbon storage was measured using the loss on ignition (LOI) method. The results showed that there are 4 different types of seagrass: Enhalus acoroides, Thalasssia hemprichii, Cymodocea rotundata, and Halophila ovalis, with T. hemprichii dominating. The total density was 295.62 ind/m2, with a 21.29% coverage rate. The overall biomass was 74.42 g/m2, with the above ground biomass of 35.80 g/m2 and the below ground at 38.62 g/m2. Carbon storage amounted to 0.23 tons C/ha, consisting of above ground 0.10 tons C/ha and below ground of 0.13 tons C/ha. The total carbon stock reached 1.13 tons C in the seagrass area of 4903 ha, with an above ground carbon stock of 0.51 tons C and below ground of 0.62 tons C. In general, the below ground seagrass in Pokemon Beach was the largest, storing more carbon.</t>
  </si>
  <si>
    <t>Pokemon Beach, Karimunjawa</t>
  </si>
  <si>
    <t>5.8222° S</t>
  </si>
  <si>
    <t>110.4906° E</t>
  </si>
  <si>
    <t>GPP, NPP, R</t>
  </si>
  <si>
    <t>Kaipara Harbour</t>
  </si>
  <si>
    <t>36°32′51″ S</t>
  </si>
  <si>
    <t>174°21′39″ E</t>
  </si>
  <si>
    <t>CC_033</t>
  </si>
  <si>
    <t>Drylie, T. P., Lohrer, A. M., Needham, H. R., Bulmer, R. H., &amp; Pilditch, C. A. (2018). Benthic primary production in emerged intertidal habitats provides resilience to high water column turbidity. Journal of sea research, 142, 101-112.</t>
  </si>
  <si>
    <t>Geoje Bay</t>
  </si>
  <si>
    <t>34°48'N</t>
  </si>
  <si>
    <t>128°35'E</t>
  </si>
  <si>
    <t>HK_35</t>
  </si>
  <si>
    <t>Zhijian Jiang, Songlin Liu, Jingping Zhang, Chunyu Zhao, Yunchao Wu, Shuo Yu, Xia Zhang, Chi Huang, Xiaoping Huang, Manoj Kumar, 2017 Newly discovered seagrass beds and their potential for blue carbon in the coastal seas of Hainan Island, South China Sea, Marine Pollution Bulletin, 125, (1–2), 513-521</t>
  </si>
  <si>
    <t xml:space="preserve">Meng, W., Feagin, R. A., Hu, B., He, M., &amp; Li, H. (2019). The spatial distribution of blue carbon in the coastal wetlands of China. Estuarine, Coastal and Shelf Science, 222, 13-20. https://www.sciencedirect.com/science/article/pii/S0272771418308734?casa_token=U5WaWURJ0XAAAAAA:nNnd2ju5i7vUcq8wgLtz5rgctI4lnrbOAA-WWwnjEshLDzvpHv-C4CYeJCesH-7_U1mintcaGFHa </t>
  </si>
  <si>
    <t>Biomass, soil stock OC&amp;N</t>
  </si>
  <si>
    <t>%C,N, porosity, grain size</t>
  </si>
  <si>
    <t>To desribe characteristics of  new discovery of seagrass meadows around an island in south china sea</t>
  </si>
  <si>
    <t>Initial estimate of soil stock suggested need for management to protect.</t>
  </si>
  <si>
    <t>Donshui Hainan Island</t>
  </si>
  <si>
    <r>
      <t>19°12′N</t>
    </r>
    <r>
      <rPr>
        <sz val="11"/>
        <color theme="1"/>
        <rFont val="Calibri"/>
        <family val="2"/>
      </rPr>
      <t xml:space="preserve"> </t>
    </r>
  </si>
  <si>
    <t>109°42′E</t>
  </si>
  <si>
    <t>Hongpai Hainan Island</t>
  </si>
  <si>
    <t>Baocai Hainan Island</t>
  </si>
  <si>
    <t xml:space="preserve">19°12′N </t>
  </si>
  <si>
    <t>Huanglong Hainan Island</t>
  </si>
  <si>
    <t>Yangpu Hainan Island</t>
  </si>
  <si>
    <t>Xinlong  Hainan Island</t>
  </si>
  <si>
    <t>Yingge Hainan Island</t>
  </si>
  <si>
    <t>Boao  Hainan Island</t>
  </si>
  <si>
    <t>HK_36</t>
  </si>
  <si>
    <t xml:space="preserve">Nugraha, A. H., Kawaroe, M., Srimariana, E. S., Jaya, I., Apdillah, D., &amp; Deswati, S. R. (2019, May). Carbon storage in seagrass meadow of Teluk Bakau–Bintan Island. In IOP Conference Series: Earth and Environmental Science (Vol. 278, No. 1, p. 012051). IOP Publishing. https://iopscience.iop.org/article/10.1088/1755-1315/278/1/012051/meta </t>
  </si>
  <si>
    <t>Species diversity and seagrass biomass</t>
  </si>
  <si>
    <t>Bintan Island</t>
  </si>
  <si>
    <t xml:space="preserve">1°04′36′′N </t>
  </si>
  <si>
    <t>104°30′01′′E</t>
  </si>
  <si>
    <t>Beralas Pasir Island</t>
  </si>
  <si>
    <t>HK_37</t>
  </si>
  <si>
    <t>Novak, A.B., Pelletier, M.C., Colarusso, P., Simpson, J., Gutierrez, M.N., Arias-Ortiz, A., Charpentier, M., Masque, P. and Vella, P., 2020. Factors influencing carbon stocks and accumulation rates in eelgrass meadows across New England, USA. Estuaries and Coasts, 43(8), pp.2076-2091. https://link.springer.com/article/10.1007/s12237-020-00754-9</t>
  </si>
  <si>
    <t>Biomass,OC stock</t>
  </si>
  <si>
    <t>Grain size</t>
  </si>
  <si>
    <t>sedOC acc rate</t>
  </si>
  <si>
    <t>Portland, ME</t>
  </si>
  <si>
    <t>43.67N</t>
  </si>
  <si>
    <t>70.24W</t>
  </si>
  <si>
    <t>Great Bay, NH</t>
  </si>
  <si>
    <t>43.07N</t>
  </si>
  <si>
    <t>70.88W</t>
  </si>
  <si>
    <t>Gloucester, MA</t>
  </si>
  <si>
    <t>42.6N</t>
  </si>
  <si>
    <t>70.66W</t>
  </si>
  <si>
    <t>Nahant, MA</t>
  </si>
  <si>
    <t>42.42N</t>
  </si>
  <si>
    <t>70.92W</t>
  </si>
  <si>
    <t>Boston Harbor, MA</t>
  </si>
  <si>
    <t>42.33N</t>
  </si>
  <si>
    <t>70.96W</t>
  </si>
  <si>
    <t>Cohasset, MA</t>
  </si>
  <si>
    <t>42.25N</t>
  </si>
  <si>
    <t>70.78W</t>
  </si>
  <si>
    <t>Orleans, MA</t>
  </si>
  <si>
    <t>41.75N</t>
  </si>
  <si>
    <t>69.95W</t>
  </si>
  <si>
    <t>W. Falmouth, MA</t>
  </si>
  <si>
    <t>41.61N</t>
  </si>
  <si>
    <t>70.65W</t>
  </si>
  <si>
    <t>Prudence Island, RI</t>
  </si>
  <si>
    <t>41.58N</t>
  </si>
  <si>
    <t>71.32W</t>
  </si>
  <si>
    <t>Martha’s Vineyard, MA</t>
  </si>
  <si>
    <t>41.46N</t>
  </si>
  <si>
    <t>70.6W</t>
  </si>
  <si>
    <t>Charlestown, RI</t>
  </si>
  <si>
    <t>41.37N</t>
  </si>
  <si>
    <t>71.64W</t>
  </si>
  <si>
    <t>CC_038</t>
  </si>
  <si>
    <t>CC_039</t>
  </si>
  <si>
    <t>Asplund, M.E., Dahl, M., Ismail, R.O., Arias-Ortiz, A., Deyanova, D., Franco, J.N., Hammar, L., Hoamby, A.I., Linderholm, H.W., Lyimo, L.D. and Perry, D., 2021. Dynamics and fate of blue carbon in a mangrove–seagrass seascape: influence of landscape configuration and land-use change. Landscape Ecology, 36(5), pp.1489-1509.</t>
  </si>
  <si>
    <t>Tsimipaika Bay, North Madagascar</t>
  </si>
  <si>
    <t>Madagascar</t>
  </si>
  <si>
    <t>13°33'7.36"S</t>
  </si>
  <si>
    <t xml:space="preserve"> 48°25'31.27"E</t>
  </si>
  <si>
    <t>CC_040</t>
  </si>
  <si>
    <t>Dar es salaam</t>
  </si>
  <si>
    <t xml:space="preserve">  6°46'49.67"S</t>
  </si>
  <si>
    <t xml:space="preserve"> 39°26'50.35"E</t>
  </si>
  <si>
    <t>Gullström, M., Lyimo, L.D., Dahl, M., Samuelsson, G.S., Eggertsen, M., Anderberg, E., Rasmusson, L.M., Linderholm, H.W., Knudby, A., Bandeira, S. and Nordlund, L.M., 2018. Blue carbon storage in tropical seagrass meadows relates to carbonate stock dynamics, plant–sediment processes, and landscape context: insights from the western Indian Ocean. Ecosystems, 21(3), pp.551-566.</t>
  </si>
  <si>
    <t>Inhaca</t>
  </si>
  <si>
    <t xml:space="preserve"> 25°58'25.49"S</t>
  </si>
  <si>
    <t xml:space="preserve"> 32°55'45.67"E</t>
  </si>
  <si>
    <t>Zanzibar</t>
  </si>
  <si>
    <t xml:space="preserve">  6° 2'49.79"S</t>
  </si>
  <si>
    <t xml:space="preserve"> 39°10'39.81"E</t>
  </si>
  <si>
    <t>CC_041</t>
  </si>
  <si>
    <t xml:space="preserve">  6°13'18.82"S</t>
  </si>
  <si>
    <t xml:space="preserve"> 39°13'4.03"E</t>
  </si>
  <si>
    <t>Gullström, M., Dahl, M., Lindén, O., Vorhies, F., Forsberg, S., Ismail, R. O., &amp; Björk, M. (2021). Coastal blue carbon stocks in Tanzania and Mozambique: support for climate adaptation and mitigation actions.</t>
  </si>
  <si>
    <t>Mafia Island</t>
  </si>
  <si>
    <t xml:space="preserve">  7°52'19.74"S</t>
  </si>
  <si>
    <t xml:space="preserve"> 39°43'32.45"E</t>
  </si>
  <si>
    <t>Pwani</t>
  </si>
  <si>
    <t>Lindi</t>
  </si>
  <si>
    <t>Inhambane</t>
  </si>
  <si>
    <t xml:space="preserve">  8°23'24.23"S</t>
  </si>
  <si>
    <t xml:space="preserve"> 39°18'43.33"E</t>
  </si>
  <si>
    <t>Bazaruto</t>
  </si>
  <si>
    <t xml:space="preserve"> 21°33'18.39"S</t>
  </si>
  <si>
    <t xml:space="preserve"> 35°27'21.48"E</t>
  </si>
  <si>
    <t>Maputo City</t>
  </si>
  <si>
    <t xml:space="preserve"> 25°55'2.44"S</t>
  </si>
  <si>
    <t xml:space="preserve"> 32°40'24.61"E</t>
  </si>
  <si>
    <t xml:space="preserve"> 26° 2'40.85"S</t>
  </si>
  <si>
    <t xml:space="preserve"> 32°53'34.25"E</t>
  </si>
  <si>
    <t>Mtwara</t>
  </si>
  <si>
    <t xml:space="preserve"> 10°15'11.19"S</t>
  </si>
  <si>
    <t xml:space="preserve"> 40°25'34.21"E</t>
  </si>
  <si>
    <t>CC_042</t>
  </si>
  <si>
    <t>NPP, NEP, herbivory</t>
  </si>
  <si>
    <t>Sounion, Aegean Sea</t>
  </si>
  <si>
    <t>37° 39.55′ N</t>
  </si>
  <si>
    <t>23° 58.24′ E</t>
  </si>
  <si>
    <t>CC_043</t>
  </si>
  <si>
    <t>Data extracted from Supp. Materials</t>
  </si>
  <si>
    <t>Cebrian, J., Variability and control of carbon consumption, export, and accumulation in marine communities. Limnology and Oceanography, 2002.</t>
  </si>
  <si>
    <t>NPP, Export (grazing/mechanical breakage), NEP (inferred)</t>
  </si>
  <si>
    <t>Beaufort, North Carolina</t>
  </si>
  <si>
    <t xml:space="preserve"> 34°43'5.58"N</t>
  </si>
  <si>
    <t xml:space="preserve"> 76°39'49.75"W</t>
  </si>
  <si>
    <t xml:space="preserve">NPP, GPP, NEP (inferred) </t>
  </si>
  <si>
    <t>Swartkops Estuary</t>
  </si>
  <si>
    <t xml:space="preserve"> 33°52'25.77"S</t>
  </si>
  <si>
    <t xml:space="preserve"> 25°38'22.72"E</t>
  </si>
  <si>
    <t>Baird, D., &amp; Ulanowicz, R. E. (1993). Comparative study on the trophic structure, cycling and ecosystem properties of four tidal estuaries. Marine Ecology Progress Series, 221-237.</t>
  </si>
  <si>
    <t xml:space="preserve"> 57°18'19.41"N</t>
  </si>
  <si>
    <t xml:space="preserve">  1°59'7.20"W</t>
  </si>
  <si>
    <t xml:space="preserve"> 34° 8'39.61"S</t>
  </si>
  <si>
    <t xml:space="preserve"> 24°50'39.04"E</t>
  </si>
  <si>
    <t xml:space="preserve"> 53°19'50.66"N</t>
  </si>
  <si>
    <t xml:space="preserve">  7° 3'10.99"E</t>
  </si>
  <si>
    <t>NPP, Consumption by herbivores, NEP (inferred)</t>
  </si>
  <si>
    <t>Boundary Bay, British Columbia</t>
  </si>
  <si>
    <t xml:space="preserve"> 49° 0'17.06"N</t>
  </si>
  <si>
    <t>123° 2'6.08"W</t>
  </si>
  <si>
    <t>NPP, Decomposition, Export (grazing/mechanical breakage), NEP (inferred)</t>
  </si>
  <si>
    <t>Alfacs Bay</t>
  </si>
  <si>
    <t xml:space="preserve"> 40°36'9.00"N</t>
  </si>
  <si>
    <t xml:space="preserve">  0°43'4.80"E</t>
  </si>
  <si>
    <t xml:space="preserve">NPP, Decomposition </t>
  </si>
  <si>
    <t>Spermonde Archipelago, South Sulawesi</t>
  </si>
  <si>
    <t xml:space="preserve">  4°53'43.61"S</t>
  </si>
  <si>
    <t>119°21'15.89"E</t>
  </si>
  <si>
    <t>Bay of Calvi, Corsica</t>
  </si>
  <si>
    <t xml:space="preserve"> 42°33'44.54"N</t>
  </si>
  <si>
    <t xml:space="preserve">  8°46'50.04"E</t>
  </si>
  <si>
    <t>Indian River Lagoon, Florida</t>
  </si>
  <si>
    <t xml:space="preserve"> 27°40'43.46"N</t>
  </si>
  <si>
    <t xml:space="preserve"> 80°22'29.22"W</t>
  </si>
  <si>
    <t>NPP, Export (grazing/mechanical breakage), Consumption by herbivores, NEP (inferred)</t>
  </si>
  <si>
    <t>Kingston Harbour</t>
  </si>
  <si>
    <t xml:space="preserve"> 17°57'10.77"N</t>
  </si>
  <si>
    <t xml:space="preserve"> 76°48'18.03"W</t>
  </si>
  <si>
    <t>Terschelling</t>
  </si>
  <si>
    <t xml:space="preserve"> 53°23'52.02"N</t>
  </si>
  <si>
    <t xml:space="preserve">  5°20'46.76"E</t>
  </si>
  <si>
    <t>Great Bay, New Hampshire</t>
  </si>
  <si>
    <t xml:space="preserve"> 43° 4'17.55"N</t>
  </si>
  <si>
    <t xml:space="preserve"> 70°52'31.39"W</t>
  </si>
  <si>
    <t>Back Sound, North Carolina</t>
  </si>
  <si>
    <t xml:space="preserve"> 35° 4'1N</t>
  </si>
  <si>
    <t xml:space="preserve"> 76°37'W</t>
  </si>
  <si>
    <t>CC_044</t>
  </si>
  <si>
    <t>Row Labels</t>
  </si>
  <si>
    <t>Count of Studies</t>
  </si>
  <si>
    <t>Average of Above-ground biomass (Mg C ha)</t>
  </si>
  <si>
    <t>Average of Below-ground biomass (Mg C ha)</t>
  </si>
  <si>
    <t>Average of Total biomass (Mg C ha)</t>
  </si>
  <si>
    <t>Average of Soil carbon stock total (Mg C ha) </t>
  </si>
  <si>
    <t>Average of Soil carbon total (%dw)</t>
  </si>
  <si>
    <t>Average of Soil organic carbon (SOC/Corg) stock (Mg C ha)</t>
  </si>
  <si>
    <t>Average of Soil organic carbon (%dw)</t>
  </si>
  <si>
    <t>Average of Soil inorganic carbon (SIC/Cing) stock (Mg C ha)</t>
  </si>
  <si>
    <t>Average of Soil inorganic carbon (%dw)</t>
  </si>
  <si>
    <t>Average of Soil carbon total top 1m (Mg C ha)</t>
  </si>
  <si>
    <t>StdDev of Soil carbon total top 1m (Mg C ha)</t>
  </si>
  <si>
    <t>Count of Soil carbon total top 1m (Mg C ha)</t>
  </si>
  <si>
    <t>Average of Soil organic carbon top 1m (Mg C ha)</t>
  </si>
  <si>
    <t>StdDev of Soil organic carbon top 1m (Mg C ha)</t>
  </si>
  <si>
    <t>Count of Soil organic carbon top 1m (Mg C ha)</t>
  </si>
  <si>
    <t>Average of Soil inorganic carbon top 1m (Mg C ha)</t>
  </si>
  <si>
    <t>StdDev of Soil inorganic carbon top 1m (Mg C ha)</t>
  </si>
  <si>
    <t>Count of Soil inorganic carbon top 1m (Mg C ha)</t>
  </si>
  <si>
    <t>Zostera</t>
  </si>
  <si>
    <t>(blank)</t>
  </si>
  <si>
    <t>Posodonia</t>
  </si>
  <si>
    <t>Posodonia oceanica</t>
  </si>
  <si>
    <t>Zostera nolti</t>
  </si>
  <si>
    <t>Zoster</t>
  </si>
  <si>
    <t>Zoster marina</t>
  </si>
  <si>
    <t>Not specified</t>
  </si>
  <si>
    <t>Nanozostera</t>
  </si>
  <si>
    <t>Ruppia</t>
  </si>
  <si>
    <t>Syringodium</t>
  </si>
  <si>
    <t>Thalassodendron</t>
  </si>
  <si>
    <t>Zostera capensis</t>
  </si>
  <si>
    <t>Thalassia hemiprichii</t>
  </si>
  <si>
    <t>Posidonia australis</t>
  </si>
  <si>
    <t>Amphibolis</t>
  </si>
  <si>
    <t>Heterozostera</t>
  </si>
  <si>
    <t xml:space="preserve">Amphibolis antarctica </t>
  </si>
  <si>
    <t>Thassia</t>
  </si>
  <si>
    <t>Thassia hemprichii, Cymodocea rotundata, Enhalus acoroides</t>
  </si>
  <si>
    <t>Thalassodendrum</t>
  </si>
  <si>
    <t>Thalassodendrum ciliatum</t>
  </si>
  <si>
    <t xml:space="preserve">Enhalus acoroides </t>
  </si>
  <si>
    <t xml:space="preserve">Halodule beaudetti </t>
  </si>
  <si>
    <t>N/A</t>
  </si>
  <si>
    <t>Grand Total</t>
  </si>
  <si>
    <t>Notes</t>
  </si>
  <si>
    <t> </t>
  </si>
  <si>
    <t>Jiang, Z., Liu,S., Zhang,J., Zhao,C., Wu, Y., Yu, S., Zhang,X., Huang,C., Huang,X., Kumar,M.,2017 Newly discovered seagrass beds and their potential for blue carbon in the coastal seas of Hainan Island, South China Sea. Marine Pollution Bulletin,125,1–2,513-521,https://doi.org/10.1016/j.marpolbul.2017.07.066.</t>
  </si>
  <si>
    <r>
      <t>Risgaard-Petersen, N., &amp; Ottosen, L. D. M. (2000). Nitrogen cycling in two temperate Zostera marina beds: seasonal variation. </t>
    </r>
    <r>
      <rPr>
        <i/>
        <sz val="10"/>
        <color rgb="FF222222"/>
        <rFont val="Arial"/>
        <family val="2"/>
      </rPr>
      <t>Marine Ecology Progress Series</t>
    </r>
    <r>
      <rPr>
        <sz val="10"/>
        <color rgb="FF222222"/>
        <rFont val="Arial"/>
        <family val="2"/>
      </rPr>
      <t>, </t>
    </r>
    <r>
      <rPr>
        <i/>
        <sz val="10"/>
        <color rgb="FF222222"/>
        <rFont val="Arial"/>
        <family val="2"/>
      </rPr>
      <t>198</t>
    </r>
    <r>
      <rPr>
        <sz val="10"/>
        <color rgb="FF222222"/>
        <rFont val="Arial"/>
        <family val="2"/>
      </rPr>
      <t>, 93-107.</t>
    </r>
  </si>
  <si>
    <r>
      <t>Duarte, C. M., Martı́nez, R., &amp; Barrón, C. (2002). Biomass, production and rhizome growth near the northern limit of seagrass (Zostera marina) distribution. </t>
    </r>
    <r>
      <rPr>
        <i/>
        <sz val="10"/>
        <color rgb="FF222222"/>
        <rFont val="Arial"/>
        <family val="2"/>
      </rPr>
      <t>Aquatic Botany</t>
    </r>
    <r>
      <rPr>
        <sz val="10"/>
        <color rgb="FF222222"/>
        <rFont val="Arial"/>
        <family val="2"/>
      </rPr>
      <t>, </t>
    </r>
    <r>
      <rPr>
        <i/>
        <sz val="10"/>
        <color rgb="FF222222"/>
        <rFont val="Arial"/>
        <family val="2"/>
      </rPr>
      <t>72</t>
    </r>
    <r>
      <rPr>
        <sz val="10"/>
        <color rgb="FF222222"/>
        <rFont val="Arial"/>
        <family val="2"/>
      </rPr>
      <t>(2), 183-189.</t>
    </r>
  </si>
  <si>
    <r>
      <t>Murray, L., &amp; Wetzel, R. L. (1987). Oxygen production and consumption associated with the major autotrophic components in two temperate seagrass communities. </t>
    </r>
    <r>
      <rPr>
        <i/>
        <sz val="10"/>
        <color rgb="FF222222"/>
        <rFont val="Arial"/>
        <family val="2"/>
      </rPr>
      <t>Mar Ecol Prog Ser</t>
    </r>
    <r>
      <rPr>
        <sz val="10"/>
        <color rgb="FF222222"/>
        <rFont val="Arial"/>
        <family val="2"/>
      </rPr>
      <t>, </t>
    </r>
    <r>
      <rPr>
        <i/>
        <sz val="10"/>
        <color rgb="FF222222"/>
        <rFont val="Arial"/>
        <family val="2"/>
      </rPr>
      <t>38</t>
    </r>
    <r>
      <rPr>
        <sz val="10"/>
        <color rgb="FF222222"/>
        <rFont val="Arial"/>
        <family val="2"/>
      </rPr>
      <t>, 231-239.</t>
    </r>
  </si>
  <si>
    <t>Rheuban JE, Berg P, McGlathery KJ (2014) Multiple timescale processes drive ecosystem metabolism in eelgrass (Zostera marina) meadows. Mar Ecol-Prog Ser 507:1–13</t>
  </si>
  <si>
    <t>CC_029</t>
  </si>
  <si>
    <t>Brouns, J. and F. Heijs, Production and biomass of the seagrass Enhalus acoroides (Lf) Royle and its epiphytes. Aquatic Botany, 1986.</t>
  </si>
  <si>
    <t>Clavier, J., Chauvaud, L., Carlier, A., Amice, E., Van der Geest, M., Labrosse, P., Diagne, A. and Hily, C., 2011. Aerial and underwater carbon metabolism of a Zostera noltii seagrass bed in the Banc d’Arguin, Mauritania. Aquatic Botany, 95(1), pp.24-30.</t>
  </si>
  <si>
    <t>CC_034</t>
  </si>
  <si>
    <t>Choi, S. K., Kim, S., Lee, K. S., Li, W. T., &amp; Park, S. R. (2016). The ecological importance of the dwarf seagrass Zostera japonica in intertidal areas on the southern coast of Korea. Ocean Science Journal, 51(1), 1-12.</t>
  </si>
  <si>
    <t>Erftemeier P., R. Osinga and M. Astrid. 1993. Primary production of seagrass beds in South Sulawesi (Indonesia): a comparison of habitats,
methods and species. Aquat. Bot. 46: 67-90.</t>
  </si>
  <si>
    <t>Kenworthy, J. W., &amp; Thayer, G. W. (1984). Production and decomposition of the roots and rhizomes of seagrasses, Zostera marina and Thalassia testudinum, in temperate and subtropical marine ecosystems. Bulletin of Marine Science, 35(3), 364-379.</t>
  </si>
  <si>
    <t>Apostolaki, E. T., Vizzini, S., Hendriks, I. E., &amp; Olsen, Y. S. (2014). Seagrass ecosystem response to long-term high CO2 in a Mediterranean volcanic vent. Marine environmental research, 99, 9-15.</t>
  </si>
  <si>
    <t>Alexandre, A., Silva, J., Buapet, P., Björk, M., &amp; Santos, R. (2012). Effects of CO 2 enrichment on photosynthesis, growth, and nitrogen metabolism of the seagrass Z ostera noltii. Ecology and Evolution, 2(10), 2625-2635, Bahlmann, E., Weinberg, I., Lavrič, J. V., Eckhardt, T., Michaelis, W., Santos, R., &amp; Seifert, R. (2015). Tidal controls on trace gas dynamics in a seagrass meadow of the Ria Formosa lagoon (southern Portugal). Biogeosciences, 12(6), 1683-1696.</t>
  </si>
  <si>
    <t>Champenois, W., &amp; Borges, A. (2014). Seasonal and inter-annual variations of community metabolism rates of a Posidonia oceanica seagrass meadow based on continuous oxygen measurements with optodes.</t>
  </si>
  <si>
    <t>Clavier, J., Chauvaud, L., Amice, E., Lazure, P., Van Der Geest, M., Labrosse, P., Diagne, A., Carlier, A. and Chauvaud, S., 2014. Benthic metabolism in shallow coastal ecosystems of the Banc d’Arguin, Mauritania. Marine Ecology Progress Series, 501, pp.11-23.</t>
  </si>
  <si>
    <t>López-Calderón, J. M., Guzmán, H. M., Jácome, G. E., &amp; Barnes, P. A. (2013). Decadal increase in seagrass biomass and temperature at the CARICOMP site in Bocas del Toro, Panama. Revista de Biología Tropical, 61(4), 1815-1826.</t>
  </si>
  <si>
    <t>Bahlmann, E., Weinberg, I., Lavrič, J. V., Eckhardt, T., Michaelis, W., Santos, R., &amp; Seifert, R. (2015). Tidal controls on trace gas dynamics in a seagrass meadow of the Ria Formosa lagoon (southern Portugal). Biogeosciences, 12(6), 1683-1696.</t>
  </si>
  <si>
    <t>Murray, L. and R.L. Wetzel. 1987. Oxygen production and consumption associated with the major autotrophic components in two temperate
seagrass communities. Mar. Ecol. Progr. Ser. 38: 231-239.</t>
  </si>
  <si>
    <t>CC_045</t>
  </si>
  <si>
    <t>Article no. linear</t>
  </si>
  <si>
    <t>List of publications from which data is to be extracted</t>
  </si>
  <si>
    <t>Primary data extracted (fill in blue and insert a 1)</t>
  </si>
  <si>
    <t>Secondary data extracted (fill in green)</t>
  </si>
  <si>
    <t>Total number of publications for data extraction</t>
  </si>
  <si>
    <t>Primary data extracted</t>
  </si>
  <si>
    <t>Secondary referernces</t>
  </si>
  <si>
    <t>% progress (primary data, secondary data, and orginal lit review database [CC_012])</t>
  </si>
  <si>
    <t>No. papers to go</t>
  </si>
  <si>
    <t>Agawin, N. S. R., Duarte, C. M., and Fortes, M. D. (1996). Nutrient limitation of Philippine seagrasses (Cape Bolinao, NW Philippines): in situ experimental evidence. Marine Ecology Progress Series 138, 233-243.</t>
  </si>
  <si>
    <t>Alberto Guerra-Vargas, L., L. Gwen Gillis, and J. Ernesto Mancera-Pineda, Stronger Together: Do Coral Reefs Enhance Seagrass Meadows "Blue Carbon" Potential? Frontiers in Marine Science, 2020.</t>
  </si>
  <si>
    <r>
      <t>Alemu, J. B., Yaakub, S. M., Yando, E. S., San Lau, R. Y., Lim, C. C., Puah, J. Y., &amp; Friess, D. A. (2022). Geomorphic gradients in shallow seagrass carbon stocks. </t>
    </r>
    <r>
      <rPr>
        <i/>
        <sz val="10"/>
        <color rgb="FF222222"/>
        <rFont val="Arial"/>
        <family val="2"/>
        <charset val="1"/>
      </rPr>
      <t>Estuarine, Coastal and Shelf Science</t>
    </r>
    <r>
      <rPr>
        <sz val="10"/>
        <color rgb="FF222222"/>
        <rFont val="Arial"/>
        <family val="2"/>
        <charset val="1"/>
      </rPr>
      <t>, </t>
    </r>
    <r>
      <rPr>
        <i/>
        <sz val="10"/>
        <color rgb="FF222222"/>
        <rFont val="Arial"/>
        <family val="2"/>
        <charset val="1"/>
      </rPr>
      <t>265</t>
    </r>
    <r>
      <rPr>
        <sz val="10"/>
        <color rgb="FF222222"/>
        <rFont val="Arial"/>
        <family val="2"/>
        <charset val="1"/>
      </rPr>
      <t>, 107681.</t>
    </r>
  </si>
  <si>
    <t>Alongi, D.M., et al., Indonesia’s blue carbon: a globally significant and vulnerable sink for seagrass and mangrove carbon. Wetlands Ecology and Management, 2016.</t>
  </si>
  <si>
    <t>Alongi, D.M., et al., Sources, sinks, and export of organic carbon through a tropical, semi-enclosed delta (Hinchinbrook Channel, Australia). Mangroves and Salt Marshes, 1998.</t>
  </si>
  <si>
    <t>Alongi, D.M., The Blue Economy: Mitigation and Adaptation. Blue Carbon: Coastal Sequestration for Climate Change Mitigation, 2018.</t>
  </si>
  <si>
    <t>Amon, R. M. W., and Herndl, G. J. (1991). DEPOSIT FEEDING AND SEDIMENT .1. INTERRELATIONSHIP BETWEEN HOLOTHURIA-TUBULOSA (HOLOTHURIOIDA, ECHINODERMATA) AND THE SEDIMENT MICROBIAL COMMUNITY. Marine Ecology-Pubblicazioni Della Stazione Zoologica Di Napoli I 12, 163-174.</t>
  </si>
  <si>
    <t>Angrelina, I., A. Sartimbul, and A.J. Wahyudi, The potential of seagrass beds on the coast of Putri Menjangan as a carbon sequestration ecosystem on Bali Island. 2nd International Conference on Integrated Coastal Management and Marine Biotechnology (IC-ICMMBT), 2018.</t>
  </si>
  <si>
    <t>CC_013, CC_020</t>
  </si>
  <si>
    <r>
      <t>Aoki, L. R., McGlathery, K. J., Wiberg, P. L., Oreska, M. P., Berger, A. C., Berg, P., &amp; Orth, R. J. (2021). Seagrass recovery following marine heat wave influences sediment carbon stocks. </t>
    </r>
    <r>
      <rPr>
        <i/>
        <sz val="10"/>
        <color rgb="FF222222"/>
        <rFont val="Arial"/>
        <family val="2"/>
        <charset val="1"/>
      </rPr>
      <t>Frontiers in Marine Science</t>
    </r>
    <r>
      <rPr>
        <sz val="10"/>
        <color rgb="FF222222"/>
        <rFont val="Arial"/>
        <family val="2"/>
        <charset val="1"/>
      </rPr>
      <t>, </t>
    </r>
    <r>
      <rPr>
        <i/>
        <sz val="10"/>
        <color rgb="FF222222"/>
        <rFont val="Arial"/>
        <family val="2"/>
        <charset val="1"/>
      </rPr>
      <t>7</t>
    </r>
    <r>
      <rPr>
        <sz val="10"/>
        <color rgb="FF222222"/>
        <rFont val="Arial"/>
        <family val="2"/>
        <charset val="1"/>
      </rPr>
      <t>, 1170.</t>
    </r>
  </si>
  <si>
    <t>Data used for Oscars paper - check any other data to extract</t>
  </si>
  <si>
    <t>Apostolaki, E. T., Marbà, N., Holmer, M., &amp; Karakassis, I. (2009). Fish farming enhances biomass and nutrient loss in Posidonia oceanica (L.) Delile. Estuarine, Coastal and Shelf Science, 81(3), 390-400.</t>
  </si>
  <si>
    <t>Apostolaki, E.T., et al., Reduced carbon sequestration in a Mediterranean seagrass (Posidonia oceanica) ecosystem impacted by fish farming. Aquaculture Environment Interactions, 2011.</t>
  </si>
  <si>
    <t>Emailed to Oscar for data extraction</t>
  </si>
  <si>
    <t>Armitage, A. and J. Fourqurean, Carbon storage in seagrass soils: long-term nutrient history exceeds the effects of near-term nutrient enrichment. Biogeosciences, 2016.</t>
  </si>
  <si>
    <t>Arney, R.N., et al., Soil Carbon and Nitrogen Storage in Natural and Prop-Scarred Thalassia Testudinum Seagrass Meadows. Estuaries and Coasts, 2021.</t>
  </si>
  <si>
    <t>Data sent through from Martin Dahl</t>
  </si>
  <si>
    <t>Astuty, I.S. and P. Wicaksono, Seagrass species composition and above-ground carbon stock mapping in Parang Island using Planetscope image. Proceedings of SPIE - The International Society for Optical Engineering, 2019.</t>
  </si>
  <si>
    <t>Baden, S., Gullström, M., Lundén, B., Pihl, L., &amp; Rosenberg, R. (2003). Vanishing seagrass (Zostera marina, L.) in Swedish coastal waters. AMBIO: a Journal of the Human Environment, 32(5), 374-377.</t>
  </si>
  <si>
    <t>Barrón, C. and C.M. Duarte, Dissolved organic matter release in a Posidonia oceanica meadow. Marine Ecology Progress Series, 2009.</t>
  </si>
  <si>
    <t>Barrón, C., E.T. Apostolaki, and C.M. Duarte, Dissolved organic carbon fluxes by seagrass meadows and macroalgal beds. Frontiers in Marine Science, 2014.</t>
  </si>
  <si>
    <t>Barrón, C., et al., Community metabolism and carbon budget along a gradient of seagrass (Cymodocea nodosa) colonization. Limnology and …, 2004.</t>
  </si>
  <si>
    <t>Barrón, C., et al., Organic carbon metabolism and carbonate dynamics in a Mediterranean seagrass (Posidonia oceanica) meadow. Estuaries and Coasts, 2006.</t>
  </si>
  <si>
    <t>Beer, S. and J. Rehnberg, The acquisition of inorganic carbon by the seagrass Zostera marina. Aquatic Botany, 1997.</t>
  </si>
  <si>
    <t>Berg, P., et al., Dynamics of benthic metabolism, O2, and pCO2 in a temperate seagrass meadow. Limnology and Oceanography, 2019.</t>
  </si>
  <si>
    <t>Bermejo, M.G. and R.G. de Zayas, PRIMARY PRODUCTIVITY IN LAGUNA LARGA, CAYO COCO, CUBA. Revmar-Revista Ciencias Marinas Y Costeras, 2011.</t>
  </si>
  <si>
    <t>Bos, A., et al., Ecosystem engineering by annual intertidal seagrass beds: sediment accretion and modification. Estuarine, Coastal and …, 2007.</t>
  </si>
  <si>
    <t>Boschker, H.T.S., et al., Limited coupling of macrophyte production and bacterial carbon cycling in the sediments of Zostera spp. meadows. Marine Ecology Progress Series, 2000.</t>
  </si>
  <si>
    <t>Boudouresque, C.F., et al., The necromass of the Posidonia oceanica seagrass meadow: fate, role, ecosystem services and vulnerability. Hydrobiologia, 2016.</t>
  </si>
  <si>
    <t>Bouillon, S. and R.M. Connolly, Carbon exchange among tropical coastal ecosystems. Ecological Connectivity among Tropical Coastal Ecosystems, 2009.</t>
  </si>
  <si>
    <t>Bouillon, S., et al., Dynamics of organic and inorganic carbon across contiguous mangrove and seagrass systems (Gazi Bay, Kenya). Journal of Geophysical Research: Biogeosciences, 2007.</t>
  </si>
  <si>
    <t>Bouillon, S., T. Moens, and F. Dehairs, Carbon sources supporting benthic mineralization in mangrove and adjacent seagrass sediments (Gazi Bay, Kenya). Biogeosciences, 2004.</t>
  </si>
  <si>
    <t>Bourgues, S., et al., Differential anaerobic decomposition of seagrass (Zostera noltii) and macroalgal (Monostroma obscurum) biomass from Arcachon Bay (France). Hydrobiologia, 1996.</t>
  </si>
  <si>
    <t>Boutahar, L., Espinosa, F., Richir, J., Lepoint, G., Gobert, S., Maanan, M., &amp; Bazairi, H. (2020). Deep-water Zostera marina meadows in the Mediterranean. Aquatic Botany, 166, 103269.</t>
  </si>
  <si>
    <t>Brouns, J., A comparison of the annual production and biomass in three monospecific stands of the seagrass Thalassia hemprichii (Ehrenb.) aschers. Aquatic Botany, 1985.</t>
  </si>
  <si>
    <t>Burkholz, C., N. Garcias-Bonet, and C.M. Duarte, Warming enhances carbon dioxide and methane fluxes from Red Sea seagrass (Halophila stipulacea) sediments. Biogeosciences, 2020.</t>
  </si>
  <si>
    <t>Burns, S. J., and Swart, P. K. (1992). Diagenetic processes in Holocene carbonate sediments - Florida Bay mudbanks and islands. Sedimentology 39, 285-304.</t>
  </si>
  <si>
    <t>Buzzelli, C. P. (1998). Dynamic simulation of littoral zone habitats in lower Chesapeake Bay. I. Ecosystem characterization related to model development. Estuaries 21, 659-672.</t>
  </si>
  <si>
    <t>Cabello-Pasini, A., R. Muniz-Salazar, and D.H. Ward, Annual variations of biomass and photosynthesis in Zostera marina at its southern end of distribution in the North Pacific. Aquatic Botany, 2003.</t>
  </si>
  <si>
    <r>
      <t xml:space="preserve">Cacabelos, E., Moreira, J., and Troncoso, J. S. (2008). Distribution of Polychaeta in soft-bottoms of a Galician Ria (NW Spain). </t>
    </r>
    <r>
      <rPr>
        <i/>
        <sz val="10"/>
        <color rgb="FF1A1A1A"/>
        <rFont val="Arial"/>
        <family val="2"/>
        <charset val="1"/>
      </rPr>
      <t>Scientia Marina</t>
    </r>
    <r>
      <rPr>
        <sz val="10"/>
        <color rgb="FF1A1A1A"/>
        <rFont val="Arial"/>
        <family val="2"/>
        <charset val="1"/>
      </rPr>
      <t xml:space="preserve">, </t>
    </r>
    <r>
      <rPr>
        <i/>
        <sz val="10"/>
        <color rgb="FF1A1A1A"/>
        <rFont val="Arial"/>
        <family val="2"/>
        <charset val="1"/>
      </rPr>
      <t>72</t>
    </r>
    <r>
      <rPr>
        <sz val="10"/>
        <color rgb="FF1A1A1A"/>
        <rFont val="Arial"/>
        <family val="2"/>
        <charset val="1"/>
      </rPr>
      <t>(4), 655-667.</t>
    </r>
  </si>
  <si>
    <t>Cacho, C.V., et al., Local geomorphological gradients affect sedimentary organic carbon storage: A Blue Carbon case study from sub-tropical Australia. Regional Studies in Marine Science, 2021.</t>
  </si>
  <si>
    <t>Check double up</t>
  </si>
  <si>
    <t>Caffrey, J.M., Factors controlling net ecosystem metabolism in US estuaries. Estuaries, 2004.</t>
  </si>
  <si>
    <t>Data taken from CC_003 -check any additional info to extract</t>
  </si>
  <si>
    <t>Calleja, M. L., Marba, N., and Duarte, C. M. (2007). The relationship between seagrass (Posidonia oceanica) decline and sulfide porewater concentration in carbonate sediments. Estuarine Coastal and Shelf Science 73, 583-588.</t>
  </si>
  <si>
    <t>Calvo, S., et al., Performance Assessment of Posidonia oceanica (L.) Delile Restoration Experiment on Dead matte Twelve Years after Planting-Structural and Functional Meadow Features. Water, 2021.</t>
  </si>
  <si>
    <t>Emailed through to Oscar</t>
  </si>
  <si>
    <t>Carolina Ruiz-Fernandez, A., et al., Increasing salinization and organic carbon burial rates in seagrass meadows from an anthropogenically-modified coastal lagoon in southern Gulf of Mexico. Estuarine Coastal and Shelf Science, 2020.</t>
  </si>
  <si>
    <t>Cebrian, J. and C. Duarte, Detrital stocks and dynamics of the seagrass Posidonia oceanica (L.) Delile in the Spanish Mediterranean. Aquatic botany, 2001.</t>
  </si>
  <si>
    <t>Champenois, W. and A.V. Borges, Inter-annual variations over a decade of primary production of the seagrass Posidonia oceanica. Limnology and Oceanography, 2019.</t>
  </si>
  <si>
    <t>Champenois, W. and A.V. Borges, Net community metabolism of a Posidonia oceanica meadow. Limnology and Oceanography, 2021.</t>
  </si>
  <si>
    <t xml:space="preserve">Note reports on same data set as CC_023 - but includes other varibales </t>
  </si>
  <si>
    <t>Clough, B.F. and P.M. Attiwill, Primary productivity of Zostera muelleri Irmisch ex Aschers. In Westernport Bay (Victoria, Australia). Aquatic Botany, 1980.</t>
  </si>
  <si>
    <t>Cole, L.W. and K.J. McGlathery, Nitrogen fixation in restored eelgrass meadows. Marine Ecology Progress Series, 2012.</t>
  </si>
  <si>
    <t>Collier, C.J., et al., What lies beneath: Predicting seagrass below-ground biomass from above-ground biomass, environmental conditions and seagrass community composition. Ecological Indicators, 2021.</t>
  </si>
  <si>
    <t>Corrigendum to: A synthesis of methane emissions from shallow vegetated coastal ecosystems (Global Change Biology, (2020), 26, 5, (2988-3005), 10.1111/gcb.15046). Global Change Biology, 2020.</t>
  </si>
  <si>
    <t>Costa, M.D.d.P., et al., Current and future carbon stocks in coastal wetlands within the Great Barrier Reef catchments. Global Change Biology, 2021.</t>
  </si>
  <si>
    <t>Costa, V., et al., Decomposition rate and invertebrate colonization of seagrass detritus along a hydrodynamic gradient in a Mediterranean coastal basin: The Stagnone di Marsala (Italy) case study. Marine Ecology, 2019.</t>
  </si>
  <si>
    <t>Cuellar-Martinez, T., et al., Relevance of carbon burial and storage in two contrasting blue carbon ecosystems of a north-east Pacific coastal lagoon. Science of the Total Environment, 2019.</t>
  </si>
  <si>
    <t>Cuellar-Martinez, T., et al., Temporal records of organic carbon stocks and burial rates in Mexican blue carbon coastal ecosystems throughout the Anthropocene. Global and Planetary Change, 2020.</t>
  </si>
  <si>
    <t>Dahl, M., et al., Effects of shading and simulated grazing on carbon sequestration in a tropical seagrass meadow. Journal of …, 2016.</t>
  </si>
  <si>
    <t>Dahl, M., et al., The influence of hydrodynamic exposure on carbon storage and nutrient retention in eelgrass (Zostera marina L.) meadows on the Swedish Skagerrak coast. Scientific Reports, 2020.</t>
  </si>
  <si>
    <t>Dahl, M., M. Björk, and M. Gullström, Effects of seagrass overgrazing on sediment erosion and carbon sink capacity: Current understanding and future priorities. Limnology And Oceanography Letters, 2021.</t>
  </si>
  <si>
    <t>Danovaro, R. and M. Fabiano, SEASONAL AND INTERANNUAL VARIATION OF BACTERIA IN A SEAGRASS BED OF THE MEDITERRANEAN-SEA - RELATIONSHIP WITH LABILE ORGANIC-COMPOUNDS AND OTHER ENVIRONMENTAL-FACTORS. Aquatic Microbial Ecology, 1995.</t>
  </si>
  <si>
    <t>Danovaro, R., Detritus-bacteria-meiofauna interactions in a seagrass bed (Posidonia oceanica) of the NW mediterranean. Marine Biology, 1996.</t>
  </si>
  <si>
    <t>Danovaro, R., Fabiano, M., and Boyer, M. (1994). Seasonal-changes of benthic bacteria in a seagrass bed (Posidonia oceanica) of the Liguran Sea in relation to origin, composition and fate of the sediment organic matter. Marine Biology 119, 489-500.</t>
  </si>
  <si>
    <t>de Boer, W. F. (2000). Biomass dynamics of seagrasses and the role of mangrove and seagrass vegetation as different nutrient sources for an intertidal ecosystem. Aquatic Botany, 66(3), 225-239.</t>
  </si>
  <si>
    <t>De Falco, G., Baroli, M., Murru, E., Piergallini, G., and Cancemi, G. (2006). Sediment analysis evidences two different depositional phenomena influencing seagrass sistribution in the Gulf of Oristano (Sardinia, Western Mediterranean). Journal of Coastal Research 22, 1043-1050.</t>
  </si>
  <si>
    <r>
      <t xml:space="preserve">De Falco, G., Baroli, M., Cucco, A., and  Simeone, S. (2008). Intrabasinal conditions promoting the development of a biogenic carbonate sedimentary facies associated with the seagrass </t>
    </r>
    <r>
      <rPr>
        <i/>
        <sz val="10"/>
        <color rgb="FF1A1A1A"/>
        <rFont val="Arial"/>
        <family val="2"/>
        <charset val="1"/>
      </rPr>
      <t>Posidonia oceanica</t>
    </r>
    <r>
      <rPr>
        <sz val="10"/>
        <color rgb="FF1A1A1A"/>
        <rFont val="Arial"/>
        <family val="2"/>
        <charset val="1"/>
      </rPr>
      <t xml:space="preserve">. </t>
    </r>
    <r>
      <rPr>
        <i/>
        <sz val="10"/>
        <color rgb="FF1A1A1A"/>
        <rFont val="Arial"/>
        <family val="2"/>
        <charset val="1"/>
      </rPr>
      <t>Continental Shelf Research</t>
    </r>
    <r>
      <rPr>
        <sz val="10"/>
        <color rgb="FF1A1A1A"/>
        <rFont val="Arial"/>
        <family val="2"/>
        <charset val="1"/>
      </rPr>
      <t xml:space="preserve">, </t>
    </r>
    <r>
      <rPr>
        <i/>
        <sz val="10"/>
        <color rgb="FF1A1A1A"/>
        <rFont val="Arial"/>
        <family val="2"/>
        <charset val="1"/>
      </rPr>
      <t>28</t>
    </r>
    <r>
      <rPr>
        <sz val="10"/>
        <color rgb="FF1A1A1A"/>
        <rFont val="Arial"/>
        <family val="2"/>
        <charset val="1"/>
      </rPr>
      <t>(6), 797-812.</t>
    </r>
  </si>
  <si>
    <t>de Iongh, H.H., B.J. Wenno, and E. Meelis, Seagrass distribution and seasonal biomass changes in relation to dugong grazing in the Moluccas, East Indonesia. Aquatic Botany, 1995.</t>
  </si>
  <si>
    <t>De Troch, M., D. Van Gansbeke, and M. Vincx, Resource availability and meiofauna in sediment of tropical seagrass beds: Local versus global trends. Marine Environmental Research, 2006.</t>
  </si>
  <si>
    <t>Deiongh, H.H., B.J. Wenno, and E. Meelis, SEAGRASS DISTRIBUTION AND SEASONAL BIOMASS CHANGES IN RELATION TO DUGONG GRAZING IN THE MOLUCCAS, EAST INDONESIA. Aquatic Botany, 1995.</t>
  </si>
  <si>
    <t>Delgard, M.L., et al., Biogeochemistry of dissolved inorganic carbon and nutrients in seagrass (Zostera noltei) sediments at high and low biomass. Estuarine, Coastal and Shelf Science, 2016.</t>
  </si>
  <si>
    <t>Dennison, W.C. and R.S. Alberte, Photoadaptation and growth of Zostera marina L. (eelgrass) transplants along a depth gradient. Journal of Experimental Marine Biology and Ecology, 1986.</t>
  </si>
  <si>
    <t>Dierssen, H.M., et al., Benthic ecology from space: Optics and net primary production in seagrass and benthic algae across the Great Bahama Bank. Marine Ecology Progress Series, 2010.</t>
  </si>
  <si>
    <t>Duan, X.N., Fei, X.K., 2008. Carbon sequestration and its potential by wetland ecosystems in China. Acta Ecol. Sin. 28 (2), 463–469.</t>
  </si>
  <si>
    <t>Duarte, C. and C. Chiscano, Seagrass biomass and production: a reassessment. Aquatic botany, 1999.</t>
  </si>
  <si>
    <t>Duarte, C. and D. Krause-Jensen, Export from seagrass meadows contributes to marine carbon sequestration. Frontiers in Marine Science, 2017.</t>
  </si>
  <si>
    <t>Duarte, C. and K. Sand-Jensen, Seagrass colonization: biomass development and shoot demography in Cymodocea nodosa patches. Marine ecology progress series. Oldendorf, 1990.</t>
  </si>
  <si>
    <t>check double up</t>
  </si>
  <si>
    <t>Duarte, C., et al., Assessing the capacity of seagrass meadows for carbon burial: current limitations and future strategies. Ocean &amp; coastal …, 2013.</t>
  </si>
  <si>
    <t>Duarte, C., et al., Root production and belowground seagrass biomass. Marine Ecology …, 1998.</t>
  </si>
  <si>
    <t>Duarte, C. M., Marbà, N., Gacia, E., Fourqurean, J. W., Beggins, J., Barrón, C., &amp; Apostolaki, E. T. (2010). Seagrass community metabolism: Assessing the carbon sink capacity of seagrass meadows. Global Biogeochemical Cycles, 24(4).</t>
  </si>
  <si>
    <t>Duarte, C., Temporal biomass variability and production/biomass relationships of seagrass communities. Marine ecology progress series. Oldendorf, 1989.</t>
  </si>
  <si>
    <t>Duarte, C.M. and J. Cebrián, The fate of marine autotrophic production. Limnology and Oceanography, 1996.</t>
  </si>
  <si>
    <t>Duarte, C.M., et al., Seagrass community metabolism: Assessing the carbon sink capacity of seagrass meadows. Global Biogeochemical Cycles, 2010.</t>
  </si>
  <si>
    <t>Duarte, C.M., J.J. Middelburg, and N. Caraco, Major role of marine vegetation on the oceanic carbon cycle. Biogeosciences, 2005.</t>
  </si>
  <si>
    <t>Duarte, C.M., T. Sintes, and N. Marbà, Assessing the CO2 capture potential of seagrass restoration projects. Journal of Applied Ecology, 2013.</t>
  </si>
  <si>
    <t>Egea, L.G., et al., Effect of In Situ short-term temperature increase on carbon metabolism and dissolved organic carbon (DOC) fluxes in a community dominated by the seagrass Cymodocea nodosa. Plos One, 2019.</t>
  </si>
  <si>
    <t>Eklöf, J., et al., Differences in macrofaunal and seagrass assemblages in seagrass beds with and without seaweed farms. Estuarine, Coastal and …, 2005.</t>
  </si>
  <si>
    <t>Emailed through to Oscar re: data extraction</t>
  </si>
  <si>
    <t>Eklöf, J., R. Henriksson, and N. Kautsky, Effects of tropical open-water seaweed farming on seagrass ecosystem structure and function. Marine Ecology Progress Series, 2006.</t>
  </si>
  <si>
    <t>Enríquez, S., et al., Structural complexity governs seagrass acclimatization to depth with relevant consequences for meadow production, macrophyte diversity and habitat carbon storage capacity. Scientific Reports, 2019.</t>
  </si>
  <si>
    <t>Erftemeijer, P. and P. Herman, Seasonal changes in environmental variables, biomass, production and nutrient contents in two contrasting tropical intertidal seagrass beds in South Sulawesi …. Oecologia, 1994.</t>
  </si>
  <si>
    <t>Erftemeijer, P., Differences in nutrient concentrations and resources between seagrass communities on carbonate and terrigenous sediments in South Sulawesi, Indonesia. Bulletin of Marine Science, 1994.</t>
  </si>
  <si>
    <t>Extracted additional info from Table 2 not reported in CC_043</t>
  </si>
  <si>
    <t>Ewers Lewis, C.J., et al., Drivers and modelling of blue carbon stock variability in sediments of southeastern Australia. Biogeosciences, 2020.</t>
  </si>
  <si>
    <t>Ewers Lewis, C.J., et al., Variability and Vulnerability of Coastal ‘Blue Carbon’ Stocks: A Case Study from Southeast Australia. Ecosystems, 2018.</t>
  </si>
  <si>
    <t>Eyre, B.D. and A.J.P. Ferguson, Comparison of carbon production and decomposition, benthic nutrient fluxes and denitrification in seagrass, phytoplankton, benthic microalgae- and macroalgae-dominated warm-temperate Australian lagoons. Marine Ecology Progress Series, 2002.</t>
  </si>
  <si>
    <t>Figueiredo da Silva, J., Duck, R. W., and Catarino, J. B. (2009). Nutrient retention in the sediments and the submerged aquatic vegetation of the coastal lagoon of the Ria de Aveiro, Portugal. Journal of Sea Research 62, 276-285.</t>
  </si>
  <si>
    <r>
      <t xml:space="preserve">Fisher, R., and Sheaves, M. J. (2003). Community structure and spatial variability of marine nematodes in tropical Australian pioneer seagrass meadows. </t>
    </r>
    <r>
      <rPr>
        <i/>
        <sz val="10"/>
        <color rgb="FF1A1A1A"/>
        <rFont val="Arial"/>
        <family val="2"/>
        <charset val="1"/>
      </rPr>
      <t>Hydrobiologia</t>
    </r>
    <r>
      <rPr>
        <sz val="10"/>
        <color rgb="FF1A1A1A"/>
        <rFont val="Arial"/>
        <family val="2"/>
        <charset val="1"/>
      </rPr>
      <t xml:space="preserve">, </t>
    </r>
    <r>
      <rPr>
        <i/>
        <sz val="10"/>
        <color rgb="FF1A1A1A"/>
        <rFont val="Arial"/>
        <family val="2"/>
        <charset val="1"/>
      </rPr>
      <t>495</t>
    </r>
    <r>
      <rPr>
        <sz val="10"/>
        <color rgb="FF1A1A1A"/>
        <rFont val="Arial"/>
        <family val="2"/>
        <charset val="1"/>
      </rPr>
      <t>(1-3), 143-158.</t>
    </r>
  </si>
  <si>
    <t>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t>
  </si>
  <si>
    <t>Fourqurean, J.W., Duarte, C.M., Kennedy, H., Marbà, N., Holmer, M., Mateo, M.A., Apostolaki, E.T., Kendrick, G.A., Krause-Jensen, D., McGlathery, K.J. and Serrano, O., 2012. Seagrass ecosystems as a globally significant carbon stock. Nature geoscience, 5(7), pp.505-509.</t>
  </si>
  <si>
    <t>Fourqurean, J.W., et al., Carbon, nitrogen and phosphorus storage in subtropical seagrass meadows: Examples from Florida Bay and Shark Bay. Marine and Freshwater Research, 2012.</t>
  </si>
  <si>
    <t>Fourqurean, J.W., et al., Effects of excluding sea turtle herbivores from a seagrass bed: Overgrazing may have led to loss of seagrass meadows in Bermuda. Marine Ecology Progress Series, 2010.</t>
  </si>
  <si>
    <t>Fu, C., Li, Y., Zeng, L., Zhang, H., Tu, C., Zhou, Q., ... &amp; Luo, Y. (2021). Stocks and losses of soil organic carbon from Chinese vegetated coastal habitats. Global change biology, 27(1), 202-214.</t>
  </si>
  <si>
    <t>Furuta, A., Ishikawa, Y., Hagawa, T., Yamamoto, Y., and Suzuki, Y. (2002). Cycling of organic carbon and nitrogen in seagrass beds at Aburatsubo Bay. Geoscience Reports from Shizuoka University 29, 13-21.</t>
  </si>
  <si>
    <t>Gacia, E., C.M. Duarte, and J.J. Middelburg, Carbon and nutrient deposition in a Mediterranean seagrass (Posidonia oceanica) meadow. Limnology and Oceanography, 2002.</t>
  </si>
  <si>
    <t>Gacia, E., et al., Sediment deposition and production in SE-Asia seagrass meadows. Estuarine, Coastal and …, 2003.</t>
  </si>
  <si>
    <t>Gallagher, J.B., et al., Valuing Carbon Stocks across a Tropical Lagoon after Accounting for Black and Inorganic Carbon: Bulk Density Proxies for Monitoring. Journal of Coastal Research, 2020.</t>
  </si>
  <si>
    <t>Gallagher, J.B., V. Prahalad, and J. Aalders, Inorganic and Black Carbon Hotspots Constrain Blue Carbon Mitigation Services Across Tropical Seagrass and Temperate Tidal Marshes. Wetlands, 2021.</t>
  </si>
  <si>
    <r>
      <t>Gallagher, J. B., Zhang, K., &amp; Chuan, C. H. (2022). A Re-evaluation of Wetland Carbon Sink Mitigation Concepts and Measurements: A Diagenetic Solution. </t>
    </r>
    <r>
      <rPr>
        <i/>
        <sz val="10"/>
        <color rgb="FF222222"/>
        <rFont val="Arial"/>
        <family val="2"/>
        <charset val="1"/>
      </rPr>
      <t>Wetlands</t>
    </r>
    <r>
      <rPr>
        <sz val="10"/>
        <color rgb="FF222222"/>
        <rFont val="Arial"/>
        <family val="2"/>
        <charset val="1"/>
      </rPr>
      <t>, </t>
    </r>
    <r>
      <rPr>
        <i/>
        <sz val="10"/>
        <color rgb="FF222222"/>
        <rFont val="Arial"/>
        <family val="2"/>
        <charset val="1"/>
      </rPr>
      <t>42</t>
    </r>
    <r>
      <rPr>
        <sz val="10"/>
        <color rgb="FF222222"/>
        <rFont val="Arial"/>
        <family val="2"/>
        <charset val="1"/>
      </rPr>
      <t>(3), 1-15.</t>
    </r>
  </si>
  <si>
    <t>Ganguly, D., et al., Seagrass metabolism and carbon dynamics in a tropical coastal embayment. Ambio, 2017.</t>
  </si>
  <si>
    <t>Ganguly, D., et al., Valuing the carbon sequestration regulation service by seagrass ecosystems of Palk Bay and Chilika, India. Ocean and Coastal Management, 2018.</t>
  </si>
  <si>
    <t>Gao, T., et al., Carbon stocks of coastal wetland ecosystems on Hainan Island, China. Polish Journal of Environmental Studies, 2018.</t>
  </si>
  <si>
    <t>Garcias-Bonet, N. and C. Duarte, Methane production by seagrass ecosystems in the Red Sea. Frontiers in Marine Science, 2017.</t>
  </si>
  <si>
    <t>Garrard, S.L. and N.J. Beaumont, The effect of ocean acidification on carbon storage and sequestration in seagrass beds; a global and UK context. Marine Pollution Bulletin, 2014.</t>
  </si>
  <si>
    <t>Githaiga, M., et al., Seagrass removal leads to rapid changes in fauna and loss of carbon. Frontiers in Ecology and …, 2019.</t>
  </si>
  <si>
    <t>In Oscars database</t>
  </si>
  <si>
    <t>Gonneea, M. E., Paytan, A., and Herrera-Silveira, J. A. (2004). Tracing organic matter sources and carbon burial in mangrove sediments over the past 160 years. Estuarine Coastal and Shelf Science 61, 211-227.</t>
  </si>
  <si>
    <t>Govindasamy, C. and M. Arulpriya, Seasonal variation in seagrass biomass in Northern Palk Bay, India. Biodiversity, 2011.</t>
  </si>
  <si>
    <t>Grady, J. R. (1981). Properties of sea grass and sand flat sediments from the intertidal zone of St. Andrew Bay, Florida. Estuaries 4, 335-344.</t>
  </si>
  <si>
    <t>Greiner, J., et al., Seagrass restoration enhances “blue carbon” sequestration in coastal waters. PloS one, 2013.</t>
  </si>
  <si>
    <t>check article ID</t>
  </si>
  <si>
    <t>Gu, R., et al., Relationships Between Annual and Perennial Seagrass (Ruppia sinensis) Populations and Their Sediment Geochemical Characteristics in the Yellow River Delta. Frontiers in Plant Science, 2021.</t>
  </si>
  <si>
    <t>Ha, N.T., et al., The use of radar and optical satellite imagery combined with advanced machine learning and metaheuristic optimization techniques to detect and quantify above ground biomass of intertidal seagrass in a New Zealand estuary. International Journal of Remote Sensing, 2021.</t>
  </si>
  <si>
    <t>Harcourt, W.D., R.A. Briers, and M. Huxham, The thin(ning) green line? Investigating changes in Kenya’s seagrass coverage. Biology Letters, 2018.</t>
  </si>
  <si>
    <t>Hashim, M., et al., Above ground blue carbon sequestration capacity of Sungai Pulai estuary seagrass meadows - A satellite based method. 37th Asian Conference on Remote Sensing, ACRS 2016, 2016.</t>
  </si>
  <si>
    <t>Hemminga, M., et al., Carbon outwelling from a mangrove forest with adjacent seagrass beds and coral reefs (Gazi Bay, Kenya). Marine Ecology …, 1994.</t>
  </si>
  <si>
    <r>
      <t>Hernawan, U.E., Rahmawati, S., Ambo-Rappe, R., Sjafrie, N.D., Hadiyanto, H., Yusup, D.S., Nugraha, A.H., La Nafie, Y.A., Adi, W., Prayudha, B. and Irawan, A., 2021. The first nation-wide assessment identifies valuable blue‑carbon seagrass habitat in Indonesia is in moderate condition. </t>
    </r>
    <r>
      <rPr>
        <i/>
        <sz val="10"/>
        <color rgb="FF222222"/>
        <rFont val="Arial"/>
        <family val="2"/>
        <charset val="1"/>
      </rPr>
      <t>Science of The Total Environment</t>
    </r>
    <r>
      <rPr>
        <sz val="10"/>
        <color rgb="FF222222"/>
        <rFont val="Arial"/>
        <family val="2"/>
        <charset val="1"/>
      </rPr>
      <t>, </t>
    </r>
    <r>
      <rPr>
        <i/>
        <sz val="10"/>
        <color rgb="FF222222"/>
        <rFont val="Arial"/>
        <family val="2"/>
        <charset val="1"/>
      </rPr>
      <t>782</t>
    </r>
    <r>
      <rPr>
        <sz val="10"/>
        <color rgb="FF222222"/>
        <rFont val="Arial"/>
        <family val="2"/>
        <charset val="1"/>
      </rPr>
      <t>, p.146818.</t>
    </r>
  </si>
  <si>
    <t>Herrera-Silveira, J.A., et al., Blue carbon of Mexico, carbon stocks and fluxes: a systematic review. Peerj, 2020.</t>
  </si>
  <si>
    <t>Hicks, C.E., T.Z. Osborne, and K.R. Reddy, Comparing sediment organic carbon pools in constructed and natural mangrove forests and seagrass beds. Ecological Society of America Annual Meeting Abstracts, 2007.</t>
  </si>
  <si>
    <t>Hidayah, N., et al., Carbon stock and δ 13 C data of sediment samples collected from a tropical seagrass meadow in Malaysia. Plant Science Today, 2019.</t>
  </si>
  <si>
    <t>Hillman, K., A. McComb, and D. Walker, The distribution, biomass and primary production of the seagrass Halophila ovalis in the Swan/Canning Estuary, Western Australia. Aquatic Botany, 1995.</t>
  </si>
  <si>
    <t>Hinode, K., et al., The phenology of gross ecosystem production in a macroalga and seagrass canopy is driven by seasonal temperature. Phycological Research, 2020.</t>
  </si>
  <si>
    <t>Holmer M, Andersen FØ, Nielsen SL, Boschker HTS (2001). The importance of sulfate reduction based mineralization for nutrient regeneration in tropical seagrass sediments. Aquat. Bot. 71:1-17</t>
  </si>
  <si>
    <t>Holmer, M. and A. Bachmann Olsen, Role of decomposition of mangrove and seagrass detritus in sediment carbon and nitrogen cycling in a tropical mangrove forest. Marine Ecology Progress Series, 2002.</t>
  </si>
  <si>
    <r>
      <t xml:space="preserve">Holmer, M., Duarte, C. M., and Marbá, N. (2003). Sulfur cycling and seagrass (Posidonia oceanica) status in carbonate sediments. </t>
    </r>
    <r>
      <rPr>
        <i/>
        <sz val="10"/>
        <color rgb="FF1A1A1A"/>
        <rFont val="Arial"/>
        <family val="2"/>
        <charset val="1"/>
      </rPr>
      <t>Biogeochemistry</t>
    </r>
    <r>
      <rPr>
        <sz val="10"/>
        <color rgb="FF1A1A1A"/>
        <rFont val="Arial"/>
        <family val="2"/>
        <charset val="1"/>
      </rPr>
      <t xml:space="preserve">, </t>
    </r>
    <r>
      <rPr>
        <i/>
        <sz val="10"/>
        <color rgb="FF1A1A1A"/>
        <rFont val="Arial"/>
        <family val="2"/>
        <charset val="1"/>
      </rPr>
      <t>66</t>
    </r>
    <r>
      <rPr>
        <sz val="10"/>
        <color rgb="FF1A1A1A"/>
        <rFont val="Arial"/>
        <family val="2"/>
        <charset val="1"/>
      </rPr>
      <t>(3), 223-239.</t>
    </r>
  </si>
  <si>
    <r>
      <t xml:space="preserve">Holmer, M., Pedersen, O., Krause-Jensen, D., Olesen, B., Hedegård Petersen, M., Schopmeyer, S., Koch, M., Lomstein, B.Aa and Jensen, H. S. (2009). Sulfide intrusion in the tropical seagrasses </t>
    </r>
    <r>
      <rPr>
        <i/>
        <sz val="10"/>
        <color rgb="FF1A1A1A"/>
        <rFont val="Arial"/>
        <family val="2"/>
        <charset val="1"/>
      </rPr>
      <t>Thalassia testudinum</t>
    </r>
    <r>
      <rPr>
        <sz val="10"/>
        <color rgb="FF1A1A1A"/>
        <rFont val="Arial"/>
        <family val="2"/>
        <charset val="1"/>
      </rPr>
      <t xml:space="preserve"> and </t>
    </r>
    <r>
      <rPr>
        <i/>
        <sz val="10"/>
        <color rgb="FF1A1A1A"/>
        <rFont val="Arial"/>
        <family val="2"/>
        <charset val="1"/>
      </rPr>
      <t>Syringodium filiforme</t>
    </r>
    <r>
      <rPr>
        <sz val="10"/>
        <color rgb="FF1A1A1A"/>
        <rFont val="Arial"/>
        <family val="2"/>
        <charset val="1"/>
      </rPr>
      <t xml:space="preserve">. </t>
    </r>
    <r>
      <rPr>
        <i/>
        <sz val="10"/>
        <color rgb="FF1A1A1A"/>
        <rFont val="Arial"/>
        <family val="2"/>
        <charset val="1"/>
      </rPr>
      <t>Estuarine, Coastal and Shelf Science</t>
    </r>
    <r>
      <rPr>
        <sz val="10"/>
        <color rgb="FF1A1A1A"/>
        <rFont val="Arial"/>
        <family val="2"/>
        <charset val="1"/>
      </rPr>
      <t xml:space="preserve">, </t>
    </r>
    <r>
      <rPr>
        <i/>
        <sz val="10"/>
        <color rgb="FF1A1A1A"/>
        <rFont val="Arial"/>
        <family val="2"/>
        <charset val="1"/>
      </rPr>
      <t>85</t>
    </r>
    <r>
      <rPr>
        <sz val="10"/>
        <color rgb="FF1A1A1A"/>
        <rFont val="Arial"/>
        <family val="2"/>
        <charset val="1"/>
      </rPr>
      <t>(2), 319-326.</t>
    </r>
  </si>
  <si>
    <t>Holmer, M., O. Pedersen, and K. Ikejima, Sulfur cycling and sulfide intrusion in mixed Southeast Asian tropical seagrass meadows. Botanica Marina, 2006.</t>
  </si>
  <si>
    <t>Huang, Y.H., et al., Carbon budgets of multispecies seagrass beds at Dongsha Island in the South China Sea. Marine Environmental Research, 2015.</t>
  </si>
  <si>
    <t>Hulopi, M., J.W. Tuahatu, and N.C. Tuhumury, Seagrass potency as blue carbon source in Galala and Tanjung Tiram waters, Ambon Island, Indonesia. AACL Bioflux, 2017.</t>
  </si>
  <si>
    <t>Hume, A.C., P. Berg, and K.J. McGlathery, Dissolved oxygen fluxes and ecosystem metabolism in an eelgrass (Zostera marina) meadow measured with the eddy correlation technique. Limnology and Oceanography, 2011.</t>
  </si>
  <si>
    <t>Data extracted - check additional info</t>
  </si>
  <si>
    <t>Husodo, T., et al., Seagrass diversity and carbon sequestration: Case study on Pari Island, Jakarta Bay, Indonesia. Biodiversitas, 2017.</t>
  </si>
  <si>
    <t>Isaksen, M. F., and Finster, K. (1996). Sulphate reduction in the root zone of the seagrass Zostera noltii on the intertidal flats of a coastal lagoon (Arcachon, France). Marine Ecology-Progress Series 137, 187-194.</t>
  </si>
  <si>
    <t>LW_10</t>
  </si>
  <si>
    <t>Jiang, Z., et al., Contrasting root length, nutrient content and carbon sequestration of seagrass growing in offshore carbonate and onshore terrigenous sediments in the South China Sea. Science of the Total Environment, 2019.</t>
  </si>
  <si>
    <t>Referenced in Meng et al 2019 and all data under that ref rather than Jiang et al2019</t>
  </si>
  <si>
    <t>Jiao, N., et al., Carbon pools and fluxes in the China Seas and adjacent oceans. Science China Earth Sciences, 2018.</t>
  </si>
  <si>
    <t>Johannessen, S.C. and R.W. Macdonald, Reply to Oreska et al 'Comment on Geoengineering with seagrasses: Is credit due where credit is given?'. Environmental Research Letters, 2018.</t>
  </si>
  <si>
    <t>Johnson, R.A., et al., Blue carbon stores in tropical seagrass meadows maintained under green turtle grazing. Scientific Reports, 2017.</t>
  </si>
  <si>
    <t>Johnson, R.A., et al., Seagrass ecosystem metabolic carbon capture in response to green turtle grazing across Caribbean meadows. Journal of Ecology, 2020.</t>
  </si>
  <si>
    <t>Kaladharan, P., et al., Blue Carbon Stock of Seagrass Meadows of Chilika and Pulicat Lakes along the Eastern Coast of India. Fishery Technology, 2021.</t>
  </si>
  <si>
    <t>Kaldy, J.E. and K.H. Dunton, Above- and below-ground production, biomass and reproductive ecology of Thalassia testudinum (turtle grass) in a subtropical coastal lagoon. Marine Ecology Progress Series, 2000.</t>
  </si>
  <si>
    <t>Kaldy, J.E., Carbon, nitrogen, phosphorus and heavy metal budgets: How large is the eelgrass (Zostera marina L.) sink in a temperate estuary? Marine Pollution Bulletin, 2006.</t>
  </si>
  <si>
    <t>Kaldy, J.E., et al., Carbon budget for a subtropical seagrass dominated coastal lagoon: How important are seagrasses to total ecosystem net primary production? Estuaries, 2002.</t>
  </si>
  <si>
    <t>Kamp-Nielsen, L., et al., Sediment properties along gradients of siltation in south-east Asia. Estuarine, Coastal and Shelf Science, 2002.</t>
  </si>
  <si>
    <t>Kauffman, J.B., et al., Total ecosystem carbon stocks at the marine-terrestrial interface: Blue carbon of the Pacific Northwest Coast, United States. Global Change Biology, 2020.</t>
  </si>
  <si>
    <t>Kelaher, B.P., M.A. Coleman, and M.J. Bishop, Ocean warming, but not acidification, accelerates seagrass decomposition under near-future climate scenarios. Marine Ecology Progress Series, 2018.</t>
  </si>
  <si>
    <t>Kelkar, N., et al., Green turtle herbivory dominates the fate of seagrass primary production in the Lakshadweep islands (Indian Ocean). Marine Ecology Progress Series, 2013.</t>
  </si>
  <si>
    <t>Kenig, F., Huc, A. Y., Purser, B. H., and Oudin, J. L. (1990). Sedimentation, distribution and diagenesis of organic-matter in a recent carbonate environment, Abu-Dhabi, UAE. Organic Geochemistry 16, 735-747.</t>
  </si>
  <si>
    <t>Kennedy, H., et al., Seagrass sediments as a global carbon sink: Isotopic constraints. Global Biogeochemical Cycles, 2010.</t>
  </si>
  <si>
    <t xml:space="preserve">Included data from actual paper as no idea where data referenced in CC_043 came from </t>
  </si>
  <si>
    <t>Khairunnisa, I. Setyobudiandi, and M. Boer, THE ESTIMATION OF SEAGRASS CARBON STOCKS IN THE EAST COAST OF BINTAN REGENCY. Jurnal Ilmu Dan Teknologi Kelautan Tropis, 2018.</t>
  </si>
  <si>
    <t>Kim, T.H., et al., Growth Dynamics and Carbon Incorporation of the Seagrass, Zostera marina L. in Jindong Bay and Gamak Bay on the Southern Coast of Korea. Algae, 2008.</t>
  </si>
  <si>
    <t>Kim, Y.K., et al., Growth dynamics of the seagrass, Zostera marina in Jindong Bay on the southern coast of Korea. Algae, 2012.</t>
  </si>
  <si>
    <t>Kindeberg, T., et al., Variation of carbon contents in eelgrass (Zostera marina) sediments implied from depth profiles. Biology Letters, 2019.</t>
  </si>
  <si>
    <t>Kirkman, H. and D.D. Reid, A study of the role of the seagrass Posidonia australis in the carbon budget of an estuary. Aquatic Botany, 1979.</t>
  </si>
  <si>
    <t>Klumpp, D., J. Salita-Espinosa, and M. Fortes, The role of epiphytic periphyton and macroinvertebrate grazers in the trophic flux of a tropical seagrass community. Aquatic Botany, 1992.</t>
  </si>
  <si>
    <t xml:space="preserve">Check double up </t>
  </si>
  <si>
    <t>Koch, M., et al., Climate change and ocean acidification effects on seagrasses and marine macroalgae. Global Change Biology, 2013.</t>
  </si>
  <si>
    <t>Koedsin, W., et al., An integrated field and remote sensing method for mapping seagrass species, cover, and biomass in southern Thailand. Remote Sensing, 2016.</t>
  </si>
  <si>
    <t>Koepfler, E.T., R. Benner, and P.A. Montagna, Variability of dissolved organic carbon in sediments of a seagrass bed and an unvegetated area within an estuary in Southern Texas. Estuaries, 1993.</t>
  </si>
  <si>
    <t>Kondoy, K.I.F., Seagrass as carbon holder in waleo coastal waters, North Sulawesi, Indonesia. AACL Bioflux, 2017.</t>
  </si>
  <si>
    <r>
      <t>Krause, J.R., Hinojosa‐Corona, A., Gray, A.B., Herguera, J.C., McDonnell, J., Schaefer, M.V., Ying, S.C. and Watson, E.B., 2022. Beyond habitat boundaries: Organic matter cycling requires a system‐wide approach for accurate blue carbon accounting. </t>
    </r>
    <r>
      <rPr>
        <i/>
        <sz val="10"/>
        <color rgb="FF222222"/>
        <rFont val="Arial"/>
        <family val="2"/>
        <charset val="1"/>
      </rPr>
      <t>Limnology and Oceanography</t>
    </r>
    <r>
      <rPr>
        <sz val="10"/>
        <color rgb="FF222222"/>
        <rFont val="Arial"/>
        <family val="2"/>
        <charset val="1"/>
      </rPr>
      <t>.</t>
    </r>
  </si>
  <si>
    <t>Kristensen, E., Andersen, F. O., Holmboe, N., Holmer, M., and Thongtham, N. (2000). Carbon and nitrogen mineralization in sediments of the Bangrong mangrove area, Phuket, Thailand. Aquatic Microbial Ecology 22, 199-213.</t>
  </si>
  <si>
    <t>Kuo, Y.-M. and H.-J. Lin, Dynamic factor analysis of long-term growth trends of the intertidal seagrass Thalassia hemprichii in southern Taiwan. Estuarine Coastal and Shelf Science, 2010.</t>
  </si>
  <si>
    <t>La Loggia, G., et al., Influence of hydrodynamic conditions on the production and fate of Posidonia oceanica in a semi-enclosed shallow basin (Stagnone di Marsala, western Sicily). Chemistry and Ecology, 2004.</t>
  </si>
  <si>
    <t>check which Article ID</t>
  </si>
  <si>
    <t>LaRoche, C.K., et al., Decade of change in Enhalus acoroides seagrass meadows in Guam, Mariana Islands. Marine and Freshwater Research, 2019.</t>
  </si>
  <si>
    <t>Lavery, P.S., et al., Release of dissolved organic carbon from seagrass wrack and its implications for trophic connectivity. Marine Ecology Progress Series, 2013.</t>
  </si>
  <si>
    <t>Lavery, P.S., et al., Variability in the Carbon Storage of Seagrass Habitats and Its Implications for Global Estimates of Blue Carbon Ecosystem Service. Plos One, 2013.</t>
  </si>
  <si>
    <t>Lebreton, B., et al., Are epiphytes a significant component of intertidal Zostera noltii beds? Aquatic Botany, 2009.</t>
  </si>
  <si>
    <t>Lee, J.S., et al., Estimation of Net Ecosystem Metabolism of Seagrass Meadows in the Coastal Waters of the East Sea and Black Sea using the Noninvasive Eddy Covariance Technique. Ocean Science Journal, 2017.</t>
  </si>
  <si>
    <t>Lee, K. and K. Dunton, Production and carbon reserve dynamics of the seagrass Thalassia testudinum in Corpus Christi Bay, Texas, USA. Marine Ecology Progress Series, 1996.</t>
  </si>
  <si>
    <t>Lee, K.-S., S.R. Park, and Y.K. Kim, Effects of irradiance, temperature, and nutrients on growth dynamics of seagrasses: A review. Journal of Experimental Marine Biology and Ecology, 2007.</t>
  </si>
  <si>
    <t>Leiva-Dueñas, C., et al., Millennial-scale trends and controls in Posidonia oceanica (L. Delile) ecosystem productivity. Global and Planetary Change, 2018.</t>
  </si>
  <si>
    <t>Leuschner, C. and U. Rees, CO2 gas exchange of two intertidal seagrass species, Zostera marina L. and Zostera noltii Hornem., during emersion. Aquatic Botany, 1993.</t>
  </si>
  <si>
    <t>Li, Y., Fu, C., Zeng, L., Zhou, Q., Zhang, H., Tu, C., Li, L. and Luo, Y., 2021. Black Carbon Contributes Substantially to Allochthonous Carbon Storage in Deltaic Vegetated Coastal Habitats. Environmental Science &amp; Technology, 55(9), pp.6495-6504.</t>
  </si>
  <si>
    <t>Lima, M.A.C., R.D. Ward, and C.B. Joyce, Environmental drivers of sediment carbon storage in temperate seagrass meadows. Hydrobiologia, 2020.</t>
  </si>
  <si>
    <t>CC_013, CC_043</t>
  </si>
  <si>
    <t>Check double up CC_013 and CC_043</t>
  </si>
  <si>
    <t>Liu, S., et al., Beach-cast seagrass wrack contributes substantially to global greenhouse gas emissions. Journal of Environmental Management, 2019.</t>
  </si>
  <si>
    <t>Liu, S., et al., Mechanisms of sediment carbon sequestration in seagrass meadows and its responses to eutrophication. Kexue Tongbao/Chinese Science Bulletin, 2017.</t>
  </si>
  <si>
    <t>Lo Iocano, C., et al., Very high-resolution seismo-acoustic imaging of seagrass meadows (Mediterranean Sea): Implications for carbon sink estimates. Geophysical Research Letters, 2008.</t>
  </si>
  <si>
    <t>Long, M.H., P. Berg, and J.L. Falter, Seagrass metabolism across a productivity gradient using the eddy covariance, Eulerian control volume, and biomass addition techniques. Journal of Geophysical Research: Oceans, 2015.</t>
  </si>
  <si>
    <t>Lucero, T.C.C. and J.A. Herrera-Silveira, Seagrass contribution to blue carbon in a shallow karstic coastal area of the Gulf of Mexico. PeerJ, 2021.</t>
  </si>
  <si>
    <t>Macklin, P.A., et al., Drivers of CO2 along a mangrove-seagrass transect in a tropical bay: Delayed groundwater seepage and seagrass uptake. Continental Shelf Research, 2019.</t>
  </si>
  <si>
    <t>Macreadie, P., et al., Quantifying and modelling the carbon sequestration capacity of seagrass meadows–a critical assessment. Marine pollution …, 2014.</t>
  </si>
  <si>
    <t>Macreadie, P.I. and S.S.S. Hardy, Response of seagrass 'Blue Carbon' stocks to increased water temperatures. Diversity, 2018.</t>
  </si>
  <si>
    <t>Macreadie, P.I., et al., Addressing calcium carbonate cycling in blue carbon accounting. Limnology and Oceanography Letters, 2017.</t>
  </si>
  <si>
    <t>Macreadie, P.I., et al., Commentary: Evaluating the role of seagrass in Cenozoic CO2 variations. Frontiers in Environmental Science, 2017.</t>
  </si>
  <si>
    <r>
      <t>Macreadie, P. I., Trevathan-Tackett, S. M., Skilbeck, C. G., Sanderman, J., Curlevski, N., Jacobsen, G., &amp; Seymour, J. R. (2015). Losses and recovery of organic carbon from a seagrass ecosystem following disturbance. </t>
    </r>
    <r>
      <rPr>
        <i/>
        <sz val="10"/>
        <color rgb="FF222222"/>
        <rFont val="Arial"/>
        <family val="2"/>
        <charset val="1"/>
      </rPr>
      <t>Proceedings of the Royal Society B: Biological Sciences</t>
    </r>
    <r>
      <rPr>
        <sz val="10"/>
        <color rgb="FF222222"/>
        <rFont val="Arial"/>
        <family val="2"/>
        <charset val="1"/>
      </rPr>
      <t>, </t>
    </r>
    <r>
      <rPr>
        <i/>
        <sz val="10"/>
        <color rgb="FF222222"/>
        <rFont val="Arial"/>
        <family val="2"/>
        <charset val="1"/>
      </rPr>
      <t>282</t>
    </r>
    <r>
      <rPr>
        <sz val="10"/>
        <color rgb="FF222222"/>
        <rFont val="Arial"/>
        <family val="2"/>
        <charset val="1"/>
      </rPr>
      <t>(1817), 20151537.</t>
    </r>
  </si>
  <si>
    <t>Macreadie, P.I., et al., Paleoreconstruction of estuarine sediments reveal human-induced weakening of coastal carbon sinks. Global Change Biology, 2012.</t>
  </si>
  <si>
    <t>Maher, D.T. and B.D. Eyre, Benthic fluxes of dissolved organic carbon in three temperate Australian estuaries: Implications for global estimates of benthic DOC fluxes. Journal of Geophysical Research: Biogeosciences, 2010.</t>
  </si>
  <si>
    <t>Maher, D.T., et al., Novel use of cavity ring-down spectroscopy to investigate aquatic carbon cycling from microbial to ecosystem scales. Environmental Science and Technology, 2013.</t>
  </si>
  <si>
    <t>Mann, K.H., The role of detritus at the land-sea boundary. Elsevier Oceanography Series, 1986.</t>
  </si>
  <si>
    <t>Marbà, N. and C. Duarte, Interannual changes in seagrass (Posidonia oceanica) growth and environmental change in the Spanish Mediterranean littoral zone. Limnology and oceanography, 1997.</t>
  </si>
  <si>
    <t>check double up/ compare units</t>
  </si>
  <si>
    <t>Martins, A.R.O. and S.O. Bandeira, Biomass distribution and leaf nutrient concentrations and resorption of Thalassia hemprichii at Inhaca Island, Mozambique. South African Journal of Botany, 2001.</t>
  </si>
  <si>
    <t>Martins, M., et al., Carbon and Nitrogen Stocks and Burial Rates in Intertidal Vegetated Habitats of a Mesotidal Coastal Lagoon. Ecosystems, 2021.</t>
  </si>
  <si>
    <t>Mashoreng, S., et al., Changes in seagrass carbon stock: Implications of decreasing area and percentage cover of seagrass beds in Barranglompo Island, Spermonde archipelago, South Sulawesi, Indonesia. IOP Conference Series: Earth and Environmental Science, 2021.</t>
  </si>
  <si>
    <t>Emailed to Oscar</t>
  </si>
  <si>
    <t>Mashoreng, S., et al., Decline in seagrass carbon uptake on Bonebatang Island, Spermonde Archipelago, Indonesia during the period of 2001-2017. 3rd International Symposium on Marine and Fisheries (ISMF), 2020.</t>
  </si>
  <si>
    <t>Mateo, M. and J. Romero, Detritus dynamics in the seagrass Posidonia oceanica: elements for an ecosystem carbon and nutrient budget. Marine Ecology Progress Series, 1997.</t>
  </si>
  <si>
    <t>Mateo, M.A., et al., Dynamics of millenary organic deposits resulting from the growth of the Mediterranean seagrass Posidonia oceanica. Estuarine, Coastal and Shelf Science, 1997.</t>
  </si>
  <si>
    <t>Mateo, M.Á., J.L. Sánchez-Lizaso, and J. Romero, Posidonia oceanica 'banquettes': A preliminary assessment of the relevance for meadow carbon and nutrients budget. Estuarine, Coastal and Shelf Science, 2003.</t>
  </si>
  <si>
    <t>Mazarrasa, I., et al., Decreasing carbonate load of seagrass leaves with increasing latitude. Aquatic Botany, 2019.</t>
  </si>
  <si>
    <t>Mazarrasa, I., et al., Factors Determining Seagrass Blue Carbon Across Bioregions and Geomorphologies. Global Biogeochemical Cycles, 2021.</t>
  </si>
  <si>
    <t>Mazarrasa, I., et al., Habitat characteristics provide insights of carbon storage in seagrass meadows. Marine pollution …, 2018.</t>
  </si>
  <si>
    <t>Mazarrasa, I., Marbà, N., Lovelock, C.E., Serrano, O., Lavery, P.S., Fourqurean, J.W., Kennedy, H., Mateo, M.A., Krause-Jensen, D., Steven, A.D. and Duarte, C.M., 2015. Seagrass meadows as a globally significant carbonate reservoir. Biogeosciences, 12(16), pp.4993-5003.</t>
  </si>
  <si>
    <t>McLeod, E., et al., A blueprint for blue carbon: Toward an improved understanding of the role of vegetated coastal habitats in sequestering CO2. Frontiers in Ecology and the Environment, 2011.</t>
  </si>
  <si>
    <t>Mellors, J., Marsh, H., Carruthers, T. J. B., and Waycott, M. (2002). Testing the sediment-trapping paradigm of seagrass: Do seagrasses influence nutrient status and sediment structure in tropical intertidal environments? Bulletin of Marine Science 71, 1215-1226.</t>
  </si>
  <si>
    <t>Menendez, M., O. Hernandez, and F.A. Comin, Spatial distribution and ecophysiological characteristics of macrophytes in a Mediterranean coastal lagoon. Estuarine Coastal and Shelf Science, 2002.</t>
  </si>
  <si>
    <t>Meng, W., Feagin, R. A., Hu, B., He, M., &amp; Li, H. (2019). The spatial distribution of blue carbon in the coastal wetlands of China. Estuarine, Coastal and Shelf Science, 222, 13-20.</t>
  </si>
  <si>
    <t>Mercado, J.M., et al., Use of light and inorganic carbon acquisition by two morphotypes of Zostera noltii Hornem. Journal of Experimental Marine Biology and Ecology, 2003.</t>
  </si>
  <si>
    <t>Migné, A., et al., Spatial and temporal variability of CO2 fluxes at the sediment-air interface in a tidal flat of a temperate lagoon (Arcachon Bay, France). Journal of Sea Research, 2016.</t>
  </si>
  <si>
    <t>Misson, G., et al., Environmental methane emissions from seagrass wrack and evaluation of salinity effect on microbial community composition. Journal of Cleaner Production, 2021.</t>
  </si>
  <si>
    <t>Miyajima, T., et al., Accumulation and transport of seagrass-derived organic matter in reef flat sediment of Green Island, Great Barrier Reef. Marine Ecology Progress Series, 1998.</t>
  </si>
  <si>
    <t>LW_011, CC_017, CC_020</t>
  </si>
  <si>
    <t>Miyajima, T., M. Hamaguchi, and M. Hori, Evaluation of the baseline carbon sequestration rates of Indo-Pacific temperate and tropical seagrass meadow sediments. Ecological Research, 2021.</t>
  </si>
  <si>
    <t>Mizushima, T., SEASONAL CHANGES IN STANDING CROP AND PRODUCTION OF EELGRASS ZOSTERA-MARINA IN NOTSUKE BAY EASTERN HOKKAIDO JAPAN. Scientific Reports of Hokkaido Fisheries Experimental Station, 1985.</t>
  </si>
  <si>
    <t>Moksnes, P.-O., et al., Major impacts and societal costs of seagrass loss on sediment carbon and nitrogen stocks. Ecosphere, 2021.</t>
  </si>
  <si>
    <t>Monnier, B., et al., Sizing the carbon sink associated with Posidonia oceanica seagrass meadows using very high-resolution seismic reflection imaging. Marine Environmental Research, 2021.</t>
  </si>
  <si>
    <t>Monnier, B., et al., THE POSIDONIA OCEANICA MATTE: A UNIQUE COASTAL CARBON SINK FOR CLIMATE CHANGE MITIGATION AND IMPLICATIONS FOR MANAGEMENT. Vie Et Milieu-Life and Environment, 2020.</t>
  </si>
  <si>
    <r>
      <t>Monnier, B., Pergent, G., Mateo, M. Á., Clabaut, P., &amp; Pergent-Martini, C. (2022). Quantification of blue carbon stocks associated with Posidonia oceanica seagrass meadows in Corsica (NW Mediterranean). </t>
    </r>
    <r>
      <rPr>
        <i/>
        <sz val="10"/>
        <color rgb="FF222222"/>
        <rFont val="Arial"/>
        <family val="2"/>
        <charset val="1"/>
      </rPr>
      <t>Science of The Total Environment</t>
    </r>
    <r>
      <rPr>
        <sz val="10"/>
        <color rgb="FF222222"/>
        <rFont val="Arial"/>
        <family val="2"/>
        <charset val="1"/>
      </rPr>
      <t>, 155864.</t>
    </r>
  </si>
  <si>
    <t>Montfrans, J.v., R. Wetzel, and R. Orth, Epiphyte-grazer relationships in seagrass meadows: consequences for seagrass growth and production. Estuaries, 1984.</t>
  </si>
  <si>
    <t>Morgan, M. and C. Kitting, Productivity and utilization of the seagrass Halodule wrightii and its attached epiphytes 1. Limnology and Oceanography, 1984.</t>
  </si>
  <si>
    <t>Murcia, S., et al., Phenology, biomass and productivity of sub-Antarctic Ruppia filifolia. Polar Biology, 2015.</t>
  </si>
  <si>
    <t>Mvungi, E.F. and F.A. Mamboya, Photosynthetic performance, epiphyte biomass and nutrient content of two seagrass species in two areas with different level of nutrients along the Dar es Salaam coast. African Journal of Marine Science, 2012.</t>
  </si>
  <si>
    <t>Nixon, S. W., &amp; Oviatt, C. A. (1972). Preliminary measurements of midsummer metabolism in beds of eelgrass, Zostera marina. Ecology, 53(1), 150-153.</t>
  </si>
  <si>
    <t>Novak, A.B., Pelletier, M.C., Colarusso, P., Simpson, J., Gutierrez, M.N., Arias-Ortiz, A., Charpentier, M., Masque, P. and Vella, P., 2020. Factors influencing carbon stocks and accumulation rates in eelgrass meadows across New England, USA. Estuaries and Coasts, 43(8), pp.2076-2091.</t>
  </si>
  <si>
    <t>Nugraha, A. H., Kawaroe, M., Srimariana, E. S., Jaya, I., Apdillah, D., &amp; Deswati, S. R. (2019, May). Carbon storage in seagrass meadow of Teluk Bakau–Bintan Island. In IOP Conference Series: Earth and Environmental Science (Vol. 278, No. 1, p. 012051). IOP Publishing.</t>
  </si>
  <si>
    <t>HK_036</t>
  </si>
  <si>
    <t>Oakes, J. M., and Connolly, R. M. (2004). Causes of sulfur isotope variability in the seagrass, Zostera capricorni. Journal of Experimental Marine Biology and Ecology 302, 153-164.</t>
  </si>
  <si>
    <t>Ochieng, C. and P. Erftemeijer, Accumulation of seagrass beach cast along the Kenyan coast: a quantitative assessment. Aquatic botany, 1999.</t>
  </si>
  <si>
    <t>O'Connor, J.J., et al., Impacts of land management practices on blue carbon stocks and greenhouse gas fluxes in coastal ecosystems-A meta-analysis. Global Change Biology, 2020.</t>
  </si>
  <si>
    <t>Emailed to Oscar data extraction</t>
  </si>
  <si>
    <t>Olivé, I., et al., Estimating Seagrass Community Metabolism Using Benthic Chambers: The Effect of Incubation Time. Estuaries and Coasts, 2016.</t>
  </si>
  <si>
    <r>
      <t>Ollivier, Q. R., Maher, D. T., Pitfield, C., &amp; Macreadie, P. I. (2022). Net Drawdown of Greenhouse Gases (CO2, CH4 and N2O) by a Temperate Australian Seagrass Meadow. </t>
    </r>
    <r>
      <rPr>
        <i/>
        <sz val="10"/>
        <color rgb="FF222222"/>
        <rFont val="Arial"/>
        <family val="2"/>
        <charset val="1"/>
      </rPr>
      <t>Estuaries and Coasts</t>
    </r>
    <r>
      <rPr>
        <sz val="10"/>
        <color rgb="FF222222"/>
        <rFont val="Arial"/>
        <family val="2"/>
        <charset val="1"/>
      </rPr>
      <t>, 1-14.</t>
    </r>
  </si>
  <si>
    <t>O'Mara, N.A. and J.P. Dunne, Hot Spots of Carbon and Alkalinity Cycling in the Coastal Oceans. Scientific Reports, 2019.</t>
  </si>
  <si>
    <t>Orem, W. H., Holmes, C. W., Kendall, C., Lerch, H. E., Bates, A. L., Silva, S. R., Boylan, A., Corum, M., Marot, M., and Hedgeman, C. (1999). Geochemistry of Florida Bay sediments: nutrient history at five sites in eastern and central Florida Bay. Journal of Coastal Research 15, 1055-1071.</t>
  </si>
  <si>
    <t>Oreska, M., G. Wilkinson, and ... Non‐seagrass carbon contributions to seagrass sediment blue carbon. Limnology and …, 2018.</t>
  </si>
  <si>
    <t>Oreska, M., K. McGlathery, and J. Porter, Seagrass blue carbon spatial patterns at the meadow-scale. PloS one, 2017.</t>
  </si>
  <si>
    <t>Orth, R., et al., Restoration of seagrass habitat leads to rapid recovery of coastal ecosystem services. Science …, 2020.</t>
  </si>
  <si>
    <t>Ouisse, V., A. Migné, and D. Davoult, Community-level carbon flux variability over a tidal cycle in Zostera marina and Z. Noltii beds. Marine Ecology Progress Series, 2011.</t>
  </si>
  <si>
    <t>Ouisse, V., A. Migné, and D. Davoult, Seasonal variations of community production, respiration and biomass of different primary producers in an intertidal Zostera noltii bed (Western English Channel, France). Hydrobiologia, 2010.</t>
  </si>
  <si>
    <t>Papadimitriou, S., et al., Sources of organic matter in seagrass-colonized sediments: A stable isotope study of the silt and clay fraction from Posidonia oceanica meadows in the western Mediterranean. Organic Geochemistry, 2005.</t>
  </si>
  <si>
    <t>Pendleton, L., et al., Estimating Global "Blue Carbon" Emissions from Conversion and Degradation of Vegetated Coastal Ecosystems. PLoS ONE, 2012.</t>
  </si>
  <si>
    <t>Emailed through to Oscar for data extraction</t>
  </si>
  <si>
    <t>Perez, D.I., et al., Primary Production and Calcification Rates of Algae-Dominated Reef Flat and Seagrass Communities. Journal of Geophysical Research: Biogeosciences, 2018.</t>
  </si>
  <si>
    <t>Pérez, M., et al., Variability in detritus stocks in beds of the seagrass Cymodocea nodosa. Botanica Marina, 2001.</t>
  </si>
  <si>
    <t>Pergent, G., et al., Assessment of carbon sequestration in Posidonia meadow. 12th International Conference on the Mediterranean Coastal Environment, MEDCOAST 2015, 2015.</t>
  </si>
  <si>
    <t>Pergent, G., V. Rico-Raimondino, and C. Pergent-Martini, Fate of primary production in Posidonia oceanica meadows of the Mediterranean. Aquatic Botany, 1997.</t>
  </si>
  <si>
    <t>Pergent-Martini, C., et al., Contribution of Posidonia oceanica meadows in the context of climate change mitigation in the Mediterranean Sea. Marine Environmental Research, 2021.</t>
  </si>
  <si>
    <r>
      <t xml:space="preserve">Perry, C. T., and Beavington-Penney, S. J. (2005). Epiphytic calcium carbonate production and facies development within sub-tropical seagrass beds, Inhaca Island, Mozambique. </t>
    </r>
    <r>
      <rPr>
        <i/>
        <sz val="10"/>
        <color rgb="FF1A1A1A"/>
        <rFont val="Arial"/>
        <family val="2"/>
        <charset val="1"/>
      </rPr>
      <t>Sedimentary Geology</t>
    </r>
    <r>
      <rPr>
        <sz val="10"/>
        <color rgb="FF1A1A1A"/>
        <rFont val="Arial"/>
        <family val="2"/>
        <charset val="1"/>
      </rPr>
      <t xml:space="preserve">, </t>
    </r>
    <r>
      <rPr>
        <i/>
        <sz val="10"/>
        <color rgb="FF1A1A1A"/>
        <rFont val="Arial"/>
        <family val="2"/>
        <charset val="1"/>
      </rPr>
      <t>174</t>
    </r>
    <r>
      <rPr>
        <sz val="10"/>
        <color rgb="FF1A1A1A"/>
        <rFont val="Arial"/>
        <family val="2"/>
        <charset val="1"/>
      </rPr>
      <t>(3), 161-176.</t>
    </r>
  </si>
  <si>
    <t>Polsenaere, P., et al., Spatial and temporal CO2 exchanges measured by Eddy Covariance over a temperate intertidal flat and their relationships to net ecosystem production. Biogeosciences, 2012.</t>
  </si>
  <si>
    <t>Potouroglou, M., et al., The sediment carbon stocks of intertidal seagrass meadows in Scotland. Estuarine, Coastal and Shelf Science, 2021.</t>
  </si>
  <si>
    <t>Prarikeslan, W., et al., Density, coverage and biomass of seagrass ecosystem in the Lobam Island, Bintan Regency - Indonesia. IOP Conference Series: Earth and Environmental Science, 2019.</t>
  </si>
  <si>
    <t>Prasad, M.H.K., et al., Seagrass litter decomposition: an additional nutrient source to shallow coastal waters. Environmental Monitoring and Assessment, 2019.</t>
  </si>
  <si>
    <t>Prentice, C., et al., Reduced water motion enhances organic carbon stocks in temperate eelgrass meadows. Limnology and Oceanography, 2019.</t>
  </si>
  <si>
    <t>Pulich, W. M., Jr. (1987). Subtropical seagrasses and trace metals cycling. In 'Proceedings of a symposium on subtropical-tropical seagrasses of the southeastern United States. Florida Marine Research Publication No. 42'. (Eds M. J. Durako, R. C. Phillips and R. R. Lewis, III.) pp. 39-52. (Florida Department of Natural Resources, Bureau of Marine Research: St. Petersburgh.)</t>
  </si>
  <si>
    <r>
      <t>Qin, L. Z., Suonan, Z., Kim, S. H., &amp; Lee, K. S. (2021). Coastal Sediment Nutrient Enrichment Alters Seagrass Blue Carbon Sink Capacity. </t>
    </r>
    <r>
      <rPr>
        <i/>
        <sz val="10"/>
        <color rgb="FF222222"/>
        <rFont val="Arial"/>
        <family val="2"/>
        <charset val="1"/>
      </rPr>
      <t>Environmental Science &amp; Technology</t>
    </r>
    <r>
      <rPr>
        <sz val="10"/>
        <color rgb="FF222222"/>
        <rFont val="Arial"/>
        <family val="2"/>
        <charset val="1"/>
      </rPr>
      <t>, </t>
    </r>
    <r>
      <rPr>
        <i/>
        <sz val="10"/>
        <color rgb="FF222222"/>
        <rFont val="Arial"/>
        <family val="2"/>
        <charset val="1"/>
      </rPr>
      <t>55</t>
    </r>
    <r>
      <rPr>
        <sz val="10"/>
        <color rgb="FF222222"/>
        <rFont val="Arial"/>
        <family val="2"/>
        <charset val="1"/>
      </rPr>
      <t>(22), 15466-15475.</t>
    </r>
  </si>
  <si>
    <t>Qiu, G.L., et al., Seagrass ecosystems: Contributions to and mechanisms of carbon sequestration. Chinese Journal of Applied Ecology, 2014.</t>
  </si>
  <si>
    <t>Qu, W., R.J. Morrison, and R.J. West, Inorganic nutrient and oxygen fluxes across the sediment-water interface in the inshore macrophyte areas of a shallow estuary (Lake Illawarra, Australia). Hydrobiologia, 2003.</t>
  </si>
  <si>
    <t>Rabaoui, L., et al., Anthropogenic-induced acceleration of elemental burial rates in blue carbon repositories of the Arabian Gulf. Science of the Total Environment, 2020.</t>
  </si>
  <si>
    <t>Rahman, F.A., I. Qayim, and Y. Wardiatno, Carbon storage variability in seagrass meadows of Marine Poton Bako, East Lombok, West Nusa Tenggara, Indonesia. Biodiversitas, 2018.</t>
  </si>
  <si>
    <t>Conversion factor of 0.336 DW can be applied to Indonesian seagrasses</t>
  </si>
  <si>
    <t>Ralph, P.J., et al., Estimating seagrass blue carbon and policy implications: The Australian perspective. Seagrasses of Australia: Structure, Ecology and Conservation, 2018.</t>
  </si>
  <si>
    <t>Ramesh, R., et al., Importance of seagrass management for effective mitigation of climate change. Coastal Management: Global Challenges and Innovations, 2018.</t>
  </si>
  <si>
    <t>Rasheed, M.A., et al., Productivity, carbon assimilation and intra-annual change in tropical reef platform seagrass communities of the Torres Strait, north-eastern Australia. Continental Shelf Research, 2008.</t>
  </si>
  <si>
    <t>Reithmaier, G.M.S., et al., Alkalinity Production Coupled to Pyrite Formation Represents an Unaccounted Blue Carbon Sink. Global Biogeochemical Cycles, 2021.</t>
  </si>
  <si>
    <r>
      <t>Reyes, A. G. B., Vergara, M. C. S., Blanco, A. C., &amp; Salmo III, S. G. (2022). Seagrass biomass and sediment carbon in conserved and disturbed seascape. </t>
    </r>
    <r>
      <rPr>
        <i/>
        <sz val="10"/>
        <color rgb="FF222222"/>
        <rFont val="Arial"/>
        <family val="2"/>
        <charset val="1"/>
      </rPr>
      <t>Ecological Research</t>
    </r>
    <r>
      <rPr>
        <sz val="10"/>
        <color rgb="FF222222"/>
        <rFont val="Arial"/>
        <family val="2"/>
        <charset val="1"/>
      </rPr>
      <t>, </t>
    </r>
    <r>
      <rPr>
        <i/>
        <sz val="10"/>
        <color rgb="FF222222"/>
        <rFont val="Arial"/>
        <family val="2"/>
        <charset val="1"/>
      </rPr>
      <t>37</t>
    </r>
    <r>
      <rPr>
        <sz val="10"/>
        <color rgb="FF222222"/>
        <rFont val="Arial"/>
        <family val="2"/>
        <charset val="1"/>
      </rPr>
      <t>(1), 67-79.</t>
    </r>
  </si>
  <si>
    <t>Emailed to Kiah</t>
  </si>
  <si>
    <t>Reynolds, L.K., et al., Ecosystem services returned through seagrass restoration. Restoration Ecology, 2016.</t>
  </si>
  <si>
    <t>Ricart, A., et al., High variability of Blue Carbon storage in seagrass meadows at the estuary scale. Scientific reports, 2020.</t>
  </si>
  <si>
    <t>Ricart, A., et al., Variability of sedimentary organic carbon in patchy seagrass landscapes. Marine Pollution …, 2015.</t>
  </si>
  <si>
    <t>Ricart, A., M. Pérez, and J. Romero, Landscape configuration modulates carbon storage in seagrass sediments. Estuarine, Coastal and Shelf Science, 2017.</t>
  </si>
  <si>
    <t>Rigollet, V., et al., Seasonal evolution of heavy metal concentrations in the surface sediments of two Mediterranean Zostera marina L. beds at Thau lagoon (France) and Venice lagoon (Italy). Bioresource Technology, 2004.</t>
  </si>
  <si>
    <t>Rosenfeld, J. K. (1979). Interstitial water and sediment chemistry of two cores from Florida Bay. Journal of Sedimentary Petrology 49, 989-994.</t>
  </si>
  <si>
    <t>Rosentreter, J.A. and P. Williamson, Concerns and uncertainties relating to methane emissions synthesis for vegetated coastal ecosystems. Global Change Biology, 2020.</t>
  </si>
  <si>
    <t>Rosentreter, J.A., et al., Methane and Nitrous Oxide Emissions Complicate Coastal Blue Carbon Assessments. Global Biogeochemical Cycles, 2021.</t>
  </si>
  <si>
    <t>Rustam, A., et al., The role of seagrass ecosystem in small islands as a blue carbon in climate change mitigation in Indonesia (case study: Lembeh Island, Bitung Regency). IOP Conference Series: Earth and Environmental Science, 2021.</t>
  </si>
  <si>
    <t>Saderne, V., et al., Characterization of the CO2 System in a Coral Reef, a Seagrass Meadow, and a Mangrove Forest in the Central Red Sea. Journal of Geophysical Research: Oceans, 2019.</t>
  </si>
  <si>
    <t>Saderne, V., et al., Role of carbonate burial in Blue Carbon budgets. Nature Communications, 2019.</t>
  </si>
  <si>
    <t>Sani, D.A. and M. Hashim, Multi-sensor mapping and estimation of seagrass aboveground blue carbon stocks using Landsat OLI and ETM+ along merambong coastal water. 40th Asian Conference on Remote Sensing, ACRS 2019: Progress of Remote Sensing Technology for Smart Future, 2020.</t>
  </si>
  <si>
    <t>Santos, I.R., et al., The renaissance of Odum's outwelling hypothesis in 'Blue Carbon' science. Estuarine, Coastal and Shelf Science, 2021.</t>
  </si>
  <si>
    <t xml:space="preserve">To do next </t>
  </si>
  <si>
    <t>Santos, R., et al., Ecosystem metabolism and carbon fluxes of a tidally-dominated coastal lagoon. Estuaries, 2004.</t>
  </si>
  <si>
    <t>Schile, L.M., et al., Limits on carbon sequestration in arid blue carbon ecosystems. Ecological Applications, 2017.</t>
  </si>
  <si>
    <t>Schmidt, A.L., et al., Ecosystem structure and services in eelgrass Zostera marina and rockweed Ascophyllumnodosum habitats. Marine Ecology Progress Series, 2011.</t>
  </si>
  <si>
    <t>Serrano, O., et al., Australian vegetated coastal ecosystems as global hotspots for climate change mitigation. Nature Communications, 2019.</t>
  </si>
  <si>
    <t>Serrano, O., et al., Can mud (silt and clay) concentration be used to predict soil organic carbon content within seagrass ecosystems? …, 2016.</t>
  </si>
  <si>
    <t>CC_017, CC_020</t>
  </si>
  <si>
    <t>Serrano, O., et al., Conservation of blue carbon ecosystems for climate change mitigation and adaptation. Coastal Wetlands: An Integrated Ecosystem Approach, 2018.</t>
  </si>
  <si>
    <t>Serrano, O., et al., Influence of water depth on the carbon sequestration capacity of seagrasses. Global Biogeochemical Cycles, 2014.</t>
  </si>
  <si>
    <t>Serrano, O., et al., Seagrass blue carbon stocks and sequestration rates in the Colombian Caribbean. Scientific Reports, 2021.</t>
  </si>
  <si>
    <t>Sfriso, A. and A. Marcomini, Macrophyte production in a shallow coastal lagoon. Part II: Coupling with sediment, SPM and tissue carbon, nitrogen and phosphorus concentrations. Marine Environmental Research, 1999.</t>
  </si>
  <si>
    <t>Sfriso, A. and P. Francesco Ghetti, Seasonal variation in biomass, morphometric parameters and production of seagrasses in the lagoon of Venice. Aquatic Botany, 1998.</t>
  </si>
  <si>
    <t>Siikamaeki, J., et al., BLUE CARBON Coastal Ecosystems, Their Carbon Storage, and Potential for Reducing Emissions. Environment, 2013.</t>
  </si>
  <si>
    <r>
      <t>Singh, S., Lal, M. M., Southgate, P. C., Wairiu, M., &amp; Singh, A. (2022). Blue carbon storage in Fijian seagrass meadows: First insights into carbon, nitrogen and phosphorus content from a tropical southwest Pacific Island. </t>
    </r>
    <r>
      <rPr>
        <i/>
        <sz val="10"/>
        <color rgb="FF222222"/>
        <rFont val="Arial"/>
        <family val="2"/>
        <charset val="1"/>
      </rPr>
      <t>Marine Pollution Bulletin</t>
    </r>
    <r>
      <rPr>
        <sz val="10"/>
        <color rgb="FF222222"/>
        <rFont val="Arial"/>
        <family val="2"/>
        <charset val="1"/>
      </rPr>
      <t>, </t>
    </r>
    <r>
      <rPr>
        <i/>
        <sz val="10"/>
        <color rgb="FF222222"/>
        <rFont val="Arial"/>
        <family val="2"/>
        <charset val="1"/>
      </rPr>
      <t>176</t>
    </r>
    <r>
      <rPr>
        <sz val="10"/>
        <color rgb="FF222222"/>
        <rFont val="Arial"/>
        <family val="2"/>
        <charset val="1"/>
      </rPr>
      <t>, 113432.</t>
    </r>
  </si>
  <si>
    <t>Slim, F.J., et al., Tidal exchange of macrolitter between a mangrove forest and adjacent seagrass beds (Gazi bay, Kenya). Aquatic Ecology, 1996.</t>
  </si>
  <si>
    <t>Soissons, L.M., et al., Latitudinal Patterns in European Seagrass Carbon Reserves: Influence of Seasonal Fluctuations versus Short-Term Stress and Disturbance Events. Frontiers in Plant Science, 2018.</t>
  </si>
  <si>
    <t>Sondak, C.F.A. and I.K. Chung, Potential blue carbon from coastal ecosystems in the Republic of Korea. Ocean Science Journal, 2015.</t>
  </si>
  <si>
    <t>Sousa, A.I., et al., Blue Carbon stock in Zostera noltei meadows at Ria de Aveiro coastal lagoon (Portugal) over a decade. Scientific Reports, 2019.</t>
  </si>
  <si>
    <t>Spivak, A.C., et al., Epifaunal community composition and nutrient addition alter sediment organic matter composition in a natural eelgrass Zostera marina bed: A field experiment. Marine Ecology Progress Series, 2009.</t>
  </si>
  <si>
    <t>Spruzen, F.L., A.M.M. Richardson, and E.J. Woehler, Spatial variation of intertidal macroinvertebrates and environmental variables in Robbins Passage wetlands, NW Tasmania. Hydrobiologia, 2008.</t>
  </si>
  <si>
    <t>CC_0012</t>
  </si>
  <si>
    <t>Stankovic, M., et al., Quantification of blue carbon in seagrass ecosystems of Southeast Asia and their potential for climate change mitigation. Science of the Total Environment, 2021.</t>
  </si>
  <si>
    <t>Stankovic, M., Hayashizaki, K. I., Tuntiprapas, P., Rattanachot, E., &amp; Prathep, A. (2021). Two decades of seagrass area change: Organic carbon sources and stock. Marine Pollution Bulletin, 163, 111913.</t>
  </si>
  <si>
    <t>Stoner, A. W., Ray-Culp, M., and O'Connell, S. M. (1998). Settlement and recruitment of queen conch, Strombus gigas, in seagrass meadows: Associations with habitat and micropredators. Fishery Bulletin 96, 885-899.</t>
  </si>
  <si>
    <t>Su, J., et al., Supply-controlled calcium carbonate dissolution decouples the seasonal dissolved oxygen and pH minima in Chesapeake Bay. Limnology and Oceanography, 2021.</t>
  </si>
  <si>
    <t>Su, Z., et al., Changes in carbon storage and macrobenthic communities in a mangrove-seagrass ecosystem after the invasion of smooth cordgrass in southern China. Marine Pollution Bulletin, 2020.</t>
  </si>
  <si>
    <t>Suzuki, Y., et al., CO2 sequestration and fate of organic matters within seagrass (Zostera marina) ecosystem. Journal of Chemical Engineering of Japan, 2003.</t>
  </si>
  <si>
    <t>Tamondong, A., et al., Remote sensing-based estimation of seagrass percent cover and LAI for above ground carbon sequestration mapping. Proceedings of SPIE - The International Society for Optical Engineering, 2018.</t>
  </si>
  <si>
    <t>Terrados, J., et al., Changes in community structure and biomass of seagrass communities along gradients of siltation in SE Asia. Estuarine, Coastal and …, 1998.</t>
  </si>
  <si>
    <r>
      <t xml:space="preserve">Terrados, J., Agawin, N. S., Duarte, C. M., Fortes, M. D., Kamp-Nielsen, L., and Borum, J. (1999). Nutrient limitation of the tropical seagrass </t>
    </r>
    <r>
      <rPr>
        <i/>
        <sz val="10"/>
        <color rgb="FF1A1A1A"/>
        <rFont val="Arial"/>
        <family val="2"/>
        <charset val="1"/>
      </rPr>
      <t>Enhalus acoroides</t>
    </r>
    <r>
      <rPr>
        <sz val="10"/>
        <color rgb="FF1A1A1A"/>
        <rFont val="Arial"/>
        <family val="2"/>
        <charset val="1"/>
      </rPr>
      <t xml:space="preserve"> (L.) Royle in Cape Bolinao, NW Philippines. </t>
    </r>
    <r>
      <rPr>
        <i/>
        <sz val="10"/>
        <color rgb="FF1A1A1A"/>
        <rFont val="Arial"/>
        <family val="2"/>
        <charset val="1"/>
      </rPr>
      <t>Aquatic Botany</t>
    </r>
    <r>
      <rPr>
        <sz val="10"/>
        <color rgb="FF1A1A1A"/>
        <rFont val="Arial"/>
        <family val="2"/>
        <charset val="1"/>
      </rPr>
      <t xml:space="preserve">, </t>
    </r>
    <r>
      <rPr>
        <i/>
        <sz val="10"/>
        <color rgb="FF1A1A1A"/>
        <rFont val="Arial"/>
        <family val="2"/>
        <charset val="1"/>
      </rPr>
      <t>65</t>
    </r>
    <r>
      <rPr>
        <sz val="10"/>
        <color rgb="FF1A1A1A"/>
        <rFont val="Arial"/>
        <family val="2"/>
        <charset val="1"/>
      </rPr>
      <t>(1), 123-139.</t>
    </r>
  </si>
  <si>
    <t>Thimdee, W., Deein, G., Sangrungruang, C., Nishioka, J., and Matsunaga, K. (2003). Sources and fate of organic matter in Khung Krabaen Bay (Thailand) as traced by delta C-13 and C/N atomic ratios. Wetlands 23, 729-738.</t>
  </si>
  <si>
    <t>Thom, R., S. Southard, and A. Borde, Climate-linked Mechanisms Driving Spatial and Temporal Variation in Eelgrass (Zostera marina L.) Growth and Assemblage Structure in Pacific Northwest Estuaries, USA. Journal of Coastal Research, 2014.</t>
  </si>
  <si>
    <t>Thorhaug, A., et al., Coastal and estuarine blue carbon stocks in the greater Southeast Asia region: Seagrasses and mangroves per nation and sum of total. Marine Pollution Bulletin, 2020.</t>
  </si>
  <si>
    <t>Thorhaug, A., Belaire, C., Verduin, J.J., Schwarz, A., Kiswara, W., Prathep, A., Gallagher, J.B., Huang, X.P., Berlyn, G., Yap, T.K. and Dorward, S., 2020. Longevity and sustainability of tropical and subtropical restored seagrass beds among Atlantic, Pacific, and Indian Oceans. Marine Pollution Bulletin, 160, p.111544.</t>
  </si>
  <si>
    <t>Thorhaug, A., et al., Seagrass blue carbon dynamics in the Gulf of Mexico: Stocks, losses from anthropogenic disturbance, and gains through seagrass restoration. Science of the total …, 2017.</t>
  </si>
  <si>
    <t>Tilaar, F., et al., Ecology, diversity and biomass of seagrass species in Manado Tua Island, North Sulawesi, Indonesia. AACL Bioflux, 2020.</t>
  </si>
  <si>
    <t>Tokoro, T., et al., Net uptake of atmospheric CO2 by coastal submerged aquatic vegetation. Global Change Biology, 2014.</t>
  </si>
  <si>
    <t>Townsend, E. C., and Fonseca, M. S. (1998). Bioturbation as a potential mechanism influencing spatial heterogeneity of North Carolina seagrass beds. Marine Ecology-Progress Series 169, 123-132.</t>
  </si>
  <si>
    <t>Trevathan-Tackett, S., et al., Long-term decomposition captures key steps in microbial breakdown of seagrass litter. Science of the Total …, 2020.</t>
  </si>
  <si>
    <t>Trevathan-Tackett, S., P. Macreadie, and ... A global assessment of the chemical recalcitrance of seagrass tissues: implications for long-term carbon sequestration. Frontiers in plant …, 2017.</t>
  </si>
  <si>
    <t>Tupan, C.I. and M. Wawo, Carbon stock of the seagrass Enhalus acoroides and Thalassia hemprichii in Tanjung Tiram coastal waters, Poka, Ambon Island. IOP Conference Series: Earth and Environmental Science, 2020.</t>
  </si>
  <si>
    <t>Turk, D., et al., Community metabolism in shallow coral reef and seagrass ecosystems, lower Florida Keys. Marine Ecology Progress Series, 2015.</t>
  </si>
  <si>
    <t>Uede, T., Annual net production and annual carbon, nitrogen and phosphorus accumulations of Zostera japonica at intertidal zone in Uchinoura, Tanabe Bay, Wakayama Prefecture, Japan. Nippon Suisan Gakkaishi, 2007.</t>
  </si>
  <si>
    <t>Van Dam, B., et al., Global Trends in Air-Water CO2 Exchange Over Seagrass Meadows Revealed by Atmospheric Eddy Covariance. Global Biogeochemical Cycles, 2021.</t>
  </si>
  <si>
    <t>Van Dam, B.R., et al., Water temperature control on CO2 flux and evaporation over a subtropical seagrass meadow revealed by atmospheric eddy covariance. Limnology and Oceanography, 2021.</t>
  </si>
  <si>
    <t>Van Lent, F., P.H. Nienhuis, and J.M. Verschuure, Production and biomass of the seagrasses Zostera noltii Hornem. and Cymodecea nodosa (Ucria) Aschers. at the Banc d'Arguin (Mauritania, NW Africa): a preliminary approach. Aquatic Botany, 1991.</t>
  </si>
  <si>
    <t>Velimirov, B., DOC dynamics in a Mediterranean seagrass system. Mar. Ecol. Prog. Ser, 1986.</t>
  </si>
  <si>
    <t>Velimirov, B., et al., Estimating carbon fluxes in a Posidonia oceanica system: Paradox of the bacterial carbon demand. Estuarine, Coastal and Shelf Science, 2016.</t>
  </si>
  <si>
    <t>Vermaat, J. and F. Verhagen, Seasonal variation in the intertidal seagrass Zostera noltii Hornem.: coupling demographic and physiological patterns. Aquatic Botany, 1996.</t>
  </si>
  <si>
    <t>Vichkovitten, T., and Holmer, M. (2005). Dissolved and particulate organic matter in contrasting Zostera marina (eelgrass) sediments. Journal of Experimental Marine Biology and Ecology 316, 183-201.</t>
  </si>
  <si>
    <t>Wahyudi, A.a.J., et al., Carbon sequestration index as a determinant for climate change mitigation: Case study of Bintan Island. 1st Global Colloquium on GeoSciences and Engineering (GCGE), 2017.</t>
  </si>
  <si>
    <t>Wahyudi, A.a.J., et al., The decomposition rate of the organic carbon content of suspended particulate matter in the tropical seagrass meadows. Acta Oceanologica Sinica, 2021.</t>
  </si>
  <si>
    <t>Wahyudi, A.J., et al., Vertical carbon flux of marine snow in Enhalus acoroides-dominated seagrass meadows. Regional Studies in Marine Science, 2016.</t>
  </si>
  <si>
    <t>Ward, M.A., et al., Blue carbon stocks and exchanges along the California coast. Biogeosciences, 2021.</t>
  </si>
  <si>
    <t>Watanabe, K. and T. Kuwae, An unintended ecological benefit from human intervention: The enhancement of carbon storage in seagrass meadows. Journal of Applied Ecology, 2021.</t>
  </si>
  <si>
    <t>Watanabe, K. and T. Kuwae, Radiocarbon isotopic evidence for assimilation of atmospheric CO2 by the seagrass Zostera marina. Biogeosciences, 2015.</t>
  </si>
  <si>
    <t>Watiniasih, N.L., et al., Carbon Storage on Different Species of Seagrass on Tourist Destination Areas: A Measure of Disturbed and Undisturbed Environments. International Journal on Advanced Science, Engineering and Information Technology, 2021.</t>
  </si>
  <si>
    <t>Wawo, M., et al., Carbon stored on seagrass community in marine nature tourism park of kotania bay, Western Seram, Indonesia. Jurnal Manajemen Hutan Tropika, 2014.</t>
  </si>
  <si>
    <t>Wesselmann, M., et al., Seagrass (Halophila stipulacea) invasion enhances carbon sequestration in the Mediterranean Sea. Global Change Biology, 2021.</t>
  </si>
  <si>
    <t>Wicaksono, P., et al., Carbon stock estimation of seagrass species thalassia hempricii using planet imagery with band ratio transformation in nirwana beach, padang city. IOP Conference Series: Earth and Environmental Science, 2019.</t>
  </si>
  <si>
    <t>Winters, G., et al., The tropical seagrass Halophila stipulacea: reviewing what we know from its native and invasive habitats, alongside identifying knowledge gaps. Frontiers in Marine …, 2020.</t>
  </si>
  <si>
    <t>Wirachwong, P. and M. Holmer, Nutrient dynamics in 3 morphological different tropical seagrasses and their sediments. Aquatic Botany, 2010.</t>
  </si>
  <si>
    <t>Xu, Z.Z., et al., Review of seagrass biomass and primary production research. Shengtai Xuebao/ Acta Ecologica Sinica, 2007.</t>
  </si>
  <si>
    <t>Yamamuro, M., I. Koike, and H. Iizumi, Partitioning of the nitrogen stock in the vicinity of a Fijian seagrass bed dominated by Syringodium isoetifolium (Ascherson) Dandy. Marine and Freshwater Research, 1993.</t>
  </si>
  <si>
    <t>Yang, D.-t., S.-m. Liu, and X.-j. Shan, Progress in detecting seagrass carbon flux over optically shallow water using satellite remote sensing. Journal of Tropical Oceanography, 2013.</t>
  </si>
  <si>
    <t>Yates, K.K. and R.B. Halley, Diurnal variation in rates of calcification and carbonate sediment dissolution in Florida Bay. Estuaries and Coasts, 2006.</t>
  </si>
  <si>
    <t>York, P.H., P.I. Macreadie, and M.A. Rasheed, Erratum: Blue Carbon stocks of Great Barrier Reef deep-water seagrasses (Biology Letters (2018) 12 (20180529) DOI: 10.1098/rsbl.2018.0529). Biology Letters, 2020.</t>
  </si>
  <si>
    <t>Yue, S., Zhang, X., Xu, S., Liu, M., Qiao, Y., Zhang, Y., Liang, J., Wang, A. and Zhou, Y., 2021. The super typhoon Lekima (2019) resulted in massive losses in large seagrass (Zostera japonica) meadows, soil organic carbon and nitrogen pools in the intertidal Yellow River Delta, China. Science of The Total Environment, 793, p.148398.</t>
  </si>
  <si>
    <t xml:space="preserve">Emailed to Oscar for data extraction </t>
  </si>
  <si>
    <t>Zhang, J., et al., Growth of Zostera japonica in different sediment habitats of the Yellow River estuary in China. Environmental Science and Pollution Research, 2021.</t>
  </si>
  <si>
    <t>Zimmerman, R.C., D.G. Kohrs, and R.S. Alberte, Top-Down impact through a bottom-Up mechanism: The effect of limpet grazing on growth, productivity and carbon allocation of Zostera marina L. (eelgrass). Oecologia, 1996.</t>
  </si>
  <si>
    <t>Zou, Y.F., K.Y. Chen, and H.J. Lin, Significance of belowground production to the long-term carbon sequestration of intertidal seagrass beds. Science of the Total Environment, 2021.</t>
  </si>
  <si>
    <t>Galeta Point, Caribbean Panama</t>
  </si>
  <si>
    <t xml:space="preserve">  9°24'18.37"N</t>
  </si>
  <si>
    <t xml:space="preserve"> 79°50'35.48"W</t>
  </si>
  <si>
    <t xml:space="preserve"> 34° 3'58.19"S</t>
  </si>
  <si>
    <t>151° 7'30.69"E</t>
  </si>
  <si>
    <t>Port Hacking, NSW</t>
  </si>
  <si>
    <t>Davies Reef, GRB</t>
  </si>
  <si>
    <t xml:space="preserve"> 18°49'13.52"S</t>
  </si>
  <si>
    <t>147°38'40.32"E</t>
  </si>
  <si>
    <t xml:space="preserve"> 16°25'39.08"N</t>
  </si>
  <si>
    <t>119°52'55.12"E</t>
  </si>
  <si>
    <t>Lake Grevelingen</t>
  </si>
  <si>
    <t xml:space="preserve"> 51°44'19.94"N</t>
  </si>
  <si>
    <t xml:space="preserve">  3°57'5.72"E</t>
  </si>
  <si>
    <t>Flores Sea</t>
  </si>
  <si>
    <t xml:space="preserve">  6°41'0.97"S</t>
  </si>
  <si>
    <t>121° 4'37.13"E</t>
  </si>
  <si>
    <t>Cancun</t>
  </si>
  <si>
    <t xml:space="preserve"> 21°18'2.38"N</t>
  </si>
  <si>
    <t xml:space="preserve"> 86°47'54.21"W</t>
  </si>
  <si>
    <t>Vaucluse Shores, Chesapeake Bay, Virginia</t>
  </si>
  <si>
    <t xml:space="preserve"> 37°25'21.47"N</t>
  </si>
  <si>
    <t>75°58'57.89"W</t>
  </si>
  <si>
    <t>Primary publication does not differnetiate between Ruppia martima and Zostera marina. See CC_046</t>
  </si>
  <si>
    <t>CC_046</t>
  </si>
  <si>
    <t>Charlestown, New England</t>
  </si>
  <si>
    <t xml:space="preserve"> 41°21'5.82"N</t>
  </si>
  <si>
    <t xml:space="preserve"> 71°37'6.38"W</t>
  </si>
  <si>
    <t xml:space="preserve"> 40°28'6.32"N</t>
  </si>
  <si>
    <t xml:space="preserve"> 14°45'48.12"E</t>
  </si>
  <si>
    <t>Ischia, Gulf of Naples</t>
  </si>
  <si>
    <t>Van Dam, B.R., Zeller, M.A., Lopes, C., Smyth, A.R., Böttcher, M.E., Osburn, C.L., Zimmerman, T., Pröfrock, D., Fourqurean, J.W. and Thomas, H., 2021. Calcification-driven CO2 emissions exceed “Blue Carbon” sequestration in a carbonate seagrass meadow. Science Advances, 7(51), p.eabj1372.</t>
  </si>
  <si>
    <t>Key paper - do this next</t>
  </si>
  <si>
    <t>Kavaratti Atoll</t>
  </si>
  <si>
    <t xml:space="preserve"> 10°33'33.55"N</t>
  </si>
  <si>
    <t xml:space="preserve"> 72°38'8.93"E</t>
  </si>
  <si>
    <t xml:space="preserve"> 37°14'51.51"N</t>
  </si>
  <si>
    <t xml:space="preserve"> 76°22'56.79"W</t>
  </si>
  <si>
    <t>York River, Virginia</t>
  </si>
  <si>
    <t xml:space="preserve"> 40°45'25.31"N</t>
  </si>
  <si>
    <t xml:space="preserve"> 13°53'14.50"E</t>
  </si>
  <si>
    <t>Lacco Ameno</t>
  </si>
  <si>
    <t>St. Croix</t>
  </si>
  <si>
    <t>US Virgin Islands</t>
  </si>
  <si>
    <t xml:space="preserve"> 17°40'58.28"N</t>
  </si>
  <si>
    <t xml:space="preserve"> 64°52'4.07"W</t>
  </si>
  <si>
    <t>Tague Bay, St. Croix</t>
  </si>
  <si>
    <t>GPP, Respiration, NPP</t>
  </si>
  <si>
    <t>LKE_047</t>
  </si>
  <si>
    <t>Alemu, J. B., Yaakub, S. M., Yando, E. S., San Lau, R. Y., Lim, C. C., Puah, J. Y., &amp; Friess, D. A. (2022). Geomorphic gradients in shallow seagrass carbon stocks. Estuarine, Coastal and Shelf Science, 265, 107681.</t>
  </si>
  <si>
    <t>standing biomass carbon, AGB, BGB (Mg C ha)</t>
  </si>
  <si>
    <t>soil carbon (Mg C ha), DBD, grain size</t>
  </si>
  <si>
    <t>This study therefore aims to examine the variation in seagrass Corg through the lenses of geomorphology and community persistence, and uses the island of Singapore to test this hypothesis. Further, this study also investigates the relationships between meadow and edaphic characteristics with the near-surface carbon stocks.</t>
  </si>
  <si>
    <t>Linear regression models showed significant but weak relationships between seagrass cover, shoot density and standing biomass with near-surface Corg stocks, whereas significant and strong relationships were observed for organic matter, dry bulk density and median grain size. The results highlight the need for higher resolution carbon assessments to better understand local and regional variability, in order to better inform carbon accounting and conservation policy.</t>
  </si>
  <si>
    <t>Changi Beach</t>
  </si>
  <si>
    <t>Chek Jawa - outer meadow</t>
  </si>
  <si>
    <t>Chek Jawa - inner meadow</t>
  </si>
  <si>
    <t>Bendera Bay</t>
  </si>
  <si>
    <t>Eagle Bay</t>
  </si>
  <si>
    <t>Tanah Merah</t>
  </si>
  <si>
    <t>Cyrene Reef</t>
  </si>
  <si>
    <t>Labrador Nature Reserve</t>
  </si>
  <si>
    <t>Pulau Semakau</t>
  </si>
  <si>
    <t>SJI Jetty</t>
  </si>
  <si>
    <t>diurnal</t>
  </si>
  <si>
    <t>intertidal</t>
  </si>
  <si>
    <t>coral reef</t>
  </si>
  <si>
    <t>LKE_048</t>
  </si>
  <si>
    <t>Astuty, I. S., &amp; Wicaksono, P. (2019, November). Seagrass species composition and above-ground carbon stock mapping in Parang Island using Planetscope image. In Sixth Geoinformation Science Symposium (Vol. 11311, pp. 11-20). SPIE.</t>
  </si>
  <si>
    <t>Seagrass, coral reef, macroalgae, bare substratum</t>
  </si>
  <si>
    <t>aboveground carbon</t>
  </si>
  <si>
    <t>The objectives of this study are (1) to map the distribution of composition of seagrass species and (2) to map the seagrass above-ground carbon stock (AGC) on Parang Island, Karimunjawa Islands using PlanetScope</t>
  </si>
  <si>
    <t>The class composition of seagrass species obtained was Cymodocea rotundata (Cr), Enhalus acoroides (Ea), Thalassia hemprichii (Th), and EaThCr, with the accuracy of 32.16%. Seagrass AGC empirical modeling has an R2 0.086. The DII23 water column corrected band has the highest accuracy for seagrass AGC mapping, which is 66.90% with a Standard Error of Estimate (SE) value of 4.78 gC/m2 . The total estimated AGC of seagrass found on Parang Island is 50.15 t C.</t>
  </si>
  <si>
    <t>Pahang Island</t>
  </si>
  <si>
    <t>Seagrasses were: Cr, Ea, Th)</t>
  </si>
  <si>
    <t>LKE_049</t>
  </si>
  <si>
    <t>Reyes, A. G. B., Vergara, M. C. S., Blanco, A. C., &amp; Salmo III, S. G. (2022). Seagrass biomass and sediment carbon in conserved and disturbed seascape. Ecological Research, 37(1), 67-79.</t>
  </si>
  <si>
    <t>Conserved and disturbed seagrass</t>
  </si>
  <si>
    <t>aboveground biomass, belowground biomass, organic carbon %</t>
  </si>
  <si>
    <t>dbd</t>
  </si>
  <si>
    <t>In this study, we assessed and compared thesediment OC in conserved vs disturbed sites and exploredthe correlations of OC with meadow characteristics(including biomass) and water quality.</t>
  </si>
  <si>
    <t>Our study showed theeffectiveness of MPAs in maintaining ecosystem health and OC in seagrass,but the magnitude of disturbances lessened the benefits from MPAs. Ourresults have implications on the over- or under-estimation of carbon sequestra-tion not just in Philippine seagrasses but also in most Southeast Asian coun-tries facing similar coastal development pressures.</t>
  </si>
  <si>
    <t>Oyon Bay (SM)</t>
  </si>
  <si>
    <t>Oyon Bay (CR)</t>
  </si>
  <si>
    <t>Oyon Bay (MF)</t>
  </si>
  <si>
    <t>Oyon Bay (CP)</t>
  </si>
  <si>
    <t>Oyon Bay (AC)</t>
  </si>
  <si>
    <t>Oyon Bay (RA)</t>
  </si>
  <si>
    <t>Arias-Ortiz, A., Serrano, O., Masqué, P., Lavery, P.S., Mueller, U., Kendrick, G.A., Rozaimi, M., Esteban, A., Fourqurean, J.W., Marbà, N.J.N.C.C. and Mateo, M.A., 2018. A marine heatwave drives massive losses from the world’s largest seagrass carbon stocks. Nature Climate Change, 8(4), pp.338-344.</t>
  </si>
  <si>
    <t>organic carbon</t>
  </si>
  <si>
    <t>Western Australia</t>
  </si>
  <si>
    <t>Arney, R. N., Shepherd, A. K., Alexander, H. D., &amp; Rahman, A. F. (2021). Soil carbon and nitrogen storage in natural and prop-scarred Thalassia testudinum seagrass meadows. Estuaries and Coasts, 44(1), 178-188.</t>
  </si>
  <si>
    <t>Lower Laguna Madre, Texas</t>
  </si>
  <si>
    <t>United States of America</t>
  </si>
  <si>
    <t>Bedulli, C., Lavery, P. S., Harvey, M., Duarte, C. M., &amp; Serrano, O. (2020). Contribution of seagrass blue carbon toward carbon neutral policies in a touristic and environmentally-friendly island. Frontiers in Marine Science, 7, 1.</t>
  </si>
  <si>
    <t>agb, bgb, organic carbon</t>
  </si>
  <si>
    <t>Rottnest Island Marine Park</t>
  </si>
  <si>
    <t>Bulmer, R. H., Stephenson, F., Jones, H. F., Townsend, M., Hillman, J. R., Schwendenmann, L., &amp; Lundquist, C. J. (2020). Blue carbon stocks and cross-habitat subsidies. Frontiers in Marine Science, 380.</t>
  </si>
  <si>
    <t>Tairua Estuary</t>
  </si>
  <si>
    <t>United Arab Emirates</t>
  </si>
  <si>
    <t>Fortes, M.D., Go, G.A., Bolisay, K., Nakaoka, M., Uy, W.H., Lopez, M.R., Leopardas, V., Leriorato, J., Pantallano, A., Paciencia, F.J. and Watai, M., 2012, July. Seagrass response to mariculture-induced physico-chemical gradients in Bolinao, northwestern Philippines. In Proc 12th Int Coral Reef Symp (pp. 9-13).</t>
  </si>
  <si>
    <t>agb, bgb</t>
  </si>
  <si>
    <t>Githaiga, M. N., Kairo, J. G., Gilpin, L., &amp; Huxham, M. (2017). Carbon storage in the seagrass meadows of Gazi Bay, Kenya. PloS one, 12(5), e0177001.</t>
  </si>
  <si>
    <t>Gazi Bay</t>
  </si>
  <si>
    <t>Guerra-Vargas, L. A., Gillis, L. G., &amp; Mancera-Pineda, J. E. (2020). Stronger together: do coral reefs enhance seagrass meadows “blue carbon” potential?. Frontiers in Marine Science, 628.</t>
  </si>
  <si>
    <t>San Andres Island</t>
  </si>
  <si>
    <t>Colombia</t>
  </si>
  <si>
    <t>Howard, J. L., Lopes, C. C., Wilson, S. S., McGee-Absten, V., Carrión, C. I., &amp; Fourqurean, J. W. (2021). Decomposition Rates of Surficial and Buried Organic Matter and the Lability of Soil Carbon Stocks Across a Large Tropical Seagrass Landscape. Estuaries and Coasts, 44(3), 846-866.</t>
  </si>
  <si>
    <t>Florida Bay and Florida Keys</t>
  </si>
  <si>
    <t>Juma, G. A., Magana, A. M., Michael, G. N., &amp; Kairo, J. G. (2020). Variation in seagrass carbon stocks between tropical estuarine and marine mangrove-fringed creeks. Frontiers in Marine Science, 7, 696.</t>
  </si>
  <si>
    <t>Lafratta, A., Serrano, O., Masqué, P., Mateo, M. A., Fernandes, M., Gaylard, S., &amp; Lavery, P. S. (2020). Challenges to select suitable habitats and demonstrate ‘additionality’in Blue Carbon projects: A seagrass case study. Ocean &amp; Coastal Management, 197, 105295.</t>
  </si>
  <si>
    <t>False Bay, South Australia</t>
  </si>
  <si>
    <t>Australia, 17 sites</t>
  </si>
  <si>
    <t>López-Mendoza, P. G., Ruiz-Fernández, A. C., Sanchez-Cabeza, J. A., van Tussenbroek, B. I., Cuellar-Martinez, T., &amp; Pérez-Bernal, L. H. (2020). Temporal trends of organic carbon accumulation in seagrass meadows from the northern Mexican Caribbean. Catena, 194, 104645.</t>
  </si>
  <si>
    <t>agb, organic carbon</t>
  </si>
  <si>
    <t>Quintana Roo</t>
  </si>
  <si>
    <t>Mexican Caribbean</t>
  </si>
  <si>
    <t>Marbà, N., Duarte, C. M., Terrados, J., Halun, Z., Gacia, E., &amp; Fortes, M. D. (2010). Effects of seagrass rhizospheres on sediment redox conditions in SE Asian coastal ecosystems. Estuaries and Coasts, 33(1), 107-117.</t>
  </si>
  <si>
    <t>Ha Long Bay</t>
  </si>
  <si>
    <t>Vietnam</t>
  </si>
  <si>
    <t>Nha Trang</t>
  </si>
  <si>
    <t>Ulugan Bay</t>
  </si>
  <si>
    <t>Mishra, A. K., &amp; Apte, D. (2020). Ecological connectivity with mangroves influences tropical seagrass population longevity and meadow traits within an island ecosystem. Marine Ecology Progress Series, 644, 47-63.</t>
  </si>
  <si>
    <t>Andaman and Nicobar Islands</t>
  </si>
  <si>
    <t>Chek Jawa</t>
  </si>
  <si>
    <t>Rahayu, Y. P., Solihuddin, T., Kusumaningtyas, M. A., Afi Ati, R. N., Salim, H. L., Rixen, T., &amp; Hutahaean, A. A. (2019). The sources of organic matter in seagrass sediments and their contribution to carbon stocks in the Spermonde Islands, Indonesia. Aquatic Geochemistry, 25(3), 161-178.</t>
  </si>
  <si>
    <t>Spermonde Island</t>
  </si>
  <si>
    <t>RAHMAN, F. A., QAYIM, I., &amp; WARDIATNO, Y. (2018). Carbon storage variability in seagrass meadows of Marine Poton Bako, East Lombok, West Nusa Tenggara, Indonesia. Biodiversitas Journal of Biological Diversity, 19(5), 1626-1631.</t>
  </si>
  <si>
    <t>Marine Poton Bako</t>
  </si>
  <si>
    <t>Ricart, A. M., York, P. H., Bryant, C. V., Rasheed, M. A., Ierodiaconou, D., &amp; Macreadie, P. I. (2020). High variability of Blue Carbon storage in seagrass meadows at the estuary scale. Scientific Reports, 10(1), 1-12.</t>
  </si>
  <si>
    <t>Port Curtis</t>
  </si>
  <si>
    <t>Rozaimi, M., Lavery, P. S., Serrano, O., &amp; Kyrwood, D. (2016). Long-term carbon storage and its recent loss in an estuarine Posidonia australis meadow (Albany, Western Australia). Estuarine, Coastal and Shelf Science, 171, 58-65.</t>
  </si>
  <si>
    <t>Albany, Western Australia</t>
  </si>
  <si>
    <t>Rozaimi, M., Fairoz, M., Hakimi, T. M., Hamdan, N. H., Omar, R., Ali, M. M., &amp; Tahirin, S. A. (2017). Carbon stores from a tropical seagrass meadow in the midst of anthropogenic disturbance. Marine pollution bulletin, 119(2), 253-260.</t>
  </si>
  <si>
    <t>Sungai Pulai Estuary, Johor</t>
  </si>
  <si>
    <t>Ruiz-Fernández, A. C., Sanchez-Cabeza, J. A., Cuéllar-Martínez, T., Pérez-Bernal, L. H., Carnero-Bravo, V., Ávila, E., &amp; Cardoso-Mohedano, J. G. (2020). Increasing salinization and organic carbon burial rates in seagrass meadows from an anthropogenically-modified coastal lagoon in southern Gulf of Mexico. Estuarine, Coastal and Shelf Science, 242, 106843.</t>
  </si>
  <si>
    <t>Terminos Lagoon, Gulf of Mexico</t>
  </si>
  <si>
    <t>Samper‐Villarreal, J., Lovelock, C. E., Saunders, M. I., Roelfsema, C., &amp; Mumby, P. J. (2016). Organic carbon in seagrass sediments is influenced by seagrass canopy complexity, turbidity, wave height, and water depth. Limnology and Oceanography, 61(3), 938-952.</t>
  </si>
  <si>
    <t>high canopy complexity</t>
  </si>
  <si>
    <t>Moreton Bay, SE Queensland</t>
  </si>
  <si>
    <t>turbidity</t>
  </si>
  <si>
    <t>Red Sea</t>
  </si>
  <si>
    <t>Su, Z., Qiu, G., Fan, H., &amp; Fang, C. (2020). Seagrass beds store less carbon but support more macrobenthos than mangrove forests. Marine Environmental Research, 162, 105162.</t>
  </si>
  <si>
    <t>Pearl Bay, Guangxi</t>
  </si>
  <si>
    <t>Tanner, J. E., McSkimming, C., Russell, B. D., &amp; Connell, S. D. (2021). Rapid restoration of belowground structure and fauna of a seagrass habitat. Restoration Ecology, 29(1), e13289.</t>
  </si>
  <si>
    <t>bgb, organic carbon</t>
  </si>
  <si>
    <t>restored</t>
  </si>
  <si>
    <t>Adelaide Metropolitan Coast, South Australia</t>
  </si>
  <si>
    <t>natural</t>
  </si>
  <si>
    <t>mangrove</t>
  </si>
  <si>
    <t>Ea, Cr, Hp, Si species</t>
  </si>
  <si>
    <t>Distrubed site</t>
  </si>
  <si>
    <t>CC_017, CC_021, LKE_049</t>
  </si>
  <si>
    <t>Data used for Oscars paper - check any other data to extract. Data also cited in LKE_049</t>
  </si>
  <si>
    <t>LW_009, LKE_049</t>
  </si>
  <si>
    <t>CC_017, LKE_049</t>
  </si>
  <si>
    <t>CC_016, LKE_049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</si>
</sst>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0.000"/>
  </numFmts>
  <fonts count="33" x14ac:knownFonts="1">
    <font>
      <sz val="11"/>
      <color theme="1"/>
      <name val="Calibri"/>
    </font>
    <font>
      <sz val="11"/>
      <color theme="1"/>
      <name val="Calibri"/>
      <family val="2"/>
      <scheme val="minor"/>
    </font>
    <font>
      <b/>
      <u/>
      <sz val="10"/>
      <color theme="1"/>
      <name val="Arial"/>
      <family val="2"/>
    </font>
    <font>
      <sz val="10"/>
      <color theme="1"/>
      <name val="Arial"/>
      <family val="2"/>
    </font>
    <font>
      <sz val="16"/>
      <color theme="1"/>
      <name val="Calibri"/>
      <family val="2"/>
    </font>
    <font>
      <u/>
      <sz val="11"/>
      <color theme="10"/>
      <name val="Calibri"/>
      <family val="2"/>
    </font>
    <font>
      <sz val="10"/>
      <color rgb="FFFF0000"/>
      <name val="Arial"/>
      <family val="2"/>
    </font>
    <font>
      <b/>
      <sz val="10"/>
      <color theme="1"/>
      <name val="Arial"/>
      <family val="2"/>
    </font>
    <font>
      <sz val="12"/>
      <color theme="1"/>
      <name val="Calibri"/>
      <family val="2"/>
    </font>
    <font>
      <b/>
      <sz val="10"/>
      <color rgb="FF000000"/>
      <name val="Arial"/>
      <family val="2"/>
    </font>
    <font>
      <sz val="10"/>
      <color rgb="FF000000"/>
      <name val="Arial"/>
      <family val="2"/>
    </font>
    <font>
      <b/>
      <sz val="12"/>
      <color theme="1"/>
      <name val="Calibri"/>
      <family val="2"/>
    </font>
    <font>
      <b/>
      <u/>
      <sz val="12"/>
      <color theme="1"/>
      <name val="Calibri"/>
      <family val="2"/>
    </font>
    <font>
      <sz val="10"/>
      <color rgb="FF222222"/>
      <name val="Arial"/>
      <family val="2"/>
    </font>
    <font>
      <vertAlign val="subscript"/>
      <sz val="10"/>
      <color theme="1"/>
      <name val="Arial"/>
      <family val="2"/>
    </font>
    <font>
      <i/>
      <sz val="10"/>
      <color rgb="FF222222"/>
      <name val="Arial"/>
      <family val="2"/>
    </font>
    <font>
      <sz val="9"/>
      <color indexed="81"/>
      <name val="Tahoma"/>
      <family val="2"/>
    </font>
    <font>
      <b/>
      <sz val="9"/>
      <color indexed="81"/>
      <name val="Tahoma"/>
      <family val="2"/>
    </font>
    <font>
      <sz val="10"/>
      <color theme="1"/>
      <name val="Calibri"/>
      <family val="2"/>
    </font>
    <font>
      <sz val="11"/>
      <color theme="1"/>
      <name val="Calibri"/>
      <family val="2"/>
    </font>
    <font>
      <sz val="10"/>
      <name val="Arial"/>
      <family val="2"/>
    </font>
    <font>
      <sz val="8"/>
      <name val="Calibri"/>
      <family val="2"/>
    </font>
    <font>
      <b/>
      <sz val="10"/>
      <name val="Arial"/>
      <family val="2"/>
    </font>
    <font>
      <sz val="10"/>
      <color rgb="FF444444"/>
      <name val="Arial"/>
      <family val="2"/>
    </font>
    <font>
      <sz val="8"/>
      <name val="Calibri"/>
      <family val="2"/>
    </font>
    <font>
      <i/>
      <sz val="10"/>
      <color rgb="FF1A1A1A"/>
      <name val="Arial"/>
      <family val="2"/>
      <charset val="1"/>
    </font>
    <font>
      <sz val="10"/>
      <color rgb="FF1A1A1A"/>
      <name val="Arial"/>
      <family val="2"/>
      <charset val="1"/>
    </font>
    <font>
      <i/>
      <sz val="10"/>
      <color rgb="FF222222"/>
      <name val="Arial"/>
      <family val="2"/>
      <charset val="1"/>
    </font>
    <font>
      <sz val="10"/>
      <color rgb="FF222222"/>
      <name val="Arial"/>
      <family val="2"/>
      <charset val="1"/>
    </font>
    <font>
      <sz val="10"/>
      <color rgb="FF3E3D40"/>
      <name val="Arial"/>
      <family val="2"/>
    </font>
    <font>
      <sz val="10"/>
      <color rgb="FF1C1D1E"/>
      <name val="Arial"/>
      <family val="2"/>
    </font>
    <font>
      <sz val="10"/>
      <color theme="1"/>
      <name val="Arial"/>
      <family val="2"/>
      <charset val="1"/>
    </font>
    <font>
      <vertAlign val="superscript"/>
      <sz val="10"/>
      <color theme="1"/>
      <name val="Arial"/>
      <family val="2"/>
    </font>
  </fonts>
  <fills count="24">
    <fill>
      <patternFill patternType="none"/>
    </fill>
    <fill>
      <patternFill patternType="gray125"/>
    </fill>
    <fill>
      <patternFill patternType="solid">
        <fgColor rgb="FFDBE5F1"/>
        <bgColor rgb="FFDBE5F1"/>
      </patternFill>
    </fill>
    <fill>
      <patternFill patternType="solid">
        <fgColor rgb="FFEAF1DD"/>
        <bgColor rgb="FFEAF1DD"/>
      </patternFill>
    </fill>
    <fill>
      <patternFill patternType="solid">
        <fgColor rgb="FFF2DBDB"/>
        <bgColor rgb="FFF2DBDB"/>
      </patternFill>
    </fill>
    <fill>
      <patternFill patternType="solid">
        <fgColor rgb="FFE5DFEC"/>
        <bgColor rgb="FFE5DFEC"/>
      </patternFill>
    </fill>
    <fill>
      <patternFill patternType="solid">
        <fgColor rgb="FFFDE9D9"/>
        <bgColor rgb="FFFDE9D9"/>
      </patternFill>
    </fill>
    <fill>
      <patternFill patternType="solid">
        <fgColor rgb="FFFFFF00"/>
        <bgColor indexed="64"/>
      </patternFill>
    </fill>
    <fill>
      <patternFill patternType="solid">
        <fgColor rgb="FFD9E1F2"/>
        <bgColor rgb="FF000000"/>
      </patternFill>
    </fill>
    <fill>
      <patternFill patternType="solid">
        <fgColor rgb="FFE2EFDA"/>
        <bgColor rgb="FF000000"/>
      </patternFill>
    </fill>
    <fill>
      <patternFill patternType="solid">
        <fgColor rgb="FFB4C6E7"/>
        <bgColor rgb="FF000000"/>
      </patternFill>
    </fill>
    <fill>
      <patternFill patternType="solid">
        <fgColor rgb="FFEBF1DE"/>
        <bgColor rgb="FF000000"/>
      </patternFill>
    </fill>
    <fill>
      <patternFill patternType="solid">
        <fgColor theme="6" tint="0.79998168889431442"/>
        <bgColor indexed="64"/>
      </patternFill>
    </fill>
    <fill>
      <patternFill patternType="solid">
        <fgColor theme="4" tint="0.79998168889431442"/>
        <bgColor indexed="64"/>
      </patternFill>
    </fill>
    <fill>
      <patternFill patternType="solid">
        <fgColor theme="6" tint="0.79998168889431442"/>
        <bgColor rgb="FF000000"/>
      </patternFill>
    </fill>
    <fill>
      <patternFill patternType="solid">
        <fgColor rgb="FFFCE4D6"/>
        <bgColor indexed="64"/>
      </patternFill>
    </fill>
    <fill>
      <patternFill patternType="solid">
        <fgColor rgb="FFE2EFDA"/>
        <bgColor indexed="64"/>
      </patternFill>
    </fill>
    <fill>
      <patternFill patternType="solid">
        <fgColor rgb="FFD9E1F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2CC"/>
        <bgColor indexed="64"/>
      </patternFill>
    </fill>
    <fill>
      <patternFill patternType="solid">
        <fgColor theme="4" tint="0.79998168889431442"/>
        <bgColor rgb="FF000000"/>
      </patternFill>
    </fill>
    <fill>
      <patternFill patternType="solid">
        <fgColor theme="7" tint="0.79998168889431442"/>
        <bgColor indexed="64"/>
      </patternFill>
    </fill>
    <fill>
      <patternFill patternType="solid">
        <fgColor theme="9" tint="0.39997558519241921"/>
        <bgColor indexed="64"/>
      </patternFill>
    </fill>
  </fills>
  <borders count="3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top style="thin">
        <color rgb="FF000000"/>
      </top>
      <bottom style="thin">
        <color indexed="64"/>
      </bottom>
      <diagonal/>
    </border>
    <border>
      <left/>
      <right style="thin">
        <color indexed="64"/>
      </right>
      <top style="thin">
        <color rgb="FF000000"/>
      </top>
      <bottom/>
      <diagonal/>
    </border>
    <border>
      <left/>
      <right style="thin">
        <color indexed="64"/>
      </right>
      <top/>
      <bottom style="thin">
        <color rgb="FF000000"/>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rgb="FF000000"/>
      </left>
      <right/>
      <top style="thin">
        <color indexed="64"/>
      </top>
      <bottom/>
      <diagonal/>
    </border>
    <border>
      <left style="thin">
        <color rgb="FF000000"/>
      </left>
      <right/>
      <top/>
      <bottom style="thin">
        <color indexed="64"/>
      </bottom>
      <diagonal/>
    </border>
    <border>
      <left style="thin">
        <color auto="1"/>
      </left>
      <right/>
      <top/>
      <bottom/>
      <diagonal/>
    </border>
    <border>
      <left style="thin">
        <color auto="1"/>
      </left>
      <right/>
      <top/>
      <bottom style="thin">
        <color rgb="FF000000"/>
      </bottom>
      <diagonal/>
    </border>
    <border>
      <left style="thin">
        <color auto="1"/>
      </left>
      <right/>
      <top style="thin">
        <color rgb="FF000000"/>
      </top>
      <bottom style="thin">
        <color rgb="FF000000"/>
      </bottom>
      <diagonal/>
    </border>
    <border>
      <left style="thin">
        <color auto="1"/>
      </left>
      <right/>
      <top/>
      <bottom style="thin">
        <color indexed="64"/>
      </bottom>
      <diagonal/>
    </border>
    <border>
      <left style="thin">
        <color auto="1"/>
      </left>
      <right/>
      <top style="thin">
        <color indexed="64"/>
      </top>
      <bottom/>
      <diagonal/>
    </border>
    <border>
      <left/>
      <right style="thin">
        <color indexed="64"/>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style="thin">
        <color auto="1"/>
      </left>
      <right/>
      <top style="thin">
        <color rgb="FF000000"/>
      </top>
      <bottom style="thin">
        <color indexed="64"/>
      </bottom>
      <diagonal/>
    </border>
    <border>
      <left/>
      <right/>
      <top style="thin">
        <color indexed="64"/>
      </top>
      <bottom style="thin">
        <color rgb="FF000000"/>
      </bottom>
      <diagonal/>
    </border>
    <border>
      <left style="thin">
        <color rgb="FF000000"/>
      </left>
      <right/>
      <top style="thin">
        <color indexed="64"/>
      </top>
      <bottom style="thin">
        <color indexed="64"/>
      </bottom>
      <diagonal/>
    </border>
    <border>
      <left style="thin">
        <color auto="1"/>
      </left>
      <right/>
      <top style="thin">
        <color indexed="64"/>
      </top>
      <bottom style="thin">
        <color indexed="64"/>
      </bottom>
      <diagonal/>
    </border>
    <border>
      <left/>
      <right style="thin">
        <color rgb="FF000000"/>
      </right>
      <top style="thin">
        <color indexed="64"/>
      </top>
      <bottom style="thin">
        <color indexed="64"/>
      </bottom>
      <diagonal/>
    </border>
  </borders>
  <cellStyleXfs count="1">
    <xf numFmtId="0" fontId="0" fillId="0" borderId="0"/>
  </cellStyleXfs>
  <cellXfs count="361">
    <xf numFmtId="0" fontId="0" fillId="0" borderId="0" xfId="0"/>
    <xf numFmtId="0" fontId="2" fillId="0" borderId="0" xfId="0" applyFont="1" applyAlignment="1">
      <alignment wrapText="1"/>
    </xf>
    <xf numFmtId="0" fontId="3" fillId="0" borderId="0" xfId="0" applyFont="1" applyAlignment="1">
      <alignment wrapText="1"/>
    </xf>
    <xf numFmtId="0" fontId="4" fillId="0" borderId="0" xfId="0" applyFont="1"/>
    <xf numFmtId="0" fontId="3" fillId="0" borderId="1" xfId="0" applyFont="1" applyBorder="1" applyAlignment="1">
      <alignment vertical="top" wrapText="1"/>
    </xf>
    <xf numFmtId="0" fontId="5" fillId="0" borderId="1" xfId="0" applyFont="1" applyBorder="1" applyAlignment="1">
      <alignment vertical="top" wrapText="1"/>
    </xf>
    <xf numFmtId="0" fontId="6" fillId="0" borderId="1" xfId="0" applyFont="1" applyBorder="1" applyAlignment="1">
      <alignment vertical="top" wrapText="1"/>
    </xf>
    <xf numFmtId="0" fontId="7" fillId="0" borderId="0" xfId="0" applyFont="1" applyAlignment="1">
      <alignment horizontal="left" vertical="top"/>
    </xf>
    <xf numFmtId="0" fontId="3" fillId="0" borderId="0" xfId="0" applyFont="1"/>
    <xf numFmtId="0" fontId="8" fillId="0" borderId="0" xfId="0" applyFont="1"/>
    <xf numFmtId="0" fontId="7" fillId="0" borderId="2" xfId="0" applyFont="1" applyBorder="1"/>
    <xf numFmtId="0" fontId="7" fillId="0" borderId="2" xfId="0" applyFont="1" applyBorder="1" applyAlignment="1">
      <alignment horizontal="left" vertical="top"/>
    </xf>
    <xf numFmtId="0" fontId="3" fillId="0" borderId="0" xfId="0" applyFont="1" applyAlignment="1">
      <alignment horizontal="center"/>
    </xf>
    <xf numFmtId="0" fontId="3" fillId="0" borderId="0" xfId="0" applyFont="1" applyAlignment="1">
      <alignment horizontal="left" vertical="top" wrapText="1"/>
    </xf>
    <xf numFmtId="0" fontId="3" fillId="0" borderId="0" xfId="0" applyFont="1" applyAlignment="1">
      <alignment horizontal="left" vertical="top"/>
    </xf>
    <xf numFmtId="0" fontId="7" fillId="0" borderId="0" xfId="0" applyFont="1" applyAlignment="1">
      <alignment vertical="top"/>
    </xf>
    <xf numFmtId="0" fontId="7" fillId="0" borderId="2" xfId="0" applyFont="1" applyBorder="1" applyAlignment="1">
      <alignment horizontal="left" vertical="top" wrapText="1"/>
    </xf>
    <xf numFmtId="0" fontId="0" fillId="0" borderId="0" xfId="0" applyAlignment="1">
      <alignment horizontal="left" vertical="top" wrapText="1"/>
    </xf>
    <xf numFmtId="0" fontId="10" fillId="0" borderId="0" xfId="0" applyFont="1" applyAlignment="1">
      <alignment horizontal="left" vertical="top" wrapText="1"/>
    </xf>
    <xf numFmtId="0" fontId="11" fillId="0" borderId="0" xfId="0" applyFont="1" applyAlignment="1">
      <alignment horizontal="center" vertical="top" wrapText="1"/>
    </xf>
    <xf numFmtId="0" fontId="7" fillId="0" borderId="5" xfId="0" applyFont="1" applyBorder="1" applyAlignment="1">
      <alignment horizontal="left" vertical="top" wrapText="1"/>
    </xf>
    <xf numFmtId="0" fontId="7" fillId="0" borderId="0" xfId="0" applyFont="1" applyAlignment="1">
      <alignment horizontal="left" vertical="top" wrapText="1"/>
    </xf>
    <xf numFmtId="0" fontId="12" fillId="0" borderId="0" xfId="0" applyFont="1" applyAlignment="1">
      <alignment horizontal="left" vertical="top" wrapText="1"/>
    </xf>
    <xf numFmtId="0" fontId="7" fillId="0" borderId="5" xfId="0" applyFont="1" applyBorder="1" applyAlignment="1">
      <alignment horizontal="center" vertical="center" wrapText="1"/>
    </xf>
    <xf numFmtId="0" fontId="7" fillId="0" borderId="2" xfId="0" applyFont="1" applyBorder="1" applyAlignment="1">
      <alignment horizontal="center" vertical="center" wrapText="1"/>
    </xf>
    <xf numFmtId="0" fontId="13" fillId="0" borderId="0" xfId="0" applyFont="1"/>
    <xf numFmtId="0" fontId="8" fillId="0" borderId="0" xfId="0" applyFont="1" applyAlignment="1">
      <alignment horizontal="left" vertical="top" wrapText="1"/>
    </xf>
    <xf numFmtId="0" fontId="3" fillId="0" borderId="2" xfId="0" applyFont="1" applyBorder="1" applyAlignment="1">
      <alignment horizontal="left" vertical="top" wrapText="1"/>
    </xf>
    <xf numFmtId="164" fontId="3" fillId="0" borderId="0" xfId="0" applyNumberFormat="1" applyFont="1"/>
    <xf numFmtId="0" fontId="3" fillId="0" borderId="6" xfId="0" applyFont="1" applyBorder="1"/>
    <xf numFmtId="2" fontId="3" fillId="0" borderId="0" xfId="0" applyNumberFormat="1" applyFont="1" applyAlignment="1">
      <alignment horizontal="left" vertical="top" wrapText="1"/>
    </xf>
    <xf numFmtId="0" fontId="8" fillId="0" borderId="0" xfId="0" applyFont="1" applyAlignment="1">
      <alignment horizontal="left" vertical="top"/>
    </xf>
    <xf numFmtId="0" fontId="3" fillId="0" borderId="0" xfId="0" applyFont="1" applyAlignment="1">
      <alignment vertical="top"/>
    </xf>
    <xf numFmtId="0" fontId="0" fillId="0" borderId="0" xfId="0" applyAlignment="1">
      <alignment horizontal="left" vertical="top"/>
    </xf>
    <xf numFmtId="0" fontId="7" fillId="0" borderId="0" xfId="0" applyFont="1"/>
    <xf numFmtId="0" fontId="3" fillId="0" borderId="11" xfId="0" applyFont="1" applyBorder="1"/>
    <xf numFmtId="0" fontId="3" fillId="0" borderId="12" xfId="0" applyFont="1" applyBorder="1" applyAlignment="1">
      <alignment horizontal="left" vertical="top" wrapText="1"/>
    </xf>
    <xf numFmtId="164" fontId="3" fillId="0" borderId="12" xfId="0" applyNumberFormat="1" applyFont="1" applyBorder="1"/>
    <xf numFmtId="0" fontId="0" fillId="0" borderId="12" xfId="0" applyBorder="1"/>
    <xf numFmtId="0" fontId="3" fillId="0" borderId="7" xfId="0" applyFont="1" applyBorder="1" applyAlignment="1">
      <alignment horizontal="left" vertical="top" wrapText="1"/>
    </xf>
    <xf numFmtId="0" fontId="3" fillId="0" borderId="12" xfId="0" applyFont="1" applyBorder="1"/>
    <xf numFmtId="0" fontId="7" fillId="0" borderId="3" xfId="0" applyFont="1" applyBorder="1" applyAlignment="1">
      <alignment horizontal="left" vertical="top"/>
    </xf>
    <xf numFmtId="0" fontId="3" fillId="0" borderId="7" xfId="0" applyFont="1" applyBorder="1"/>
    <xf numFmtId="0" fontId="3" fillId="0" borderId="3" xfId="0" applyFont="1" applyBorder="1"/>
    <xf numFmtId="0" fontId="0" fillId="0" borderId="7" xfId="0" applyBorder="1"/>
    <xf numFmtId="0" fontId="7" fillId="0" borderId="17" xfId="0" applyFont="1" applyBorder="1" applyAlignment="1">
      <alignment horizontal="left" vertical="top"/>
    </xf>
    <xf numFmtId="0" fontId="3" fillId="0" borderId="10" xfId="0" applyFont="1" applyBorder="1"/>
    <xf numFmtId="0" fontId="2" fillId="0" borderId="0" xfId="0" applyFont="1"/>
    <xf numFmtId="0" fontId="7" fillId="2" borderId="10" xfId="0" applyFont="1" applyFill="1" applyBorder="1" applyAlignment="1">
      <alignment vertical="top"/>
    </xf>
    <xf numFmtId="0" fontId="7" fillId="2" borderId="7" xfId="0" applyFont="1" applyFill="1" applyBorder="1" applyAlignment="1">
      <alignment vertical="top"/>
    </xf>
    <xf numFmtId="0" fontId="7" fillId="2" borderId="3" xfId="0" applyFont="1" applyFill="1" applyBorder="1" applyAlignment="1">
      <alignment vertical="top"/>
    </xf>
    <xf numFmtId="0" fontId="8" fillId="0" borderId="3" xfId="0" applyFont="1" applyBorder="1"/>
    <xf numFmtId="0" fontId="7" fillId="2" borderId="10" xfId="0" applyFont="1" applyFill="1" applyBorder="1" applyAlignment="1">
      <alignment vertical="top" wrapText="1"/>
    </xf>
    <xf numFmtId="0" fontId="7" fillId="2" borderId="7" xfId="0" applyFont="1" applyFill="1" applyBorder="1" applyAlignment="1">
      <alignment vertical="top" wrapText="1"/>
    </xf>
    <xf numFmtId="0" fontId="7" fillId="2" borderId="3" xfId="0" applyFont="1" applyFill="1" applyBorder="1" applyAlignment="1">
      <alignment vertical="top" wrapText="1"/>
    </xf>
    <xf numFmtId="0" fontId="3" fillId="0" borderId="3" xfId="0" applyFont="1" applyBorder="1" applyAlignment="1">
      <alignment horizontal="left" vertical="top" wrapText="1"/>
    </xf>
    <xf numFmtId="0" fontId="3" fillId="2" borderId="7" xfId="0" applyFont="1" applyFill="1" applyBorder="1"/>
    <xf numFmtId="0" fontId="8" fillId="0" borderId="10" xfId="0" applyFont="1" applyBorder="1"/>
    <xf numFmtId="0" fontId="2" fillId="0" borderId="0" xfId="0" applyFont="1" applyAlignment="1">
      <alignment horizontal="left" vertical="top"/>
    </xf>
    <xf numFmtId="0" fontId="7" fillId="0" borderId="3" xfId="0" applyFont="1" applyBorder="1" applyAlignment="1">
      <alignment horizontal="left" vertical="top" wrapText="1"/>
    </xf>
    <xf numFmtId="0" fontId="9" fillId="0" borderId="3" xfId="0" applyFont="1" applyBorder="1" applyAlignment="1">
      <alignment horizontal="left" vertical="top" wrapText="1"/>
    </xf>
    <xf numFmtId="0" fontId="7" fillId="0" borderId="3" xfId="0" applyFont="1" applyBorder="1" applyAlignment="1">
      <alignment horizontal="left" vertical="center" wrapText="1"/>
    </xf>
    <xf numFmtId="0" fontId="12" fillId="0" borderId="0" xfId="0" applyFont="1" applyAlignment="1">
      <alignment horizontal="center" vertical="center" wrapText="1"/>
    </xf>
    <xf numFmtId="0" fontId="8" fillId="0" borderId="3" xfId="0" applyFont="1" applyBorder="1" applyAlignment="1">
      <alignment horizontal="left" vertical="top" wrapText="1"/>
    </xf>
    <xf numFmtId="0" fontId="0" fillId="0" borderId="3" xfId="0" applyBorder="1"/>
    <xf numFmtId="0" fontId="18" fillId="0" borderId="0" xfId="0" applyFont="1"/>
    <xf numFmtId="0" fontId="20" fillId="0" borderId="7" xfId="0" applyFont="1" applyBorder="1"/>
    <xf numFmtId="0" fontId="20" fillId="0" borderId="7" xfId="0" applyFont="1" applyBorder="1" applyAlignment="1">
      <alignment wrapText="1"/>
    </xf>
    <xf numFmtId="0" fontId="8" fillId="0" borderId="7" xfId="0" applyFont="1" applyBorder="1"/>
    <xf numFmtId="0" fontId="10" fillId="0" borderId="7" xfId="0" applyFont="1" applyBorder="1"/>
    <xf numFmtId="0" fontId="13" fillId="0" borderId="7" xfId="0" applyFont="1" applyBorder="1"/>
    <xf numFmtId="0" fontId="20" fillId="16" borderId="7" xfId="0" applyFont="1" applyFill="1" applyBorder="1"/>
    <xf numFmtId="0" fontId="13" fillId="16" borderId="7" xfId="0" applyFont="1" applyFill="1" applyBorder="1"/>
    <xf numFmtId="0" fontId="7" fillId="0" borderId="7" xfId="0" applyFont="1" applyBorder="1" applyAlignment="1">
      <alignment horizontal="left" vertical="top"/>
    </xf>
    <xf numFmtId="0" fontId="20" fillId="16" borderId="7" xfId="0" applyFont="1" applyFill="1" applyBorder="1" applyAlignment="1">
      <alignment wrapText="1"/>
    </xf>
    <xf numFmtId="0" fontId="3" fillId="0" borderId="0" xfId="0" applyFont="1" applyAlignment="1">
      <alignment horizontal="center" vertical="top" wrapText="1"/>
    </xf>
    <xf numFmtId="0" fontId="3" fillId="0" borderId="3" xfId="0" applyFont="1" applyBorder="1" applyAlignment="1">
      <alignment horizontal="center" vertical="top" wrapText="1"/>
    </xf>
    <xf numFmtId="0" fontId="3" fillId="0" borderId="3" xfId="0" applyFont="1" applyBorder="1" applyAlignment="1">
      <alignment horizontal="left" vertical="top"/>
    </xf>
    <xf numFmtId="0" fontId="3" fillId="0" borderId="10" xfId="0" applyFont="1" applyBorder="1" applyAlignment="1">
      <alignment horizontal="left" vertical="top" wrapText="1"/>
    </xf>
    <xf numFmtId="0" fontId="3" fillId="0" borderId="2" xfId="0" applyFont="1" applyBorder="1"/>
    <xf numFmtId="0" fontId="3" fillId="0" borderId="2" xfId="0" applyFont="1" applyBorder="1" applyAlignment="1">
      <alignment horizontal="left" vertical="top"/>
    </xf>
    <xf numFmtId="164" fontId="3" fillId="0" borderId="2" xfId="0" applyNumberFormat="1" applyFont="1" applyBorder="1" applyAlignment="1">
      <alignment horizontal="left" vertical="top" wrapText="1"/>
    </xf>
    <xf numFmtId="0" fontId="3" fillId="0" borderId="0" xfId="0" applyFont="1" applyAlignment="1">
      <alignment horizontal="center" vertical="top"/>
    </xf>
    <xf numFmtId="20" fontId="3" fillId="0" borderId="0" xfId="0" applyNumberFormat="1" applyFont="1" applyAlignment="1">
      <alignment horizontal="left" vertical="top"/>
    </xf>
    <xf numFmtId="0" fontId="3" fillId="0" borderId="12" xfId="0" applyFont="1" applyBorder="1" applyAlignment="1">
      <alignment horizontal="left" vertical="top"/>
    </xf>
    <xf numFmtId="0" fontId="3" fillId="0" borderId="13" xfId="0" applyFont="1" applyBorder="1" applyAlignment="1">
      <alignment horizontal="left" vertical="top"/>
    </xf>
    <xf numFmtId="0" fontId="3" fillId="0" borderId="13" xfId="0" applyFont="1" applyBorder="1" applyAlignment="1">
      <alignment horizontal="left" vertical="top" wrapText="1"/>
    </xf>
    <xf numFmtId="0" fontId="3" fillId="0" borderId="7" xfId="0" applyFont="1" applyBorder="1" applyAlignment="1">
      <alignment horizontal="left" vertical="top"/>
    </xf>
    <xf numFmtId="0" fontId="3" fillId="0" borderId="21" xfId="0" applyFont="1" applyBorder="1" applyAlignment="1">
      <alignment horizontal="left" vertical="top" wrapText="1"/>
    </xf>
    <xf numFmtId="0" fontId="3" fillId="0" borderId="11" xfId="0" applyFont="1" applyBorder="1" applyAlignment="1">
      <alignment horizontal="left" vertical="top" wrapText="1"/>
    </xf>
    <xf numFmtId="0" fontId="3" fillId="0" borderId="11" xfId="0" applyFont="1" applyBorder="1" applyAlignment="1">
      <alignment horizontal="left" vertical="top"/>
    </xf>
    <xf numFmtId="166" fontId="3" fillId="0" borderId="0" xfId="0" applyNumberFormat="1" applyFont="1" applyAlignment="1">
      <alignment horizontal="right" vertical="top"/>
    </xf>
    <xf numFmtId="166" fontId="3" fillId="0" borderId="0" xfId="0" applyNumberFormat="1" applyFont="1" applyAlignment="1">
      <alignment horizontal="right"/>
    </xf>
    <xf numFmtId="0" fontId="3" fillId="0" borderId="18" xfId="0" applyFont="1" applyBorder="1"/>
    <xf numFmtId="0" fontId="3" fillId="0" borderId="18" xfId="0" applyFont="1" applyBorder="1" applyAlignment="1">
      <alignment horizontal="left" vertical="top"/>
    </xf>
    <xf numFmtId="0" fontId="3" fillId="0" borderId="19" xfId="0" applyFont="1" applyBorder="1"/>
    <xf numFmtId="0" fontId="3" fillId="0" borderId="15" xfId="0" applyFont="1" applyBorder="1"/>
    <xf numFmtId="0" fontId="3" fillId="0" borderId="20" xfId="0" applyFont="1" applyBorder="1"/>
    <xf numFmtId="0" fontId="9" fillId="0" borderId="12" xfId="0" applyFont="1" applyBorder="1" applyAlignment="1">
      <alignment horizontal="left" vertical="top" wrapText="1"/>
    </xf>
    <xf numFmtId="0" fontId="9" fillId="8" borderId="12" xfId="0" applyFont="1" applyFill="1" applyBorder="1" applyAlignment="1">
      <alignment horizontal="left" vertical="top" wrapText="1"/>
    </xf>
    <xf numFmtId="0" fontId="9" fillId="9" borderId="12" xfId="0" applyFont="1" applyFill="1" applyBorder="1" applyAlignment="1">
      <alignment vertical="top" wrapText="1"/>
    </xf>
    <xf numFmtId="0" fontId="9" fillId="0" borderId="12" xfId="0" applyFont="1" applyBorder="1" applyAlignment="1">
      <alignment horizontal="left" vertical="top"/>
    </xf>
    <xf numFmtId="0" fontId="9" fillId="0" borderId="7" xfId="0" applyFont="1" applyBorder="1" applyAlignment="1">
      <alignment horizontal="left" vertical="top" wrapText="1" readingOrder="1"/>
    </xf>
    <xf numFmtId="0" fontId="10" fillId="14" borderId="7" xfId="0" applyFont="1" applyFill="1" applyBorder="1" applyAlignment="1">
      <alignment horizontal="left" vertical="top" wrapText="1" readingOrder="1"/>
    </xf>
    <xf numFmtId="0" fontId="9" fillId="0" borderId="7" xfId="0" applyFont="1" applyBorder="1"/>
    <xf numFmtId="0" fontId="10" fillId="0" borderId="7" xfId="0" applyFont="1" applyBorder="1" applyAlignment="1">
      <alignment horizontal="left"/>
    </xf>
    <xf numFmtId="0" fontId="10" fillId="0" borderId="7" xfId="0" applyFont="1" applyBorder="1" applyAlignment="1">
      <alignment wrapText="1" readingOrder="1"/>
    </xf>
    <xf numFmtId="0" fontId="10" fillId="8" borderId="7" xfId="0" applyFont="1" applyFill="1" applyBorder="1" applyAlignment="1">
      <alignment horizontal="left" vertical="top" wrapText="1" readingOrder="1"/>
    </xf>
    <xf numFmtId="0" fontId="10" fillId="0" borderId="7" xfId="0" applyFont="1" applyBorder="1" applyAlignment="1">
      <alignment horizontal="left" vertical="top" wrapText="1" readingOrder="1"/>
    </xf>
    <xf numFmtId="0" fontId="10" fillId="0" borderId="7" xfId="0" applyFont="1" applyBorder="1" applyAlignment="1">
      <alignment wrapText="1"/>
    </xf>
    <xf numFmtId="0" fontId="10" fillId="9" borderId="7" xfId="0" applyFont="1" applyFill="1" applyBorder="1" applyAlignment="1">
      <alignment horizontal="left" vertical="top" wrapText="1"/>
    </xf>
    <xf numFmtId="0" fontId="10" fillId="9" borderId="7" xfId="0" applyFont="1" applyFill="1" applyBorder="1" applyAlignment="1">
      <alignment horizontal="left" vertical="top" wrapText="1" readingOrder="1"/>
    </xf>
    <xf numFmtId="0" fontId="10" fillId="12" borderId="7" xfId="0" applyFont="1" applyFill="1" applyBorder="1" applyAlignment="1">
      <alignment horizontal="left" vertical="top" wrapText="1" readingOrder="1"/>
    </xf>
    <xf numFmtId="0" fontId="10" fillId="17" borderId="7" xfId="0" applyFont="1" applyFill="1" applyBorder="1" applyAlignment="1">
      <alignment horizontal="left" vertical="top" wrapText="1" readingOrder="1"/>
    </xf>
    <xf numFmtId="0" fontId="13" fillId="9" borderId="7" xfId="0" applyFont="1" applyFill="1" applyBorder="1" applyAlignment="1">
      <alignment horizontal="left" vertical="top" wrapText="1" readingOrder="1"/>
    </xf>
    <xf numFmtId="0" fontId="10" fillId="16" borderId="7" xfId="0" applyFont="1" applyFill="1" applyBorder="1" applyAlignment="1">
      <alignment horizontal="left" vertical="top" wrapText="1" readingOrder="1"/>
    </xf>
    <xf numFmtId="0" fontId="10" fillId="13" borderId="7" xfId="0" applyFont="1" applyFill="1" applyBorder="1" applyAlignment="1">
      <alignment horizontal="left" vertical="top" wrapText="1" readingOrder="1"/>
    </xf>
    <xf numFmtId="0" fontId="13" fillId="9" borderId="7" xfId="0" applyFont="1" applyFill="1" applyBorder="1" applyAlignment="1">
      <alignment horizontal="left" vertical="top"/>
    </xf>
    <xf numFmtId="0" fontId="10" fillId="0" borderId="7" xfId="0" applyFont="1" applyBorder="1" applyAlignment="1">
      <alignment readingOrder="1"/>
    </xf>
    <xf numFmtId="0" fontId="10" fillId="10" borderId="7" xfId="0" applyFont="1" applyFill="1" applyBorder="1" applyAlignment="1">
      <alignment horizontal="left" vertical="top" wrapText="1"/>
    </xf>
    <xf numFmtId="0" fontId="10" fillId="10" borderId="7" xfId="0" applyFont="1" applyFill="1" applyBorder="1" applyAlignment="1">
      <alignment horizontal="left" vertical="top" wrapText="1" readingOrder="1"/>
    </xf>
    <xf numFmtId="0" fontId="10" fillId="9" borderId="7" xfId="0" applyFont="1" applyFill="1" applyBorder="1" applyAlignment="1">
      <alignment horizontal="left" vertical="top" readingOrder="1"/>
    </xf>
    <xf numFmtId="0" fontId="10" fillId="9" borderId="7" xfId="0" applyFont="1" applyFill="1" applyBorder="1" applyAlignment="1">
      <alignment horizontal="left" vertical="top"/>
    </xf>
    <xf numFmtId="0" fontId="13" fillId="9" borderId="7" xfId="0" applyFont="1" applyFill="1" applyBorder="1" applyAlignment="1">
      <alignment horizontal="left" vertical="top" readingOrder="1"/>
    </xf>
    <xf numFmtId="0" fontId="13" fillId="0" borderId="7" xfId="0" applyFont="1" applyBorder="1" applyAlignment="1">
      <alignment readingOrder="1"/>
    </xf>
    <xf numFmtId="0" fontId="9" fillId="0" borderId="7" xfId="0" applyFont="1" applyBorder="1" applyAlignment="1">
      <alignment readingOrder="1"/>
    </xf>
    <xf numFmtId="0" fontId="7" fillId="2" borderId="8" xfId="0" applyFont="1" applyFill="1" applyBorder="1" applyAlignment="1">
      <alignment vertical="top" wrapText="1"/>
    </xf>
    <xf numFmtId="0" fontId="7" fillId="0" borderId="9" xfId="0" applyFont="1" applyBorder="1" applyAlignment="1">
      <alignment horizontal="center" vertical="center" wrapText="1"/>
    </xf>
    <xf numFmtId="0" fontId="3" fillId="0" borderId="5" xfId="0" applyFont="1" applyBorder="1" applyAlignment="1">
      <alignment horizontal="left" vertical="top" wrapText="1"/>
    </xf>
    <xf numFmtId="0" fontId="3" fillId="0" borderId="9" xfId="0" applyFont="1" applyBorder="1" applyAlignment="1">
      <alignment horizontal="left" vertical="top" wrapText="1"/>
    </xf>
    <xf numFmtId="0" fontId="3" fillId="0" borderId="22" xfId="0" applyFont="1" applyBorder="1" applyAlignment="1">
      <alignment horizontal="left" vertical="top" wrapText="1"/>
    </xf>
    <xf numFmtId="0" fontId="20" fillId="0" borderId="11" xfId="0" applyFont="1" applyBorder="1" applyAlignment="1">
      <alignment wrapText="1"/>
    </xf>
    <xf numFmtId="0" fontId="20" fillId="0" borderId="11" xfId="0" applyFont="1" applyBorder="1"/>
    <xf numFmtId="0" fontId="20" fillId="11" borderId="11" xfId="0" applyFont="1" applyFill="1" applyBorder="1"/>
    <xf numFmtId="0" fontId="20" fillId="0" borderId="5" xfId="0" applyFont="1" applyBorder="1"/>
    <xf numFmtId="0" fontId="3" fillId="0" borderId="5" xfId="0" applyFont="1" applyBorder="1"/>
    <xf numFmtId="0" fontId="3" fillId="0" borderId="7" xfId="0" applyFont="1" applyBorder="1" applyAlignment="1">
      <alignment horizontal="center"/>
    </xf>
    <xf numFmtId="0" fontId="3" fillId="0" borderId="12" xfId="0" applyFont="1" applyBorder="1" applyAlignment="1">
      <alignment horizontal="center"/>
    </xf>
    <xf numFmtId="0" fontId="7" fillId="0" borderId="24" xfId="0" applyFont="1" applyBorder="1" applyAlignment="1">
      <alignment horizontal="left" vertical="top" wrapText="1"/>
    </xf>
    <xf numFmtId="0" fontId="7" fillId="0" borderId="25" xfId="0" applyFont="1" applyBorder="1" applyAlignment="1">
      <alignment horizontal="center" vertical="center"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25" xfId="0" applyFont="1" applyBorder="1" applyAlignment="1">
      <alignment horizontal="left" vertical="top" wrapText="1"/>
    </xf>
    <xf numFmtId="0" fontId="3" fillId="0" borderId="23" xfId="0" applyFont="1" applyBorder="1" applyAlignment="1">
      <alignment horizontal="left" vertical="top"/>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3" xfId="0" applyFont="1" applyBorder="1"/>
    <xf numFmtId="0" fontId="3" fillId="0" borderId="24" xfId="0" applyFont="1" applyBorder="1"/>
    <xf numFmtId="0" fontId="0" fillId="0" borderId="23" xfId="0" applyBorder="1"/>
    <xf numFmtId="0" fontId="7" fillId="0" borderId="23" xfId="0" applyFont="1" applyBorder="1" applyAlignment="1">
      <alignment horizontal="left" vertical="top" wrapText="1"/>
    </xf>
    <xf numFmtId="3" fontId="3" fillId="0" borderId="23" xfId="0" applyNumberFormat="1" applyFont="1" applyBorder="1" applyAlignment="1">
      <alignment horizontal="left" vertical="top" wrapText="1"/>
    </xf>
    <xf numFmtId="0" fontId="11" fillId="0" borderId="23" xfId="0" applyFont="1" applyBorder="1" applyAlignment="1">
      <alignment horizontal="center" vertical="top" wrapText="1"/>
    </xf>
    <xf numFmtId="0" fontId="3" fillId="0" borderId="26" xfId="0" applyFont="1" applyBorder="1"/>
    <xf numFmtId="0" fontId="12" fillId="0" borderId="23" xfId="0" applyFont="1" applyBorder="1" applyAlignment="1">
      <alignment horizontal="left" vertical="top" wrapText="1"/>
    </xf>
    <xf numFmtId="0" fontId="12" fillId="0" borderId="23" xfId="0" applyFont="1" applyBorder="1" applyAlignment="1">
      <alignment horizontal="center" vertical="center"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23" xfId="0" applyFont="1" applyBorder="1" applyAlignment="1">
      <alignment horizontal="left" vertical="top"/>
    </xf>
    <xf numFmtId="0" fontId="0" fillId="0" borderId="24" xfId="0" applyBorder="1"/>
    <xf numFmtId="0" fontId="7" fillId="0" borderId="24" xfId="0" applyFont="1" applyBorder="1" applyAlignment="1">
      <alignment vertical="top" wrapText="1"/>
    </xf>
    <xf numFmtId="0" fontId="7" fillId="0" borderId="25" xfId="0" applyFont="1" applyBorder="1" applyAlignment="1">
      <alignment vertical="top" wrapText="1"/>
    </xf>
    <xf numFmtId="0" fontId="3" fillId="0" borderId="23" xfId="0" applyFont="1" applyBorder="1" applyAlignment="1">
      <alignment vertical="top" wrapText="1"/>
    </xf>
    <xf numFmtId="0" fontId="3" fillId="0" borderId="24" xfId="0" applyFont="1" applyBorder="1" applyAlignment="1">
      <alignment vertical="top" wrapText="1"/>
    </xf>
    <xf numFmtId="0" fontId="3" fillId="0" borderId="25" xfId="0" applyFont="1" applyBorder="1" applyAlignment="1">
      <alignment vertical="top" wrapText="1"/>
    </xf>
    <xf numFmtId="0" fontId="3" fillId="0" borderId="27" xfId="0" applyFont="1" applyBorder="1" applyAlignment="1">
      <alignment vertical="top" wrapText="1"/>
    </xf>
    <xf numFmtId="0" fontId="3" fillId="0" borderId="26" xfId="0" applyFont="1" applyBorder="1" applyAlignment="1">
      <alignment vertical="top" wrapText="1"/>
    </xf>
    <xf numFmtId="0" fontId="3" fillId="0" borderId="23" xfId="0" applyFont="1" applyBorder="1" applyAlignment="1">
      <alignment wrapText="1"/>
    </xf>
    <xf numFmtId="0" fontId="20" fillId="0" borderId="23" xfId="0" applyFont="1" applyBorder="1" applyAlignment="1">
      <alignment wrapText="1"/>
    </xf>
    <xf numFmtId="0" fontId="3" fillId="0" borderId="24" xfId="0" applyFont="1" applyBorder="1" applyAlignment="1">
      <alignment wrapText="1"/>
    </xf>
    <xf numFmtId="0" fontId="10" fillId="0" borderId="11" xfId="0" applyFont="1" applyBorder="1" applyAlignment="1">
      <alignment horizontal="left" vertical="top" wrapText="1"/>
    </xf>
    <xf numFmtId="0" fontId="10" fillId="0" borderId="0" xfId="0" applyFont="1"/>
    <xf numFmtId="0" fontId="10" fillId="0" borderId="3" xfId="0" applyFont="1" applyBorder="1"/>
    <xf numFmtId="0" fontId="9" fillId="4" borderId="3" xfId="0" applyFont="1" applyFill="1" applyBorder="1" applyAlignment="1">
      <alignment horizontal="center" vertical="top" wrapText="1"/>
    </xf>
    <xf numFmtId="0" fontId="10" fillId="0" borderId="12" xfId="0" applyFont="1" applyBorder="1"/>
    <xf numFmtId="0" fontId="3" fillId="0" borderId="13" xfId="0" applyFont="1" applyBorder="1"/>
    <xf numFmtId="0" fontId="10" fillId="0" borderId="11" xfId="0" applyFont="1" applyBorder="1"/>
    <xf numFmtId="0" fontId="9" fillId="4" borderId="7" xfId="0" applyFont="1" applyFill="1" applyBorder="1" applyAlignment="1">
      <alignment horizontal="center" vertical="top" wrapText="1"/>
    </xf>
    <xf numFmtId="0" fontId="20" fillId="0" borderId="26" xfId="0" applyFont="1" applyBorder="1" applyAlignment="1">
      <alignment wrapText="1"/>
    </xf>
    <xf numFmtId="0" fontId="3" fillId="0" borderId="22" xfId="0" applyFont="1" applyBorder="1"/>
    <xf numFmtId="0" fontId="3" fillId="0" borderId="27" xfId="0" applyFont="1" applyBorder="1"/>
    <xf numFmtId="0" fontId="10" fillId="0" borderId="23" xfId="0" applyFont="1" applyBorder="1" applyAlignment="1">
      <alignment horizontal="left" wrapText="1"/>
    </xf>
    <xf numFmtId="0" fontId="10" fillId="0" borderId="23" xfId="0" applyFont="1" applyBorder="1"/>
    <xf numFmtId="0" fontId="10" fillId="0" borderId="23" xfId="0" applyFont="1" applyBorder="1" applyAlignment="1">
      <alignment wrapText="1"/>
    </xf>
    <xf numFmtId="0" fontId="10" fillId="0" borderId="24" xfId="0" applyFont="1" applyBorder="1"/>
    <xf numFmtId="166" fontId="3" fillId="0" borderId="0" xfId="0" applyNumberFormat="1" applyFont="1"/>
    <xf numFmtId="0" fontId="22" fillId="0" borderId="2" xfId="0" applyFont="1" applyBorder="1" applyAlignment="1">
      <alignment horizontal="left" vertical="top" wrapText="1"/>
    </xf>
    <xf numFmtId="0" fontId="22" fillId="0" borderId="20" xfId="0" applyFont="1" applyBorder="1" applyAlignment="1">
      <alignment horizontal="left" vertical="top" wrapText="1"/>
    </xf>
    <xf numFmtId="0" fontId="7" fillId="0" borderId="3" xfId="0" applyFont="1" applyBorder="1" applyAlignment="1">
      <alignment vertical="top" wrapText="1"/>
    </xf>
    <xf numFmtId="0" fontId="3" fillId="0" borderId="0" xfId="0" applyFont="1" applyAlignment="1">
      <alignment vertical="top" wrapText="1"/>
    </xf>
    <xf numFmtId="0" fontId="3" fillId="0" borderId="20" xfId="0" applyFont="1" applyBorder="1" applyAlignment="1">
      <alignment horizontal="left" vertical="top" wrapText="1"/>
    </xf>
    <xf numFmtId="0" fontId="3" fillId="0" borderId="3" xfId="0" applyFont="1" applyBorder="1" applyAlignment="1">
      <alignment vertical="top"/>
    </xf>
    <xf numFmtId="0" fontId="3" fillId="0" borderId="17" xfId="0" applyFont="1" applyBorder="1" applyAlignment="1">
      <alignment horizontal="left" vertical="top"/>
    </xf>
    <xf numFmtId="0" fontId="3" fillId="0" borderId="7" xfId="0" applyFont="1" applyBorder="1" applyAlignment="1">
      <alignment vertical="top"/>
    </xf>
    <xf numFmtId="0" fontId="3" fillId="0" borderId="18" xfId="0" applyFont="1" applyBorder="1" applyAlignment="1">
      <alignment vertical="top"/>
    </xf>
    <xf numFmtId="0" fontId="3" fillId="0" borderId="3" xfId="0" applyFont="1" applyBorder="1" applyAlignment="1">
      <alignment vertical="top" wrapText="1"/>
    </xf>
    <xf numFmtId="0" fontId="3" fillId="0" borderId="12" xfId="0" applyFont="1" applyBorder="1" applyAlignment="1">
      <alignment vertical="top"/>
    </xf>
    <xf numFmtId="0" fontId="3" fillId="0" borderId="12" xfId="0" applyFont="1" applyBorder="1" applyAlignment="1">
      <alignment vertical="top" wrapText="1"/>
    </xf>
    <xf numFmtId="0" fontId="3" fillId="0" borderId="19" xfId="0" applyFont="1" applyBorder="1" applyAlignment="1">
      <alignment vertical="top"/>
    </xf>
    <xf numFmtId="0" fontId="3" fillId="0" borderId="7" xfId="0" applyFont="1" applyBorder="1" applyAlignment="1">
      <alignment vertical="top" wrapText="1"/>
    </xf>
    <xf numFmtId="0" fontId="10" fillId="0" borderId="7" xfId="0" applyFont="1" applyBorder="1" applyAlignment="1">
      <alignment vertical="top"/>
    </xf>
    <xf numFmtId="0" fontId="10" fillId="0" borderId="7" xfId="0" applyFont="1" applyBorder="1" applyAlignment="1">
      <alignment vertical="top" wrapText="1"/>
    </xf>
    <xf numFmtId="0" fontId="10" fillId="0" borderId="12" xfId="0" applyFont="1" applyBorder="1" applyAlignment="1">
      <alignment vertical="top"/>
    </xf>
    <xf numFmtId="2" fontId="3" fillId="0" borderId="0" xfId="0" applyNumberFormat="1" applyFont="1" applyAlignment="1">
      <alignment horizontal="left" vertical="top"/>
    </xf>
    <xf numFmtId="0" fontId="10" fillId="0" borderId="7" xfId="0" applyFont="1" applyBorder="1" applyAlignment="1">
      <alignment horizontal="left" vertical="top"/>
    </xf>
    <xf numFmtId="0" fontId="10" fillId="0" borderId="0" xfId="0" applyFont="1" applyAlignment="1">
      <alignment horizontal="left" vertical="top"/>
    </xf>
    <xf numFmtId="0" fontId="7" fillId="2" borderId="12" xfId="0" applyFont="1" applyFill="1" applyBorder="1" applyAlignment="1">
      <alignment vertical="top"/>
    </xf>
    <xf numFmtId="0" fontId="8" fillId="0" borderId="12" xfId="0" applyFont="1" applyBorder="1"/>
    <xf numFmtId="0" fontId="7" fillId="0" borderId="28" xfId="0" applyFont="1" applyBorder="1" applyAlignment="1">
      <alignment horizontal="left" vertical="top"/>
    </xf>
    <xf numFmtId="0" fontId="3" fillId="0" borderId="28" xfId="0" applyFont="1" applyBorder="1" applyAlignment="1">
      <alignment horizontal="left" vertical="top"/>
    </xf>
    <xf numFmtId="0" fontId="3" fillId="0" borderId="19" xfId="0" applyFont="1" applyBorder="1" applyAlignment="1">
      <alignment horizontal="left" vertical="top"/>
    </xf>
    <xf numFmtId="0" fontId="3" fillId="7" borderId="18" xfId="0" applyFont="1" applyFill="1" applyBorder="1" applyAlignment="1">
      <alignment horizontal="left" vertical="top"/>
    </xf>
    <xf numFmtId="0" fontId="3" fillId="0" borderId="29" xfId="0" applyFont="1" applyBorder="1" applyAlignment="1">
      <alignment horizontal="left" vertical="top"/>
    </xf>
    <xf numFmtId="0" fontId="3" fillId="0" borderId="18" xfId="0" applyFont="1" applyBorder="1" applyAlignment="1">
      <alignment horizontal="left" vertical="top" wrapText="1"/>
    </xf>
    <xf numFmtId="0" fontId="0" fillId="0" borderId="26" xfId="0" applyBorder="1"/>
    <xf numFmtId="0" fontId="3" fillId="7" borderId="7" xfId="0" applyFont="1" applyFill="1" applyBorder="1"/>
    <xf numFmtId="0" fontId="3" fillId="0" borderId="13" xfId="0" applyFont="1" applyBorder="1" applyAlignment="1">
      <alignment vertical="top" wrapText="1"/>
    </xf>
    <xf numFmtId="0" fontId="13" fillId="0" borderId="0" xfId="0" applyFont="1" applyAlignment="1">
      <alignment vertical="top"/>
    </xf>
    <xf numFmtId="0" fontId="3" fillId="0" borderId="2" xfId="0" applyFont="1" applyBorder="1" applyAlignment="1">
      <alignment vertical="top"/>
    </xf>
    <xf numFmtId="0" fontId="3" fillId="0" borderId="13" xfId="0" applyFont="1" applyBorder="1" applyAlignment="1">
      <alignment vertical="top"/>
    </xf>
    <xf numFmtId="0" fontId="3" fillId="12" borderId="0" xfId="0" applyFont="1" applyFill="1"/>
    <xf numFmtId="0" fontId="10" fillId="13" borderId="7" xfId="0" applyFont="1" applyFill="1" applyBorder="1"/>
    <xf numFmtId="0" fontId="26" fillId="16" borderId="0" xfId="0" applyFont="1" applyFill="1"/>
    <xf numFmtId="0" fontId="10" fillId="0" borderId="13" xfId="0" applyFont="1" applyBorder="1"/>
    <xf numFmtId="0" fontId="10" fillId="15" borderId="7" xfId="0" applyFont="1" applyFill="1" applyBorder="1"/>
    <xf numFmtId="0" fontId="10" fillId="20" borderId="7" xfId="0" applyFont="1" applyFill="1" applyBorder="1" applyAlignment="1">
      <alignment wrapText="1"/>
    </xf>
    <xf numFmtId="0" fontId="10" fillId="20" borderId="7" xfId="0" applyFont="1" applyFill="1" applyBorder="1"/>
    <xf numFmtId="0" fontId="28" fillId="15" borderId="0" xfId="0" applyFont="1" applyFill="1" applyAlignment="1">
      <alignment wrapText="1"/>
    </xf>
    <xf numFmtId="0" fontId="10" fillId="20" borderId="7" xfId="0" applyFont="1" applyFill="1" applyBorder="1" applyAlignment="1">
      <alignment horizontal="left" vertical="top" wrapText="1" readingOrder="1"/>
    </xf>
    <xf numFmtId="0" fontId="10" fillId="15" borderId="7" xfId="0" applyFont="1" applyFill="1" applyBorder="1" applyAlignment="1">
      <alignment horizontal="left" vertical="top" wrapText="1" readingOrder="1"/>
    </xf>
    <xf numFmtId="0" fontId="9" fillId="0" borderId="15" xfId="0" applyFont="1" applyBorder="1" applyAlignment="1">
      <alignment horizontal="left" vertical="top"/>
    </xf>
    <xf numFmtId="0" fontId="3" fillId="0" borderId="15" xfId="0" applyFont="1" applyBorder="1" applyAlignment="1">
      <alignment vertical="top"/>
    </xf>
    <xf numFmtId="0" fontId="0" fillId="0" borderId="15" xfId="0" applyBorder="1"/>
    <xf numFmtId="0" fontId="3" fillId="0" borderId="20" xfId="0" applyFont="1" applyBorder="1" applyAlignment="1">
      <alignment vertical="top"/>
    </xf>
    <xf numFmtId="0" fontId="3" fillId="0" borderId="20" xfId="0" applyFont="1" applyBorder="1" applyAlignment="1">
      <alignment horizontal="left" vertical="top"/>
    </xf>
    <xf numFmtId="0" fontId="0" fillId="0" borderId="20" xfId="0" applyBorder="1"/>
    <xf numFmtId="166" fontId="3" fillId="0" borderId="12" xfId="0" applyNumberFormat="1" applyFont="1" applyBorder="1"/>
    <xf numFmtId="0" fontId="3" fillId="0" borderId="0" xfId="0" pivotButton="1" applyFont="1"/>
    <xf numFmtId="0" fontId="3" fillId="0" borderId="0" xfId="0" applyFont="1" applyAlignment="1">
      <alignment horizontal="left"/>
    </xf>
    <xf numFmtId="0" fontId="3" fillId="0" borderId="0" xfId="0" applyFont="1" applyAlignment="1">
      <alignment horizontal="left" indent="1"/>
    </xf>
    <xf numFmtId="0" fontId="3" fillId="0" borderId="0" xfId="0" applyFont="1" applyAlignment="1">
      <alignment horizontal="left" indent="2"/>
    </xf>
    <xf numFmtId="0" fontId="3" fillId="0" borderId="0" xfId="0" applyFont="1" applyAlignment="1">
      <alignment horizontal="left" wrapText="1"/>
    </xf>
    <xf numFmtId="1" fontId="3" fillId="0" borderId="0" xfId="0" applyNumberFormat="1" applyFont="1" applyAlignment="1">
      <alignment horizontal="left" vertical="top" wrapText="1"/>
    </xf>
    <xf numFmtId="0" fontId="9" fillId="0" borderId="23" xfId="0" applyFont="1" applyBorder="1"/>
    <xf numFmtId="0" fontId="3" fillId="7" borderId="12" xfId="0" applyFont="1" applyFill="1" applyBorder="1"/>
    <xf numFmtId="0" fontId="3" fillId="16" borderId="0" xfId="0" applyFont="1" applyFill="1" applyAlignment="1">
      <alignment vertical="top"/>
    </xf>
    <xf numFmtId="0" fontId="10" fillId="14" borderId="7" xfId="0" applyFont="1" applyFill="1" applyBorder="1" applyAlignment="1">
      <alignment horizontal="left" vertical="top" readingOrder="1"/>
    </xf>
    <xf numFmtId="0" fontId="10" fillId="16" borderId="7" xfId="0" applyFont="1" applyFill="1" applyBorder="1" applyAlignment="1">
      <alignment horizontal="left" vertical="top" readingOrder="1"/>
    </xf>
    <xf numFmtId="0" fontId="10" fillId="0" borderId="7" xfId="0" applyFont="1" applyBorder="1" applyAlignment="1">
      <alignment horizontal="left" vertical="top" readingOrder="1"/>
    </xf>
    <xf numFmtId="0" fontId="20" fillId="7" borderId="7" xfId="0" applyFont="1" applyFill="1" applyBorder="1" applyAlignment="1">
      <alignment wrapText="1"/>
    </xf>
    <xf numFmtId="0" fontId="3" fillId="7" borderId="0" xfId="0" applyFont="1" applyFill="1"/>
    <xf numFmtId="0" fontId="20" fillId="0" borderId="0" xfId="0" applyFont="1"/>
    <xf numFmtId="0" fontId="20" fillId="0" borderId="0" xfId="0" applyFont="1" applyAlignment="1">
      <alignment wrapText="1"/>
    </xf>
    <xf numFmtId="0" fontId="28" fillId="0" borderId="0" xfId="0" applyFont="1" applyAlignment="1">
      <alignment wrapText="1"/>
    </xf>
    <xf numFmtId="0" fontId="31" fillId="0" borderId="0" xfId="0" applyFont="1" applyAlignment="1">
      <alignment horizontal="left" vertical="top"/>
    </xf>
    <xf numFmtId="20" fontId="3" fillId="0" borderId="0" xfId="0" applyNumberFormat="1" applyFont="1" applyAlignment="1">
      <alignment vertical="top" wrapText="1"/>
    </xf>
    <xf numFmtId="0" fontId="13" fillId="0" borderId="12" xfId="0" applyFont="1" applyBorder="1" applyAlignment="1">
      <alignment vertical="top"/>
    </xf>
    <xf numFmtId="0" fontId="3" fillId="7" borderId="0" xfId="0" applyFont="1" applyFill="1" applyAlignment="1">
      <alignment horizontal="left" vertical="top" wrapText="1"/>
    </xf>
    <xf numFmtId="0" fontId="10" fillId="0" borderId="5" xfId="0" applyFont="1" applyBorder="1"/>
    <xf numFmtId="0" fontId="3" fillId="0" borderId="30" xfId="0" applyFont="1" applyBorder="1"/>
    <xf numFmtId="0" fontId="30" fillId="0" borderId="3" xfId="0" applyFont="1" applyBorder="1"/>
    <xf numFmtId="0" fontId="29" fillId="0" borderId="24" xfId="0" applyFont="1" applyBorder="1"/>
    <xf numFmtId="0" fontId="30" fillId="0" borderId="24" xfId="0" applyFont="1" applyBorder="1"/>
    <xf numFmtId="0" fontId="10" fillId="0" borderId="27" xfId="0" applyFont="1" applyBorder="1" applyAlignment="1">
      <alignment wrapText="1"/>
    </xf>
    <xf numFmtId="0" fontId="10" fillId="0" borderId="24" xfId="0" applyFont="1" applyBorder="1" applyAlignment="1">
      <alignment wrapText="1"/>
    </xf>
    <xf numFmtId="0" fontId="3" fillId="0" borderId="31" xfId="0" applyFont="1" applyBorder="1" applyAlignment="1">
      <alignment wrapText="1"/>
    </xf>
    <xf numFmtId="0" fontId="20" fillId="0" borderId="12" xfId="0" applyFont="1" applyBorder="1" applyAlignment="1">
      <alignment wrapText="1"/>
    </xf>
    <xf numFmtId="0" fontId="20" fillId="0" borderId="13" xfId="0" applyFont="1" applyBorder="1" applyAlignment="1">
      <alignment wrapText="1"/>
    </xf>
    <xf numFmtId="0" fontId="20" fillId="7" borderId="7" xfId="0" applyFont="1" applyFill="1" applyBorder="1"/>
    <xf numFmtId="0" fontId="3" fillId="0" borderId="31" xfId="0" applyFont="1" applyBorder="1"/>
    <xf numFmtId="3" fontId="3" fillId="0" borderId="7" xfId="0" applyNumberFormat="1" applyFont="1" applyBorder="1"/>
    <xf numFmtId="0" fontId="8" fillId="0" borderId="26" xfId="0" applyFont="1" applyBorder="1" applyAlignment="1">
      <alignment horizontal="left" vertical="top" wrapText="1"/>
    </xf>
    <xf numFmtId="0" fontId="0" fillId="0" borderId="31" xfId="0" applyBorder="1"/>
    <xf numFmtId="0" fontId="8" fillId="0" borderId="12" xfId="0" applyFont="1" applyBorder="1" applyAlignment="1">
      <alignment horizontal="left" vertical="top" wrapText="1"/>
    </xf>
    <xf numFmtId="0" fontId="23" fillId="0" borderId="0" xfId="0" applyFont="1" applyAlignment="1">
      <alignment vertical="top"/>
    </xf>
    <xf numFmtId="0" fontId="13" fillId="0" borderId="0" xfId="0" applyFont="1" applyAlignment="1">
      <alignment horizontal="left" vertical="top"/>
    </xf>
    <xf numFmtId="164" fontId="3" fillId="0" borderId="0" xfId="0" applyNumberFormat="1" applyFont="1" applyAlignment="1">
      <alignment horizontal="left" vertical="top" wrapText="1"/>
    </xf>
    <xf numFmtId="0" fontId="20" fillId="0" borderId="12" xfId="0" applyFont="1" applyBorder="1"/>
    <xf numFmtId="0" fontId="9" fillId="0" borderId="26" xfId="0" applyFont="1" applyBorder="1"/>
    <xf numFmtId="166" fontId="3" fillId="0" borderId="3" xfId="0" applyNumberFormat="1" applyFont="1" applyBorder="1" applyAlignment="1">
      <alignment horizontal="right"/>
    </xf>
    <xf numFmtId="0" fontId="3" fillId="0" borderId="14" xfId="0" applyFont="1" applyBorder="1" applyAlignment="1">
      <alignment horizontal="left" vertical="top" wrapText="1"/>
    </xf>
    <xf numFmtId="0" fontId="3" fillId="0" borderId="7" xfId="0" applyFont="1" applyBorder="1" applyAlignment="1">
      <alignment wrapText="1"/>
    </xf>
    <xf numFmtId="0" fontId="13" fillId="0" borderId="12" xfId="0" applyFont="1" applyBorder="1"/>
    <xf numFmtId="0" fontId="3" fillId="0" borderId="12" xfId="0" applyFont="1" applyBorder="1" applyAlignment="1">
      <alignment wrapText="1"/>
    </xf>
    <xf numFmtId="164" fontId="9" fillId="0" borderId="7" xfId="0" applyNumberFormat="1" applyFont="1" applyBorder="1" applyAlignment="1">
      <alignment wrapText="1" readingOrder="1"/>
    </xf>
    <xf numFmtId="0" fontId="3" fillId="0" borderId="32" xfId="0" applyFont="1" applyBorder="1"/>
    <xf numFmtId="0" fontId="0" fillId="0" borderId="17" xfId="0" applyBorder="1"/>
    <xf numFmtId="0" fontId="3" fillId="0" borderId="26" xfId="0" applyFont="1" applyBorder="1" applyAlignment="1">
      <alignment wrapText="1"/>
    </xf>
    <xf numFmtId="0" fontId="10" fillId="0" borderId="12" xfId="0" applyFont="1" applyBorder="1" applyAlignment="1">
      <alignment horizontal="left" vertical="top" readingOrder="1"/>
    </xf>
    <xf numFmtId="0" fontId="3" fillId="0" borderId="26" xfId="0" applyFont="1" applyBorder="1" applyAlignment="1">
      <alignment horizontal="left" vertical="top"/>
    </xf>
    <xf numFmtId="0" fontId="10" fillId="0" borderId="20" xfId="0" applyFont="1" applyBorder="1" applyAlignment="1">
      <alignment horizontal="left" vertical="top" readingOrder="1"/>
    </xf>
    <xf numFmtId="0" fontId="3" fillId="0" borderId="33" xfId="0" applyFont="1" applyBorder="1"/>
    <xf numFmtId="0" fontId="3" fillId="0" borderId="34" xfId="0" applyFont="1" applyBorder="1" applyAlignment="1">
      <alignment horizontal="left" vertical="top"/>
    </xf>
    <xf numFmtId="0" fontId="20" fillId="0" borderId="20" xfId="0" applyFont="1" applyBorder="1" applyAlignment="1">
      <alignment wrapText="1"/>
    </xf>
    <xf numFmtId="0" fontId="3" fillId="0" borderId="34" xfId="0" applyFont="1" applyBorder="1"/>
    <xf numFmtId="0" fontId="0" fillId="0" borderId="34" xfId="0" applyBorder="1"/>
    <xf numFmtId="0" fontId="3" fillId="0" borderId="34" xfId="0" applyFont="1" applyBorder="1" applyAlignment="1">
      <alignment wrapText="1"/>
    </xf>
    <xf numFmtId="0" fontId="19" fillId="0" borderId="7" xfId="0" applyFont="1" applyBorder="1"/>
    <xf numFmtId="0" fontId="3" fillId="0" borderId="0" xfId="0" applyFont="1" applyAlignment="1">
      <alignment vertical="center" wrapText="1"/>
    </xf>
    <xf numFmtId="0" fontId="3" fillId="0" borderId="12" xfId="0" applyFont="1" applyBorder="1" applyAlignment="1">
      <alignment vertical="center" wrapText="1"/>
    </xf>
    <xf numFmtId="0" fontId="3" fillId="0" borderId="7" xfId="0" applyFont="1" applyBorder="1" applyAlignment="1">
      <alignment vertical="center" wrapText="1"/>
    </xf>
    <xf numFmtId="0" fontId="3" fillId="0" borderId="14" xfId="0" applyFont="1" applyBorder="1"/>
    <xf numFmtId="0" fontId="3" fillId="0" borderId="35" xfId="0" applyFont="1" applyBorder="1"/>
    <xf numFmtId="0" fontId="3" fillId="7" borderId="12" xfId="0" applyFont="1" applyFill="1" applyBorder="1" applyAlignment="1">
      <alignment vertical="top"/>
    </xf>
    <xf numFmtId="0" fontId="20" fillId="13" borderId="7" xfId="0" applyFont="1" applyFill="1" applyBorder="1" applyAlignment="1">
      <alignment wrapText="1"/>
    </xf>
    <xf numFmtId="0" fontId="13" fillId="21" borderId="7" xfId="0" applyFont="1" applyFill="1" applyBorder="1" applyAlignment="1">
      <alignment horizontal="left" vertical="top" wrapText="1"/>
    </xf>
    <xf numFmtId="0" fontId="3" fillId="22" borderId="7" xfId="0" applyFont="1" applyFill="1" applyBorder="1" applyAlignment="1">
      <alignment horizontal="left" vertical="top"/>
    </xf>
    <xf numFmtId="0" fontId="10" fillId="22" borderId="7" xfId="0" applyFont="1" applyFill="1" applyBorder="1" applyAlignment="1">
      <alignment wrapText="1"/>
    </xf>
    <xf numFmtId="0" fontId="10" fillId="22" borderId="7" xfId="0" applyFont="1" applyFill="1" applyBorder="1"/>
    <xf numFmtId="0" fontId="10" fillId="21" borderId="7" xfId="0" applyFont="1" applyFill="1" applyBorder="1" applyAlignment="1">
      <alignment horizontal="left" vertical="top" wrapText="1" readingOrder="1"/>
    </xf>
    <xf numFmtId="0" fontId="10" fillId="0" borderId="13" xfId="0" applyFont="1" applyBorder="1" applyAlignment="1">
      <alignment horizontal="left" vertical="top"/>
    </xf>
    <xf numFmtId="0" fontId="31" fillId="0" borderId="0" xfId="0" applyFont="1" applyAlignment="1">
      <alignment horizontal="left" vertical="top" wrapText="1"/>
    </xf>
    <xf numFmtId="0" fontId="3" fillId="7" borderId="7" xfId="0" applyFont="1" applyFill="1" applyBorder="1" applyAlignment="1">
      <alignment horizontal="left" vertical="top"/>
    </xf>
    <xf numFmtId="0" fontId="7" fillId="2" borderId="16" xfId="0" applyFont="1" applyFill="1" applyBorder="1" applyAlignment="1">
      <alignment vertical="top" wrapText="1"/>
    </xf>
    <xf numFmtId="0" fontId="7" fillId="0" borderId="12" xfId="0" applyFont="1" applyBorder="1" applyAlignment="1">
      <alignment horizontal="left" vertical="top"/>
    </xf>
    <xf numFmtId="0" fontId="3" fillId="12" borderId="7" xfId="0" applyFont="1" applyFill="1" applyBorder="1" applyAlignment="1">
      <alignment horizontal="left" vertical="top"/>
    </xf>
    <xf numFmtId="0" fontId="3" fillId="12" borderId="7" xfId="0" applyFont="1" applyFill="1" applyBorder="1" applyAlignment="1">
      <alignment horizontal="left" vertical="top" wrapText="1"/>
    </xf>
    <xf numFmtId="0" fontId="7" fillId="0" borderId="19" xfId="0" applyFont="1" applyBorder="1" applyAlignment="1">
      <alignment horizontal="left" vertical="top"/>
    </xf>
    <xf numFmtId="0" fontId="7" fillId="0" borderId="12" xfId="0" applyFont="1" applyBorder="1" applyAlignment="1">
      <alignment horizontal="left" vertical="top" wrapText="1"/>
    </xf>
    <xf numFmtId="0" fontId="7" fillId="0" borderId="18" xfId="0" applyFont="1" applyBorder="1" applyAlignment="1">
      <alignment horizontal="left" vertical="top"/>
    </xf>
    <xf numFmtId="0" fontId="7" fillId="0" borderId="14" xfId="0" applyFont="1" applyBorder="1" applyAlignment="1">
      <alignment horizontal="left" vertical="top"/>
    </xf>
    <xf numFmtId="0" fontId="3" fillId="16" borderId="0" xfId="0" applyFont="1" applyFill="1" applyAlignment="1">
      <alignment horizontal="left" vertical="top"/>
    </xf>
    <xf numFmtId="0" fontId="3" fillId="18" borderId="0" xfId="0" applyFont="1" applyFill="1" applyAlignment="1">
      <alignment horizontal="left" wrapText="1"/>
    </xf>
    <xf numFmtId="0" fontId="3" fillId="19" borderId="0" xfId="0" applyFont="1" applyFill="1" applyAlignment="1">
      <alignment wrapText="1"/>
    </xf>
    <xf numFmtId="0" fontId="3" fillId="18" borderId="0" xfId="0" applyFont="1" applyFill="1" applyAlignment="1">
      <alignment wrapText="1"/>
    </xf>
    <xf numFmtId="0" fontId="3" fillId="0" borderId="0" xfId="0" applyFont="1" applyAlignment="1">
      <alignment horizontal="left" indent="3"/>
    </xf>
    <xf numFmtId="0" fontId="3" fillId="7" borderId="0" xfId="0" applyFont="1" applyFill="1" applyAlignment="1">
      <alignment horizontal="left" indent="1"/>
    </xf>
    <xf numFmtId="0" fontId="3" fillId="0" borderId="23" xfId="0" applyFont="1" applyBorder="1" applyAlignment="1"/>
    <xf numFmtId="0" fontId="3" fillId="0" borderId="29" xfId="0" applyFont="1" applyBorder="1"/>
    <xf numFmtId="0" fontId="13" fillId="21" borderId="7" xfId="0" applyFont="1" applyFill="1" applyBorder="1" applyAlignment="1">
      <alignment horizontal="left" vertical="top" readingOrder="1"/>
    </xf>
    <xf numFmtId="0" fontId="3" fillId="0" borderId="26" xfId="0" applyFont="1" applyBorder="1" applyAlignment="1"/>
    <xf numFmtId="0" fontId="9" fillId="0" borderId="7" xfId="0" applyFont="1" applyFill="1" applyBorder="1"/>
    <xf numFmtId="0" fontId="28" fillId="13" borderId="0" xfId="0" applyFont="1" applyFill="1" applyAlignment="1">
      <alignment wrapText="1"/>
    </xf>
    <xf numFmtId="0" fontId="3" fillId="12" borderId="7" xfId="0" applyFont="1" applyFill="1" applyBorder="1"/>
    <xf numFmtId="0" fontId="7" fillId="0" borderId="7" xfId="0" applyFont="1" applyFill="1" applyBorder="1" applyAlignment="1">
      <alignment horizontal="left" vertical="top"/>
    </xf>
    <xf numFmtId="0" fontId="10" fillId="23" borderId="7" xfId="0" applyFont="1" applyFill="1" applyBorder="1" applyAlignment="1">
      <alignment horizontal="left" vertical="top" wrapText="1" readingOrder="1"/>
    </xf>
    <xf numFmtId="0" fontId="7" fillId="6" borderId="10" xfId="0" applyFont="1" applyFill="1" applyBorder="1" applyAlignment="1">
      <alignment horizontal="center" vertical="top" wrapText="1"/>
    </xf>
    <xf numFmtId="0" fontId="7" fillId="6" borderId="7" xfId="0" applyFont="1" applyFill="1" applyBorder="1" applyAlignment="1">
      <alignment horizontal="center" vertical="top" wrapText="1"/>
    </xf>
    <xf numFmtId="0" fontId="7" fillId="6" borderId="3" xfId="0" applyFont="1" applyFill="1" applyBorder="1" applyAlignment="1">
      <alignment horizontal="center" vertical="top" wrapText="1"/>
    </xf>
    <xf numFmtId="0" fontId="7" fillId="2" borderId="10"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12" xfId="0" applyFont="1" applyFill="1" applyBorder="1" applyAlignment="1">
      <alignment horizontal="left" vertical="top" wrapText="1"/>
    </xf>
    <xf numFmtId="0" fontId="7" fillId="3" borderId="10" xfId="0" applyFont="1" applyFill="1" applyBorder="1" applyAlignment="1">
      <alignment horizontal="center" vertical="top" wrapText="1"/>
    </xf>
    <xf numFmtId="0" fontId="7" fillId="3" borderId="7" xfId="0" applyFont="1" applyFill="1" applyBorder="1" applyAlignment="1">
      <alignment horizontal="center" vertical="top" wrapText="1"/>
    </xf>
    <xf numFmtId="0" fontId="7" fillId="3" borderId="3" xfId="0" applyFont="1" applyFill="1" applyBorder="1" applyAlignment="1">
      <alignment horizontal="center" vertical="top" wrapText="1"/>
    </xf>
    <xf numFmtId="0" fontId="7" fillId="12" borderId="10" xfId="0" applyFont="1" applyFill="1" applyBorder="1" applyAlignment="1">
      <alignment horizontal="center" vertical="top" wrapText="1"/>
    </xf>
    <xf numFmtId="0" fontId="7" fillId="12" borderId="7" xfId="0" applyFont="1" applyFill="1" applyBorder="1" applyAlignment="1">
      <alignment horizontal="center" vertical="top" wrapText="1"/>
    </xf>
    <xf numFmtId="0" fontId="7" fillId="12" borderId="3" xfId="0" applyFont="1" applyFill="1" applyBorder="1" applyAlignment="1">
      <alignment horizontal="center" vertical="top" wrapText="1"/>
    </xf>
    <xf numFmtId="0" fontId="9" fillId="4" borderId="10" xfId="0" applyFont="1" applyFill="1" applyBorder="1" applyAlignment="1">
      <alignment horizontal="center" vertical="top" wrapText="1"/>
    </xf>
    <xf numFmtId="0" fontId="9" fillId="4" borderId="7" xfId="0" applyFont="1" applyFill="1" applyBorder="1" applyAlignment="1">
      <alignment horizontal="center" vertical="top" wrapText="1"/>
    </xf>
    <xf numFmtId="0" fontId="7" fillId="5" borderId="10"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3" xfId="0" applyFont="1" applyFill="1" applyBorder="1" applyAlignment="1">
      <alignment horizontal="center" vertical="top" wrapText="1"/>
    </xf>
    <xf numFmtId="0" fontId="7" fillId="2" borderId="8" xfId="0" applyFont="1" applyFill="1" applyBorder="1" applyAlignment="1">
      <alignment horizontal="center" vertical="top" wrapText="1"/>
    </xf>
    <xf numFmtId="0" fontId="7" fillId="2" borderId="10" xfId="0" applyFont="1" applyFill="1" applyBorder="1" applyAlignment="1">
      <alignment horizontal="center" vertical="top" wrapText="1"/>
    </xf>
    <xf numFmtId="0" fontId="7" fillId="2" borderId="16" xfId="0" applyFont="1" applyFill="1" applyBorder="1" applyAlignment="1">
      <alignment horizontal="center" vertical="top" wrapText="1"/>
    </xf>
    <xf numFmtId="0" fontId="7" fillId="2" borderId="8" xfId="0" applyFont="1" applyFill="1" applyBorder="1" applyAlignment="1">
      <alignment horizontal="left" vertical="top" wrapText="1"/>
    </xf>
    <xf numFmtId="0" fontId="20" fillId="0" borderId="10" xfId="0" applyFont="1" applyBorder="1" applyAlignment="1"/>
    <xf numFmtId="0" fontId="20" fillId="0" borderId="4" xfId="0" applyFont="1" applyBorder="1" applyAlignment="1"/>
    <xf numFmtId="0" fontId="7" fillId="2" borderId="23" xfId="0" applyFont="1" applyFill="1" applyBorder="1" applyAlignment="1">
      <alignment horizontal="center" vertical="top"/>
    </xf>
    <xf numFmtId="0" fontId="7" fillId="2" borderId="7" xfId="0" applyFont="1" applyFill="1" applyBorder="1" applyAlignment="1">
      <alignment horizontal="center" vertical="top"/>
    </xf>
    <xf numFmtId="0" fontId="7" fillId="2" borderId="6" xfId="0" applyFont="1" applyFill="1" applyBorder="1" applyAlignment="1">
      <alignment horizontal="center" vertical="top"/>
    </xf>
  </cellXfs>
  <cellStyles count="1">
    <cellStyle name="Normal" xfId="0" builtinId="0"/>
  </cellStyles>
  <dxfs count="60">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alignment wrapText="0"/>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alignment wrapText="1"/>
    </dxf>
    <dxf>
      <fill>
        <patternFill patternType="solid">
          <bgColor theme="6" tint="0.39997558519241921"/>
        </patternFill>
      </fill>
    </dxf>
    <dxf>
      <alignment wrapText="1"/>
    </dxf>
    <dxf>
      <alignment wrapText="1"/>
    </dxf>
    <dxf>
      <fill>
        <patternFill patternType="solid">
          <bgColor theme="6" tint="0.39997558519241921"/>
        </patternFill>
      </fill>
    </dxf>
    <dxf>
      <fill>
        <patternFill patternType="solid">
          <bgColor theme="6" tint="0.39997558519241921"/>
        </patternFill>
      </fill>
    </dxf>
    <dxf>
      <alignment wrapText="1"/>
    </dxf>
    <dxf>
      <alignment wrapText="1"/>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alignment vertical="bottom"/>
    </dxf>
    <dxf>
      <alignment wrapText="1"/>
    </dxf>
    <dxf>
      <alignment wrapText="1"/>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1"/>
    </dxf>
    <dxf>
      <alignment vertical="top"/>
    </dxf>
    <dxf>
      <alignment horizontal="left"/>
    </dxf>
    <dxf>
      <alignment horizontal="left"/>
    </dxf>
    <dxf>
      <font>
        <name val="Arial"/>
      </font>
    </dxf>
    <dxf>
      <font>
        <name val="Arial"/>
      </font>
    </dxf>
    <dxf>
      <font>
        <name val="Arial"/>
      </font>
    </dxf>
    <dxf>
      <font>
        <name val="Arial"/>
      </font>
    </dxf>
    <dxf>
      <font>
        <name val="Arial"/>
      </font>
    </dxf>
    <dxf>
      <font>
        <sz val="10"/>
      </font>
    </dxf>
    <dxf>
      <font>
        <sz val="10"/>
      </font>
    </dxf>
    <dxf>
      <font>
        <sz val="10"/>
      </font>
    </dxf>
    <dxf>
      <font>
        <sz val="10"/>
      </font>
    </dxf>
    <dxf>
      <font>
        <sz val="10"/>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externalLink" Target="externalLinks/externalLink1.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23" Type="http://schemas.openxmlformats.org/officeDocument/2006/relationships/calcChain" Target="calcChain.xml"/><Relationship Id="rId19" Type="http://schemas.openxmlformats.org/officeDocument/2006/relationships/styles" Target="styles.xml"/><Relationship Id="rId4" Type="http://schemas.openxmlformats.org/officeDocument/2006/relationships/worksheet" Target="worksheets/sheet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30</xdr:col>
      <xdr:colOff>257174</xdr:colOff>
      <xdr:row>0</xdr:row>
      <xdr:rowOff>92075</xdr:rowOff>
    </xdr:from>
    <xdr:to>
      <xdr:col>38</xdr:col>
      <xdr:colOff>531447</xdr:colOff>
      <xdr:row>8</xdr:row>
      <xdr:rowOff>26670</xdr:rowOff>
    </xdr:to>
    <xdr:pic>
      <xdr:nvPicPr>
        <xdr:cNvPr id="4" name="Picture 3">
          <a:extLst>
            <a:ext uri="{FF2B5EF4-FFF2-40B4-BE49-F238E27FC236}">
              <a16:creationId xmlns:a16="http://schemas.microsoft.com/office/drawing/2014/main" id="{0DDCFFE9-861D-4391-A66C-C42B540BAC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46624" y="92075"/>
          <a:ext cx="7970473" cy="3895725"/>
        </a:xfrm>
        <a:prstGeom prst="rect">
          <a:avLst/>
        </a:prstGeom>
      </xdr:spPr>
    </xdr:pic>
    <xdr:clientData/>
  </xdr:twoCellAnchor>
  <xdr:twoCellAnchor editAs="oneCell">
    <xdr:from>
      <xdr:col>11</xdr:col>
      <xdr:colOff>0</xdr:colOff>
      <xdr:row>34</xdr:row>
      <xdr:rowOff>61437</xdr:rowOff>
    </xdr:from>
    <xdr:to>
      <xdr:col>25</xdr:col>
      <xdr:colOff>759036</xdr:colOff>
      <xdr:row>58</xdr:row>
      <xdr:rowOff>149543</xdr:rowOff>
    </xdr:to>
    <xdr:pic>
      <xdr:nvPicPr>
        <xdr:cNvPr id="2" name="Picture 1">
          <a:extLst>
            <a:ext uri="{FF2B5EF4-FFF2-40B4-BE49-F238E27FC236}">
              <a16:creationId xmlns:a16="http://schemas.microsoft.com/office/drawing/2014/main" id="{47A32D9B-0CE2-2AB3-53A8-1A0B348D6E20}"/>
            </a:ext>
            <a:ext uri="{147F2762-F138-4A5C-976F-8EAC2B608ADB}">
              <a16:predDERef xmlns:a16="http://schemas.microsoft.com/office/drawing/2014/main" pred="{0DDCFFE9-861D-4391-A66C-C42B540BAC69}"/>
            </a:ext>
          </a:extLst>
        </xdr:cNvPr>
        <xdr:cNvPicPr>
          <a:picLocks noChangeAspect="1"/>
        </xdr:cNvPicPr>
      </xdr:nvPicPr>
      <xdr:blipFill>
        <a:blip xmlns:r="http://schemas.openxmlformats.org/officeDocument/2006/relationships" r:embed="rId2"/>
        <a:stretch>
          <a:fillRect/>
        </a:stretch>
      </xdr:blipFill>
      <xdr:spPr>
        <a:xfrm>
          <a:off x="16469201" y="11479531"/>
          <a:ext cx="12087383" cy="4945856"/>
        </a:xfrm>
        <a:prstGeom prst="rect">
          <a:avLst/>
        </a:prstGeom>
      </xdr:spPr>
    </xdr:pic>
    <xdr:clientData/>
  </xdr:twoCellAnchor>
  <xdr:twoCellAnchor editAs="oneCell">
    <xdr:from>
      <xdr:col>13</xdr:col>
      <xdr:colOff>588459</xdr:colOff>
      <xdr:row>1</xdr:row>
      <xdr:rowOff>627723</xdr:rowOff>
    </xdr:from>
    <xdr:to>
      <xdr:col>27</xdr:col>
      <xdr:colOff>288420</xdr:colOff>
      <xdr:row>30</xdr:row>
      <xdr:rowOff>165231</xdr:rowOff>
    </xdr:to>
    <xdr:pic>
      <xdr:nvPicPr>
        <xdr:cNvPr id="5" name="Picture 4">
          <a:extLst>
            <a:ext uri="{FF2B5EF4-FFF2-40B4-BE49-F238E27FC236}">
              <a16:creationId xmlns:a16="http://schemas.microsoft.com/office/drawing/2014/main" id="{EE450E63-350A-90F9-738D-05ACAD93CB8D}"/>
            </a:ext>
            <a:ext uri="{147F2762-F138-4A5C-976F-8EAC2B608ADB}">
              <a16:predDERef xmlns:a16="http://schemas.microsoft.com/office/drawing/2014/main" pred="{47A32D9B-0CE2-2AB3-53A8-1A0B348D6E20}"/>
            </a:ext>
          </a:extLst>
        </xdr:cNvPr>
        <xdr:cNvPicPr>
          <a:picLocks noChangeAspect="1"/>
        </xdr:cNvPicPr>
      </xdr:nvPicPr>
      <xdr:blipFill>
        <a:blip xmlns:r="http://schemas.openxmlformats.org/officeDocument/2006/relationships" r:embed="rId3"/>
        <a:stretch>
          <a:fillRect/>
        </a:stretch>
      </xdr:blipFill>
      <xdr:spPr>
        <a:xfrm>
          <a:off x="22908709" y="807640"/>
          <a:ext cx="9215225" cy="9599506"/>
        </a:xfrm>
        <a:prstGeom prst="rect">
          <a:avLst/>
        </a:prstGeom>
      </xdr:spPr>
    </xdr:pic>
    <xdr:clientData/>
  </xdr:twoCellAnchor>
  <xdr:twoCellAnchor editAs="oneCell">
    <xdr:from>
      <xdr:col>11</xdr:col>
      <xdr:colOff>6772</xdr:colOff>
      <xdr:row>60</xdr:row>
      <xdr:rowOff>84666</xdr:rowOff>
    </xdr:from>
    <xdr:to>
      <xdr:col>22</xdr:col>
      <xdr:colOff>175048</xdr:colOff>
      <xdr:row>91</xdr:row>
      <xdr:rowOff>93018</xdr:rowOff>
    </xdr:to>
    <xdr:pic>
      <xdr:nvPicPr>
        <xdr:cNvPr id="6" name="Picture 5">
          <a:extLst>
            <a:ext uri="{FF2B5EF4-FFF2-40B4-BE49-F238E27FC236}">
              <a16:creationId xmlns:a16="http://schemas.microsoft.com/office/drawing/2014/main" id="{3BFAFAF3-64E4-4E1A-BAAF-7247EC7594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83772" y="16774583"/>
          <a:ext cx="9266132" cy="62305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41</xdr:col>
      <xdr:colOff>284480</xdr:colOff>
      <xdr:row>262</xdr:row>
      <xdr:rowOff>63500</xdr:rowOff>
    </xdr:from>
    <xdr:to>
      <xdr:col>46</xdr:col>
      <xdr:colOff>172790</xdr:colOff>
      <xdr:row>286</xdr:row>
      <xdr:rowOff>188641</xdr:rowOff>
    </xdr:to>
    <xdr:pic>
      <xdr:nvPicPr>
        <xdr:cNvPr id="7" name="Picture 6">
          <a:extLst>
            <a:ext uri="{FF2B5EF4-FFF2-40B4-BE49-F238E27FC236}">
              <a16:creationId xmlns:a16="http://schemas.microsoft.com/office/drawing/2014/main" id="{271656AA-FA42-4C43-9A71-2BAFBB6737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586005" y="54575075"/>
          <a:ext cx="5317560" cy="492891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q-my.sharepoint.com/personal/uqccam16_uq_edu_au/Documents/Desktop/Seagrass%20to%20add/Inputs%20from%20Hillary/Copy%20of%20Database%20extraction%20for%20seagrass%20carbon%20stocks%20and%20fluxes%20H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Data variable &amp; description"/>
      <sheetName val="Dropdown list"/>
      <sheetName val="Study information"/>
      <sheetName val="(a) CN stocks and (b) Soil prop"/>
      <sheetName val="(c) Sequestration"/>
      <sheetName val="(d) GHG fluxes"/>
      <sheetName val="(e) Carbonate"/>
      <sheetName val="Unit conversion sheet "/>
      <sheetName val="Ref Check"/>
    </sheetNames>
    <sheetDataSet>
      <sheetData sheetId="0"/>
      <sheetData sheetId="1"/>
      <sheetData sheetId="2">
        <row r="4">
          <cell r="G4" t="str">
            <v>Type 1: Small deltas</v>
          </cell>
          <cell r="H4" t="str">
            <v>Temerate Northern Atlantic</v>
          </cell>
        </row>
        <row r="5">
          <cell r="G5" t="str">
            <v>Type II: Tidal systems</v>
          </cell>
        </row>
        <row r="8">
          <cell r="H8" t="str">
            <v>Central Indo-Pacific</v>
          </cell>
        </row>
      </sheetData>
      <sheetData sheetId="3"/>
      <sheetData sheetId="4"/>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clint.cameron@uq.edu.au" id="{93C3E084-4BFC-4179-A3EA-6ED20B0910E2}" userId="S::urn:spo:guest#clint.cameron@uq.edu.au::" providerId="AD"/>
  <person displayName="Wong Lynn Wei" id="{F9E8C005-A8FA-43E1-83DB-1A66834DF2D2}" userId="S::e0669565@u.nus.edu::b04c6292-7366-4d02-b0dd-080a13ca7306" providerId="AD"/>
  <person displayName="Clint Cameron" id="{644C840A-6FBA-40AC-A7B7-FD0F7416DABD}" userId="S::uqccam16@uq.edu.au::66d631c9-ec95-495d-8285-59b48fbdf3fc" providerId="AD"/>
  <person displayName="Clint Cameron" id="{1AE81FD8-B4A0-40DE-A267-812EBEC25D2C}" userId="S::clintcameron1_yahoo.co.nz#ext#@nusu.onmicrosoft.com::072a1f67-9dfb-4a47-b841-3fa2ebc72c9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ng Lynn Wei" refreshedDate="44711.477536226848" createdVersion="8" refreshedVersion="8" minRefreshableVersion="3" recordCount="2000" xr:uid="{C5C6251D-9821-4D9A-AF0E-B3AC9074D11E}">
  <cacheSource type="worksheet">
    <worksheetSource ref="B2:AM3003" sheet="(a) CN stocks and (b) Soil prop"/>
  </cacheSource>
  <cacheFields count="39">
    <cacheField name="Article ID" numFmtId="0">
      <sharedItems containsBlank="1"/>
    </cacheField>
    <cacheField name="Primary reference" numFmtId="0">
      <sharedItems containsBlank="1" containsMixedTypes="1" containsNumber="1" containsInteger="1" minValue="2" maxValue="2" longText="1"/>
    </cacheField>
    <cacheField name="Secondary reference" numFmtId="0">
      <sharedItems containsBlank="1" containsMixedTypes="1" containsNumber="1" containsInteger="1" minValue="0" maxValue="3" longText="1"/>
    </cacheField>
    <cacheField name="Publication year" numFmtId="0">
      <sharedItems containsString="0" containsBlank="1" containsNumber="1" containsInteger="1" minValue="0" maxValue="2021"/>
    </cacheField>
    <cacheField name="#REF!" numFmtId="0">
      <sharedItems containsDate="1" containsBlank="1" containsMixedTypes="1" minDate="2022-05-22T00:00:00" maxDate="2022-05-23T00:00:00"/>
    </cacheField>
    <cacheField name="Study site" numFmtId="0">
      <sharedItems containsBlank="1" containsMixedTypes="1" containsNumber="1" containsInteger="1" minValue="38" maxValue="38"/>
    </cacheField>
    <cacheField name="Country" numFmtId="0">
      <sharedItems containsBlank="1" containsMixedTypes="1" containsNumber="1" containsInteger="1" minValue="39" maxValue="39" count="58">
        <n v="39"/>
        <s v="Mexico"/>
        <s v="Italy "/>
        <s v="Bulgaria"/>
        <s v="Korea"/>
        <s v="Australia"/>
        <s v="South Africa"/>
        <s v="Denmark"/>
        <s v="The Netherlands"/>
        <s v="France"/>
        <s v="Canada"/>
        <s v="USA"/>
        <s v="Japan"/>
        <s v="Indonesia"/>
        <s v="Micronesia"/>
        <s v="Philippines"/>
        <s v="Tanzania"/>
        <s v="Thailand"/>
        <s v="N/A"/>
        <s v="Sweden"/>
        <s v="China"/>
        <s v="Portugal"/>
        <s v="Panama"/>
        <s v="Italy"/>
        <s v="Wales"/>
        <s v="Kenya"/>
        <s v="Spain"/>
        <s v="New Zealand"/>
        <s v="Fiji"/>
        <s v="Greece"/>
        <s v="Cyprus"/>
        <s v="Malta"/>
        <s v="New Caledonia"/>
        <s v="Bahamas"/>
        <s v="Mozambique"/>
        <s v="Jordan"/>
        <s v="UAE"/>
        <s v="Malaysia"/>
        <s v="Morocco"/>
        <s v="Belize"/>
        <s v="Cuba"/>
        <s v="Brazil"/>
        <s v="Jamacia"/>
        <s v="India"/>
        <s v="Puerto Rico"/>
        <s v="Norway"/>
        <s v="Germany"/>
        <s v="Scotland"/>
        <s v="Saudi Arabia"/>
        <s v="Columbia"/>
        <m/>
        <s v="Singapore"/>
        <s v="Finland"/>
        <s v="Dutch Caribbean"/>
        <s v="UK"/>
        <s v="Poland"/>
        <s v="Virgin Islands"/>
        <s v="Papua New Guinea"/>
      </sharedItems>
    </cacheField>
    <cacheField name="Coastal typology" numFmtId="0">
      <sharedItems containsBlank="1" containsMixedTypes="1" containsNumber="1" containsInteger="1" minValue="40" maxValue="40"/>
    </cacheField>
    <cacheField name="Bioregion" numFmtId="0">
      <sharedItems containsBlank="1" containsMixedTypes="1" containsNumber="1" containsInteger="1" minValue="41" maxValue="41" count="12">
        <n v="41"/>
        <s v="Tropical Western Atlantic &amp; the Caribbean"/>
        <s v="Mediterranean"/>
        <s v="North-Western Pacific"/>
        <s v="South Australia"/>
        <s v="Tropical Indo-Pacific"/>
        <s v="South Atlantic &amp; Southern Indian Ocean"/>
        <s v="North Atlantic"/>
        <s v="North-east Pacific"/>
        <m/>
        <s v="Temperate Southern Ocean"/>
        <s v="174°21′39″ E"/>
      </sharedItems>
    </cacheField>
    <cacheField name="Identifier (a): Data ID" numFmtId="0">
      <sharedItems containsDate="1" containsBlank="1" containsMixedTypes="1" minDate="1899-12-31T04:01:03" maxDate="1900-01-04T18:22:04"/>
    </cacheField>
    <cacheField name="Identifier (b): Seagrass species" numFmtId="0">
      <sharedItems containsBlank="1" containsMixedTypes="1" containsNumber="1" containsInteger="1" minValue="0" maxValue="43" count="53">
        <n v="43"/>
        <s v="Mixed"/>
        <s v="Posidonia oceanica"/>
        <s v="Zostera noltii"/>
        <s v="Zostera marina"/>
        <s v="Posidonia australias"/>
        <s v="Unvegetated"/>
        <s v="Posidonia"/>
        <s v="Zosteraceae"/>
        <s v="Amphibolis australis"/>
        <s v="Halophila sp."/>
        <s v="Ruppia sp."/>
        <s v="Halodule sp."/>
        <s v="Cymodocea sp."/>
        <s v="Zostera capensis"/>
        <m/>
        <s v="Enhalus acoroides"/>
        <s v="Seagrasses (species / assemblages not specified)"/>
        <s v="Thalassia testudinum"/>
        <s v="Nanozostera noltii"/>
        <s v="Zostera capricorni"/>
        <s v="Halodule uninervis"/>
        <s v="Halophila minor"/>
        <s v="Halodule wrightii"/>
        <s v="Thalassia hemprichii"/>
        <s v="Syringodium isoetifolium"/>
        <s v="Zostera muelleri"/>
        <s v="Cymodocea nodosa"/>
        <s v="Halophila australis"/>
        <s v="Ruppia megacarpa"/>
        <s v="Posidonia australis"/>
        <s v="Thalassodendron ciliatum"/>
        <s v="Zostera japonica"/>
        <s v="Amphibolis antarctica"/>
        <s v="Amphibolis antarctica "/>
        <s v="Enhalus acoroides "/>
        <s v="Thassia hemprichii, Cymodocea rotundata, Enhalus acoroides"/>
        <s v="Zostera capensis"/>
        <s v="Halophila stipulacea"/>
        <s v="Halophila ovalis"/>
        <s v="Cymodocea serrulata"/>
        <s v="Cymodocea rotundata"/>
        <s v="Posidonia sinuosa"/>
        <s v="Heterozostera nigraulis"/>
        <s v="Syringodium filiforme"/>
        <s v="Ruppia maritima"/>
        <s v="Halodule beaudetti "/>
        <s v="Thalassodendrum ciliatum"/>
        <s v="Posodonia oceanica"/>
        <n v="0"/>
        <s v="Zoster marina"/>
        <s v="Zostera nolti"/>
        <s v="Thalassia hemiprichii"/>
      </sharedItems>
    </cacheField>
    <cacheField name="Identifier (c): Seagrass family/genus" numFmtId="0">
      <sharedItems containsBlank="1" containsMixedTypes="1" containsNumber="1" containsInteger="1" minValue="0" maxValue="0" count="28">
        <m/>
        <s v="Mixed"/>
        <s v="Posidonia"/>
        <s v="Zostera"/>
        <s v="Unvegetated"/>
        <s v="Zosteraceae"/>
        <s v="Amphibolis"/>
        <s v="Halophila"/>
        <s v="Ruppia"/>
        <s v="Halodule"/>
        <s v="Cymodocea"/>
        <s v="Enhalus"/>
        <s v="Not specified"/>
        <s v="Thalassia"/>
        <s v="Nanozostera"/>
        <s v="Syringodium"/>
        <s v="Thalassodendron"/>
        <s v="Thassia"/>
        <s v="Heterozostera"/>
        <s v="Thalassodendrum"/>
        <s v="Posodonia"/>
        <n v="0"/>
        <s v="Zoster"/>
        <s v="Thalassia sp."/>
        <s v="Mixed sp."/>
        <s v="Zostera sp."/>
        <s v="Enhalus sp."/>
        <s v="Seagrasses (species / assemblages not specified)" u="1"/>
      </sharedItems>
    </cacheField>
    <cacheField name="Identifier (d): Plot / core number or seagrass assemblage" numFmtId="0">
      <sharedItems containsBlank="1" containsMixedTypes="1" containsNumber="1" containsInteger="1" minValue="1" maxValue="405" longText="1"/>
    </cacheField>
    <cacheField name="Above-ground biomass (Mg C ha)" numFmtId="0">
      <sharedItems containsBlank="1" containsMixedTypes="1" containsNumber="1" minValue="0" maxValue="45"/>
    </cacheField>
    <cacheField name="Below-ground biomass (Mg C ha)" numFmtId="0">
      <sharedItems containsBlank="1" containsMixedTypes="1" containsNumber="1" minValue="0" maxValue="46"/>
    </cacheField>
    <cacheField name="Total biomass (Mg C ha)" numFmtId="0">
      <sharedItems containsBlank="1" containsMixedTypes="1" containsNumber="1" minValue="0" maxValue="47"/>
    </cacheField>
    <cacheField name="Epiphyte (algae) biomass (Mg C ha)" numFmtId="0">
      <sharedItems containsString="0" containsBlank="1" containsNumber="1" minValue="3.4999999999999996E-3" maxValue="48"/>
    </cacheField>
    <cacheField name="Soil carbon stock total (Mg C ha) " numFmtId="0">
      <sharedItems containsString="0" containsBlank="1" containsNumber="1" minValue="0" maxValue="3424.5910078806778"/>
    </cacheField>
    <cacheField name="Soil carbon total (%dw)" numFmtId="0">
      <sharedItems containsString="0" containsBlank="1" containsNumber="1" minValue="0" maxValue="50"/>
    </cacheField>
    <cacheField name="Soil organic carbon (SOC/Corg) stock (Mg C ha)" numFmtId="0">
      <sharedItems containsBlank="1" containsMixedTypes="1" containsNumber="1" minValue="0" maxValue="1345.5356473119894"/>
    </cacheField>
    <cacheField name="Soil organic carbon (%dw)" numFmtId="0">
      <sharedItems containsBlank="1" containsMixedTypes="1" containsNumber="1" minValue="0" maxValue="52"/>
    </cacheField>
    <cacheField name="Soil inorganic carbon (SIC/Cing) stock (Mg C ha)" numFmtId="0">
      <sharedItems containsString="0" containsBlank="1" containsNumber="1" minValue="0" maxValue="2151.1"/>
    </cacheField>
    <cacheField name="Soil inorganic carbon (%dw)" numFmtId="0">
      <sharedItems containsString="0" containsBlank="1" containsNumber="1" minValue="0" maxValue="54"/>
    </cacheField>
    <cacheField name="Soil carbon total top 1m (Mg C ha)" numFmtId="0">
      <sharedItems containsString="0" containsBlank="1" containsNumber="1" minValue="0" maxValue="1736.09"/>
    </cacheField>
    <cacheField name="Soil organic carbon top 1m (Mg C ha)" numFmtId="0">
      <sharedItems containsBlank="1" containsMixedTypes="1" containsNumber="1" minValue="0" maxValue="1236"/>
    </cacheField>
    <cacheField name="Soil inorganic carbon top 1m (Mg C ha)" numFmtId="0">
      <sharedItems containsString="0" containsBlank="1" containsNumber="1" minValue="0" maxValue="1660"/>
    </cacheField>
    <cacheField name="Nitrogen content (Mg N ha)" numFmtId="0">
      <sharedItems containsString="0" containsBlank="1" containsNumber="1" containsInteger="1" minValue="58" maxValue="58"/>
    </cacheField>
    <cacheField name="Nitrogen content/stock top 1m (Mg N ha)" numFmtId="0">
      <sharedItems containsString="0" containsBlank="1" containsNumber="1" minValue="2.9" maxValue="59"/>
    </cacheField>
    <cacheField name="Nitrogen (%)" numFmtId="0">
      <sharedItems containsString="0" containsBlank="1" containsNumber="1" minValue="2.8359999999999999" maxValue="60"/>
    </cacheField>
    <cacheField name="Carbon vs. nitrogen content ratio (C/N)" numFmtId="0">
      <sharedItems containsString="0" containsBlank="1" containsNumber="1" containsInteger="1" minValue="61" maxValue="61"/>
    </cacheField>
    <cacheField name="Ecosystem carbon stocks (Mg C ha)" numFmtId="0">
      <sharedItems containsBlank="1" containsMixedTypes="1" containsNumber="1" minValue="62" maxValue="208652490.20000002"/>
    </cacheField>
    <cacheField name="Allochthonous vs. autochthonous origin of sediments (% for each)" numFmtId="0">
      <sharedItems containsString="0" containsBlank="1" containsNumber="1" minValue="0.5" maxValue="63"/>
    </cacheField>
    <cacheField name="Organic matter (%)" numFmtId="0">
      <sharedItems containsString="0" containsBlank="1" containsNumber="1" minValue="0.7" maxValue="64"/>
    </cacheField>
    <cacheField name="Depth sediment collected to /depth of core (cm)" numFmtId="0">
      <sharedItems containsBlank="1" containsMixedTypes="1" containsNumber="1" minValue="0.5" maxValue="600"/>
    </cacheField>
    <cacheField name="Porosity (%)" numFmtId="0">
      <sharedItems containsString="0" containsBlank="1" containsNumber="1" minValue="18" maxValue="89.6"/>
    </cacheField>
    <cacheField name="Sediment core depth (cm)" numFmtId="0">
      <sharedItems containsBlank="1" containsMixedTypes="1" containsNumber="1" containsInteger="1" minValue="5" maxValue="67"/>
    </cacheField>
    <cacheField name="Dry Bulk Density (g cm/3), DBD" numFmtId="0">
      <sharedItems containsString="0" containsBlank="1" containsNumber="1" minValue="0.16320144191195254" maxValue="68"/>
    </cacheField>
    <cacheField name="Grain size (avg. grain size, mm) " numFmtId="0">
      <sharedItems containsBlank="1" containsMixedTypes="1" containsNumber="1" minValue="0" maxValue="97.7"/>
    </cacheField>
    <cacheField name="Fractions of mud/silt/clay (%)" numFmtId="0">
      <sharedItems containsString="0" containsBlank="1" containsNumber="1" minValue="4.7665100000000007E-9" maxValue="84.6706499999999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m/>
    <n v="2"/>
    <n v="3"/>
    <n v="4"/>
    <e v="#REF!"/>
    <n v="38"/>
    <x v="0"/>
    <n v="40"/>
    <x v="0"/>
    <n v="42"/>
    <x v="0"/>
    <x v="0"/>
    <n v="44"/>
    <n v="45"/>
    <n v="46"/>
    <n v="47"/>
    <n v="48"/>
    <n v="49"/>
    <n v="50"/>
    <n v="51"/>
    <n v="52"/>
    <n v="53"/>
    <n v="54"/>
    <n v="55"/>
    <n v="56"/>
    <n v="57"/>
    <n v="58"/>
    <n v="59"/>
    <n v="60"/>
    <n v="61"/>
    <n v="62"/>
    <n v="63"/>
    <n v="64"/>
    <n v="65"/>
    <n v="66"/>
    <n v="67"/>
    <n v="68"/>
    <n v="69"/>
    <n v="70"/>
  </r>
  <r>
    <s v="CC_001"/>
    <s v="Lucero, T. C. C., &amp; Herrera-Silveira, J. A. (2021). Seagrass contribution to blue carbon in a shallow karstic coastal area of the Gulf of Mexico. PeerJ, 9, e12109."/>
    <m/>
    <n v="2021"/>
    <e v="#REF!"/>
    <s v="Los Petenes Biosfera Reserve, Yucatan"/>
    <x v="1"/>
    <m/>
    <x v="1"/>
    <s v="Average values across all water depths (1-5m)"/>
    <x v="1"/>
    <x v="1"/>
    <s v="Seagrass community is composed of three species (Thalassia testudinum, 54%, Syringodium filiforme, 45%, and Halodule wrightii, 27%). Seagrass meadows and macroalgae occupied 82% (149,613 ha) of the LPBR (181, 991 ha). The remainder was substrate without vegetation (31,069 ha) (Fig. 2A). Mixing meadows dominated this area with 51,884 ha of MxMa macroalgae (Fig. 2B). The supervised classification allowed for mapping with 73% accuracy."/>
    <m/>
    <m/>
    <n v="2.3200000000000003"/>
    <m/>
    <n v="188.60000000000002"/>
    <m/>
    <n v="318.60000000000002"/>
    <n v="10.546000000000001"/>
    <n v="130"/>
    <n v="3.6859999999999999"/>
    <m/>
    <m/>
    <m/>
    <m/>
    <m/>
    <n v="2.8359999999999999"/>
    <m/>
    <n v="320.92"/>
    <m/>
    <n v="19.395"/>
    <m/>
    <m/>
    <s v="cores taken from 20cm to 1m depth (used a 1m corer, karst bedrock = shallower depths)"/>
    <n v="0.31"/>
    <m/>
    <m/>
  </r>
  <r>
    <s v="CC_002"/>
    <s v="Danovaro, R. (1996). Detritus-bacteria-meiofauna interactions in a seagrass bed (Posidonia oceanica) of the NW Mediterranean. Marine Biology 127, 1-13. doi:10.1007/bf00993638"/>
    <m/>
    <n v="1996"/>
    <e v="#REF!"/>
    <s v="NW Marconi"/>
    <x v="2"/>
    <m/>
    <x v="2"/>
    <s v="Average SOC %dw across all months"/>
    <x v="2"/>
    <x v="2"/>
    <m/>
    <m/>
    <m/>
    <m/>
    <m/>
    <m/>
    <m/>
    <m/>
    <n v="0.29636666666666672"/>
    <m/>
    <m/>
    <m/>
    <m/>
    <m/>
    <m/>
    <m/>
    <m/>
    <m/>
    <m/>
    <m/>
    <m/>
    <m/>
    <m/>
    <m/>
    <m/>
    <n v="0.67220000000000002"/>
    <m/>
  </r>
  <r>
    <s v="CC_003"/>
    <s v="Lee, J. S., Kang, D. J., Hineva, E., Slabakova, V., Todorova, V., Park, J., &amp; Cho, J. H. (2017). Estimation of net ecosystem metabolism of seagrass meadows in the coastal waters of the East Sea and Black Sea using the noninvasive eddy covariance technique. Ocean Science Journal, 52(2), 243-256."/>
    <m/>
    <n v="2017"/>
    <e v="#REF!"/>
    <s v="Byala Bay, Black Sea, Varna"/>
    <x v="3"/>
    <m/>
    <x v="2"/>
    <s v="Bulgeria:Dry weight: AGB 19.5 g dw m2, BGB 85.5 g dw m2"/>
    <x v="3"/>
    <x v="3"/>
    <m/>
    <n v="6.8249999999999993"/>
    <n v="29.924999999999997"/>
    <m/>
    <m/>
    <m/>
    <m/>
    <m/>
    <m/>
    <m/>
    <m/>
    <m/>
    <m/>
    <m/>
    <m/>
    <m/>
    <m/>
    <m/>
    <m/>
    <m/>
    <m/>
    <m/>
    <m/>
    <m/>
    <m/>
    <m/>
    <m/>
  </r>
  <r>
    <s v="CC_003"/>
    <s v="Lee, J. S., Kang, D. J., Hineva, E., Slabakova, V., Todorova, V., Park, J., &amp; Cho, J. H. (2017). Estimation of net ecosystem metabolism of seagrass meadows in the coastal waters of the East Sea and Black Sea using the noninvasive eddy covariance technique. Ocean Science Journal, 52(2), 243-256."/>
    <m/>
    <n v="2017"/>
    <m/>
    <s v="Hoopo Bay"/>
    <x v="4"/>
    <m/>
    <x v="3"/>
    <s v="Korea: Wet weight m2"/>
    <x v="4"/>
    <x v="3"/>
    <m/>
    <s v="1308 g m2"/>
    <s v="401 g m2"/>
    <m/>
    <m/>
    <m/>
    <m/>
    <m/>
    <m/>
    <m/>
    <m/>
    <m/>
    <m/>
    <m/>
    <m/>
    <m/>
    <m/>
    <m/>
    <m/>
    <m/>
    <m/>
    <m/>
    <m/>
    <m/>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n v="2021"/>
    <e v="#REF!"/>
    <s v="Oyster Harbour"/>
    <x v="5"/>
    <m/>
    <x v="4"/>
    <n v="1"/>
    <x v="5"/>
    <x v="2"/>
    <m/>
    <m/>
    <m/>
    <m/>
    <m/>
    <m/>
    <m/>
    <n v="21.829046983192608"/>
    <m/>
    <m/>
    <m/>
    <m/>
    <n v="72.763489943975358"/>
    <m/>
    <m/>
    <m/>
    <m/>
    <m/>
    <m/>
    <m/>
    <m/>
    <m/>
    <m/>
    <n v="30"/>
    <m/>
    <m/>
    <n v="2.535577396153846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Western Australia)"/>
    <x v="5"/>
    <m/>
    <x v="4"/>
    <n v="2"/>
    <x v="5"/>
    <x v="2"/>
    <m/>
    <m/>
    <m/>
    <m/>
    <m/>
    <m/>
    <m/>
    <n v="45.726685477640302"/>
    <m/>
    <m/>
    <m/>
    <m/>
    <n v="152.42228492546766"/>
    <m/>
    <m/>
    <m/>
    <m/>
    <m/>
    <m/>
    <m/>
    <m/>
    <m/>
    <m/>
    <n v="30"/>
    <m/>
    <m/>
    <n v="1.386873806428571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Western Australia)"/>
    <x v="5"/>
    <m/>
    <x v="4"/>
    <n v="3"/>
    <x v="5"/>
    <x v="2"/>
    <m/>
    <m/>
    <m/>
    <m/>
    <m/>
    <m/>
    <m/>
    <n v="42.687007165405184"/>
    <m/>
    <m/>
    <m/>
    <m/>
    <n v="142.29002388468393"/>
    <m/>
    <m/>
    <m/>
    <m/>
    <m/>
    <m/>
    <m/>
    <m/>
    <m/>
    <m/>
    <n v="30"/>
    <m/>
    <m/>
    <n v="1.563026702461538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Western Australia)"/>
    <x v="5"/>
    <m/>
    <x v="4"/>
    <n v="4"/>
    <x v="5"/>
    <x v="2"/>
    <m/>
    <m/>
    <m/>
    <m/>
    <m/>
    <m/>
    <m/>
    <n v="16.011463836132791"/>
    <m/>
    <m/>
    <m/>
    <m/>
    <n v="53.371546120442638"/>
    <m/>
    <m/>
    <m/>
    <m/>
    <m/>
    <m/>
    <m/>
    <m/>
    <m/>
    <m/>
    <n v="30"/>
    <m/>
    <m/>
    <n v="1.779729659153846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Western Australia)"/>
    <x v="5"/>
    <m/>
    <x v="4"/>
    <n v="5"/>
    <x v="5"/>
    <x v="2"/>
    <m/>
    <m/>
    <m/>
    <m/>
    <m/>
    <m/>
    <m/>
    <n v="15.197150340833224"/>
    <m/>
    <m/>
    <m/>
    <m/>
    <n v="50.657167802777415"/>
    <m/>
    <m/>
    <m/>
    <m/>
    <m/>
    <m/>
    <m/>
    <m/>
    <m/>
    <m/>
    <n v="30"/>
    <m/>
    <m/>
    <n v="1.518747987153846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Western Australia)"/>
    <x v="5"/>
    <m/>
    <x v="4"/>
    <n v="6"/>
    <x v="6"/>
    <x v="4"/>
    <m/>
    <m/>
    <m/>
    <m/>
    <m/>
    <m/>
    <m/>
    <n v="2.3635198762316763"/>
    <m/>
    <m/>
    <m/>
    <m/>
    <n v="7.8783995874389205"/>
    <m/>
    <m/>
    <m/>
    <m/>
    <m/>
    <m/>
    <m/>
    <m/>
    <m/>
    <m/>
    <n v="30"/>
    <m/>
    <m/>
    <n v="2.7531714285714284E-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7"/>
    <x v="6"/>
    <x v="4"/>
    <m/>
    <m/>
    <m/>
    <m/>
    <m/>
    <m/>
    <m/>
    <n v="13.816944027962743"/>
    <m/>
    <m/>
    <m/>
    <m/>
    <n v="46.056480093209139"/>
    <m/>
    <m/>
    <m/>
    <m/>
    <m/>
    <m/>
    <m/>
    <m/>
    <m/>
    <m/>
    <n v="30"/>
    <m/>
    <m/>
    <n v="2.45721500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8"/>
    <x v="6"/>
    <x v="4"/>
    <m/>
    <m/>
    <m/>
    <m/>
    <m/>
    <m/>
    <m/>
    <n v="12.990447814383691"/>
    <m/>
    <m/>
    <m/>
    <m/>
    <n v="43.301492714612309"/>
    <m/>
    <m/>
    <m/>
    <m/>
    <m/>
    <m/>
    <m/>
    <m/>
    <m/>
    <m/>
    <n v="30"/>
    <m/>
    <m/>
    <n v="3.527433090909090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9"/>
    <x v="6"/>
    <x v="4"/>
    <m/>
    <m/>
    <m/>
    <m/>
    <m/>
    <m/>
    <m/>
    <n v="2.3882110828346597"/>
    <m/>
    <m/>
    <m/>
    <m/>
    <n v="7.9607036094488661"/>
    <m/>
    <m/>
    <m/>
    <m/>
    <m/>
    <m/>
    <m/>
    <m/>
    <m/>
    <m/>
    <n v="30"/>
    <m/>
    <m/>
    <n v="2.78324600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10"/>
    <x v="6"/>
    <x v="4"/>
    <m/>
    <m/>
    <m/>
    <m/>
    <m/>
    <m/>
    <m/>
    <n v="8.4828884398275921"/>
    <m/>
    <m/>
    <m/>
    <m/>
    <n v="28.27629479942530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1"/>
    <x v="1"/>
    <x v="1"/>
    <s v="Posidonia_Amphibolis"/>
    <m/>
    <m/>
    <m/>
    <m/>
    <m/>
    <m/>
    <n v="23.482895038233742"/>
    <m/>
    <m/>
    <m/>
    <m/>
    <n v="78.27631679411247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2"/>
    <x v="6"/>
    <x v="4"/>
    <m/>
    <m/>
    <m/>
    <m/>
    <m/>
    <m/>
    <m/>
    <n v="25.967585332667362"/>
    <m/>
    <m/>
    <m/>
    <m/>
    <n v="86.558617775557877"/>
    <m/>
    <m/>
    <m/>
    <m/>
    <m/>
    <m/>
    <m/>
    <m/>
    <m/>
    <m/>
    <n v="30"/>
    <m/>
    <m/>
    <n v="1.18497585714285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3"/>
    <x v="1"/>
    <x v="1"/>
    <s v="Posidonia_Amphibolis"/>
    <m/>
    <m/>
    <m/>
    <m/>
    <m/>
    <m/>
    <n v="42.41599999999999"/>
    <m/>
    <m/>
    <m/>
    <m/>
    <n v="141.38666666666663"/>
    <m/>
    <m/>
    <m/>
    <m/>
    <m/>
    <m/>
    <m/>
    <m/>
    <m/>
    <m/>
    <n v="30"/>
    <m/>
    <m/>
    <n v="1.62004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4"/>
    <x v="6"/>
    <x v="4"/>
    <m/>
    <m/>
    <m/>
    <m/>
    <m/>
    <m/>
    <m/>
    <n v="2.7944098621220856"/>
    <m/>
    <m/>
    <m/>
    <m/>
    <n v="9.3146995404069521"/>
    <m/>
    <m/>
    <m/>
    <m/>
    <m/>
    <m/>
    <m/>
    <m/>
    <m/>
    <m/>
    <n v="30"/>
    <m/>
    <m/>
    <n v="1.817825752857143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5"/>
    <x v="6"/>
    <x v="4"/>
    <m/>
    <m/>
    <m/>
    <m/>
    <m/>
    <m/>
    <m/>
    <n v="5.3341386766239944"/>
    <m/>
    <m/>
    <m/>
    <m/>
    <n v="17.780462255413315"/>
    <m/>
    <m/>
    <m/>
    <m/>
    <m/>
    <m/>
    <m/>
    <m/>
    <m/>
    <m/>
    <n v="30"/>
    <m/>
    <m/>
    <n v="2.922231538461538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6"/>
    <x v="1"/>
    <x v="1"/>
    <s v="Posidonia_Amphibolis"/>
    <m/>
    <m/>
    <m/>
    <m/>
    <m/>
    <m/>
    <n v="42.53431482544552"/>
    <m/>
    <m/>
    <m/>
    <m/>
    <n v="141.78104941815172"/>
    <m/>
    <m/>
    <m/>
    <m/>
    <m/>
    <m/>
    <m/>
    <m/>
    <m/>
    <m/>
    <n v="30"/>
    <m/>
    <m/>
    <n v="1.988417692307692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7"/>
    <x v="6"/>
    <x v="4"/>
    <m/>
    <m/>
    <m/>
    <m/>
    <m/>
    <m/>
    <m/>
    <n v="3.2789555567589614"/>
    <m/>
    <m/>
    <m/>
    <m/>
    <n v="10.92985185586320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tark Bay (Western Australia)"/>
    <x v="5"/>
    <m/>
    <x v="4"/>
    <n v="18"/>
    <x v="1"/>
    <x v="1"/>
    <s v="Posidonia_Amphibolis"/>
    <m/>
    <m/>
    <m/>
    <m/>
    <m/>
    <m/>
    <n v="40.714703144690482"/>
    <m/>
    <m/>
    <m/>
    <m/>
    <n v="135.7156771489683"/>
    <m/>
    <m/>
    <m/>
    <m/>
    <m/>
    <m/>
    <m/>
    <m/>
    <m/>
    <m/>
    <n v="30"/>
    <m/>
    <m/>
    <n v="3.337315454545454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19"/>
    <x v="1"/>
    <x v="1"/>
    <s v="Posidonia_Amphibolis"/>
    <m/>
    <m/>
    <m/>
    <m/>
    <m/>
    <m/>
    <n v="35.874499999999998"/>
    <m/>
    <m/>
    <m/>
    <m/>
    <n v="119.5816666666666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20"/>
    <x v="1"/>
    <x v="1"/>
    <s v="Posidonia_Amphibolis"/>
    <m/>
    <m/>
    <m/>
    <m/>
    <m/>
    <m/>
    <n v="39.765927520735723"/>
    <m/>
    <m/>
    <m/>
    <m/>
    <n v="132.55309173578573"/>
    <m/>
    <m/>
    <m/>
    <m/>
    <m/>
    <m/>
    <m/>
    <m/>
    <m/>
    <m/>
    <n v="30"/>
    <m/>
    <m/>
    <n v="7.191441666666666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21"/>
    <x v="1"/>
    <x v="1"/>
    <s v="Posidonia_Amphibolis"/>
    <m/>
    <m/>
    <m/>
    <m/>
    <m/>
    <m/>
    <n v="36.674669999999999"/>
    <m/>
    <m/>
    <m/>
    <m/>
    <n v="122.24889999999999"/>
    <m/>
    <m/>
    <m/>
    <m/>
    <m/>
    <m/>
    <m/>
    <m/>
    <m/>
    <m/>
    <n v="30"/>
    <m/>
    <m/>
    <n v="6.345487318333333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homson Bay (Western Australia)"/>
    <x v="5"/>
    <m/>
    <x v="4"/>
    <n v="22"/>
    <x v="1"/>
    <x v="1"/>
    <s v="Posidonia_Amphibolis"/>
    <m/>
    <m/>
    <m/>
    <m/>
    <m/>
    <m/>
    <n v="55.841680785828316"/>
    <m/>
    <m/>
    <m/>
    <m/>
    <n v="186.13893595276105"/>
    <m/>
    <m/>
    <m/>
    <m/>
    <m/>
    <m/>
    <m/>
    <m/>
    <m/>
    <m/>
    <n v="30"/>
    <m/>
    <m/>
    <n v="6.987877692307692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3"/>
    <x v="7"/>
    <x v="2"/>
    <m/>
    <m/>
    <m/>
    <m/>
    <m/>
    <m/>
    <m/>
    <n v="28.67896979287632"/>
    <m/>
    <m/>
    <m/>
    <m/>
    <n v="95.596565976254396"/>
    <m/>
    <m/>
    <m/>
    <m/>
    <m/>
    <m/>
    <m/>
    <m/>
    <m/>
    <m/>
    <n v="30"/>
    <m/>
    <m/>
    <n v="19.78620173999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4"/>
    <x v="5"/>
    <x v="2"/>
    <m/>
    <m/>
    <m/>
    <m/>
    <m/>
    <m/>
    <m/>
    <n v="38.527397246833118"/>
    <m/>
    <m/>
    <m/>
    <m/>
    <n v="128.42465748944372"/>
    <m/>
    <m/>
    <m/>
    <m/>
    <m/>
    <m/>
    <m/>
    <m/>
    <m/>
    <m/>
    <n v="30"/>
    <m/>
    <m/>
    <n v="7.968931673750000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5"/>
    <x v="5"/>
    <x v="2"/>
    <m/>
    <m/>
    <m/>
    <m/>
    <m/>
    <m/>
    <m/>
    <n v="57.812961895760154"/>
    <m/>
    <m/>
    <m/>
    <m/>
    <n v="192.70987298586718"/>
    <m/>
    <m/>
    <m/>
    <m/>
    <m/>
    <m/>
    <m/>
    <m/>
    <m/>
    <m/>
    <n v="30"/>
    <m/>
    <m/>
    <n v="16.29110264749999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6"/>
    <x v="5"/>
    <x v="2"/>
    <m/>
    <m/>
    <m/>
    <m/>
    <m/>
    <m/>
    <m/>
    <n v="64.823183771600227"/>
    <m/>
    <m/>
    <m/>
    <m/>
    <n v="216.07727923866742"/>
    <m/>
    <m/>
    <m/>
    <m/>
    <m/>
    <m/>
    <m/>
    <m/>
    <m/>
    <m/>
    <n v="30"/>
    <m/>
    <m/>
    <n v="5.966631195499999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7"/>
    <x v="5"/>
    <x v="2"/>
    <m/>
    <m/>
    <m/>
    <m/>
    <m/>
    <m/>
    <m/>
    <n v="32.300262326522699"/>
    <m/>
    <m/>
    <m/>
    <m/>
    <n v="107.667541088409"/>
    <m/>
    <m/>
    <m/>
    <m/>
    <m/>
    <m/>
    <m/>
    <m/>
    <m/>
    <m/>
    <n v="30"/>
    <m/>
    <m/>
    <n v="5.303244333333332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Tasmania"/>
    <x v="5"/>
    <m/>
    <x v="4"/>
    <n v="28"/>
    <x v="8"/>
    <x v="5"/>
    <m/>
    <m/>
    <m/>
    <m/>
    <m/>
    <m/>
    <m/>
    <n v="35.417613691062961"/>
    <m/>
    <m/>
    <m/>
    <m/>
    <n v="118.05871230354322"/>
    <m/>
    <m/>
    <m/>
    <m/>
    <m/>
    <m/>
    <m/>
    <m/>
    <m/>
    <m/>
    <n v="30"/>
    <m/>
    <m/>
    <n v="3.609985000000000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29"/>
    <x v="1"/>
    <x v="1"/>
    <s v="Posidonia_Amphibolis"/>
    <m/>
    <m/>
    <m/>
    <m/>
    <m/>
    <m/>
    <n v="26.985261588673627"/>
    <m/>
    <m/>
    <m/>
    <m/>
    <n v="89.950871962245429"/>
    <m/>
    <m/>
    <m/>
    <m/>
    <m/>
    <m/>
    <m/>
    <m/>
    <m/>
    <m/>
    <n v="30"/>
    <m/>
    <m/>
    <n v="5.735046309749999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0"/>
    <x v="1"/>
    <x v="1"/>
    <s v="Posidonia_Amphibolis"/>
    <m/>
    <m/>
    <m/>
    <m/>
    <m/>
    <m/>
    <n v="14.854158706666281"/>
    <m/>
    <m/>
    <m/>
    <m/>
    <n v="49.513862355554274"/>
    <m/>
    <m/>
    <m/>
    <m/>
    <m/>
    <m/>
    <m/>
    <m/>
    <m/>
    <m/>
    <n v="30"/>
    <m/>
    <m/>
    <n v="4.110083961166666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1"/>
    <x v="5"/>
    <x v="2"/>
    <m/>
    <m/>
    <m/>
    <m/>
    <m/>
    <m/>
    <m/>
    <n v="36.816200000000002"/>
    <m/>
    <m/>
    <m/>
    <m/>
    <n v="122.72066666666667"/>
    <m/>
    <m/>
    <m/>
    <m/>
    <m/>
    <m/>
    <m/>
    <m/>
    <m/>
    <m/>
    <n v="30"/>
    <m/>
    <m/>
    <n v="2.673355277500000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2"/>
    <x v="9"/>
    <x v="6"/>
    <m/>
    <m/>
    <m/>
    <m/>
    <m/>
    <m/>
    <m/>
    <n v="27.64645686747388"/>
    <m/>
    <m/>
    <m/>
    <m/>
    <n v="92.154856224912933"/>
    <m/>
    <m/>
    <m/>
    <m/>
    <m/>
    <m/>
    <m/>
    <m/>
    <m/>
    <m/>
    <n v="30"/>
    <m/>
    <m/>
    <n v="1.808977777777777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3"/>
    <x v="9"/>
    <x v="6"/>
    <m/>
    <m/>
    <m/>
    <m/>
    <m/>
    <m/>
    <m/>
    <n v="25.68678403734484"/>
    <m/>
    <m/>
    <m/>
    <m/>
    <n v="85.622613457816129"/>
    <m/>
    <m/>
    <m/>
    <m/>
    <m/>
    <m/>
    <m/>
    <m/>
    <m/>
    <m/>
    <n v="30"/>
    <m/>
    <m/>
    <n v="3.654540780555555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4"/>
    <x v="9"/>
    <x v="6"/>
    <m/>
    <m/>
    <m/>
    <m/>
    <m/>
    <m/>
    <m/>
    <n v="21.284488073032843"/>
    <m/>
    <m/>
    <m/>
    <m/>
    <n v="70.948293576776138"/>
    <m/>
    <m/>
    <m/>
    <m/>
    <m/>
    <m/>
    <m/>
    <m/>
    <m/>
    <m/>
    <n v="30"/>
    <m/>
    <m/>
    <n v="2.951572241111111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5"/>
    <x v="5"/>
    <x v="2"/>
    <m/>
    <m/>
    <m/>
    <m/>
    <m/>
    <m/>
    <m/>
    <n v="43.764620000000008"/>
    <m/>
    <m/>
    <m/>
    <m/>
    <n v="145.88206666666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6"/>
    <x v="5"/>
    <x v="2"/>
    <m/>
    <m/>
    <m/>
    <m/>
    <m/>
    <m/>
    <m/>
    <n v="23.974499999999999"/>
    <m/>
    <m/>
    <m/>
    <m/>
    <n v="79.91499999999999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arker Point"/>
    <x v="5"/>
    <m/>
    <x v="4"/>
    <n v="37"/>
    <x v="10"/>
    <x v="7"/>
    <m/>
    <m/>
    <m/>
    <m/>
    <m/>
    <m/>
    <m/>
    <n v="5.6632899999999999"/>
    <m/>
    <m/>
    <m/>
    <m/>
    <n v="18.877633333333332"/>
    <m/>
    <m/>
    <m/>
    <m/>
    <m/>
    <m/>
    <m/>
    <m/>
    <m/>
    <m/>
    <n v="30"/>
    <m/>
    <m/>
    <n v="2.88119131766666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arker Point"/>
    <x v="5"/>
    <m/>
    <x v="4"/>
    <n v="38"/>
    <x v="10"/>
    <x v="7"/>
    <m/>
    <m/>
    <m/>
    <m/>
    <m/>
    <m/>
    <m/>
    <n v="4.8299999999999992"/>
    <m/>
    <m/>
    <m/>
    <m/>
    <n v="16.09999999999999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Rottnest Island"/>
    <x v="5"/>
    <m/>
    <x v="4"/>
    <n v="39"/>
    <x v="9"/>
    <x v="6"/>
    <m/>
    <m/>
    <m/>
    <m/>
    <m/>
    <m/>
    <m/>
    <n v="36.743386898464003"/>
    <m/>
    <m/>
    <m/>
    <m/>
    <n v="122.477956328213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arakeet Bay"/>
    <x v="5"/>
    <m/>
    <x v="4"/>
    <n v="40"/>
    <x v="10"/>
    <x v="7"/>
    <m/>
    <m/>
    <m/>
    <m/>
    <m/>
    <m/>
    <m/>
    <n v="1.3660066491948963"/>
    <m/>
    <m/>
    <m/>
    <m/>
    <n v="4.553355497316321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41"/>
    <x v="5"/>
    <x v="2"/>
    <m/>
    <m/>
    <m/>
    <m/>
    <m/>
    <m/>
    <m/>
    <n v="50.312964699767107"/>
    <m/>
    <m/>
    <m/>
    <m/>
    <n v="167.70988233255702"/>
    <m/>
    <m/>
    <m/>
    <m/>
    <m/>
    <m/>
    <m/>
    <m/>
    <m/>
    <m/>
    <n v="30"/>
    <m/>
    <m/>
    <n v="9.363120454130433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4"/>
    <n v="42"/>
    <x v="5"/>
    <x v="2"/>
    <m/>
    <m/>
    <m/>
    <m/>
    <m/>
    <m/>
    <m/>
    <n v="41.063910895044195"/>
    <m/>
    <m/>
    <m/>
    <m/>
    <n v="136.87970298348066"/>
    <m/>
    <m/>
    <m/>
    <m/>
    <m/>
    <m/>
    <m/>
    <m/>
    <m/>
    <m/>
    <n v="30"/>
    <m/>
    <m/>
    <n v="20.41184210771428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43"/>
    <x v="5"/>
    <x v="2"/>
    <m/>
    <m/>
    <m/>
    <m/>
    <m/>
    <m/>
    <m/>
    <n v="19.445399999999999"/>
    <m/>
    <m/>
    <m/>
    <m/>
    <n v="64.817999999999998"/>
    <m/>
    <m/>
    <m/>
    <m/>
    <m/>
    <m/>
    <m/>
    <m/>
    <m/>
    <m/>
    <n v="30"/>
    <m/>
    <m/>
    <n v="2.070509765312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44"/>
    <x v="5"/>
    <x v="2"/>
    <m/>
    <m/>
    <m/>
    <m/>
    <m/>
    <m/>
    <m/>
    <n v="12.126494287631008"/>
    <m/>
    <m/>
    <m/>
    <m/>
    <n v="40.421647625436691"/>
    <m/>
    <m/>
    <m/>
    <m/>
    <m/>
    <m/>
    <m/>
    <m/>
    <m/>
    <m/>
    <n v="30"/>
    <m/>
    <m/>
    <n v="1.904979901642857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45"/>
    <x v="5"/>
    <x v="2"/>
    <m/>
    <m/>
    <m/>
    <m/>
    <m/>
    <m/>
    <m/>
    <n v="24.839720052915496"/>
    <m/>
    <m/>
    <m/>
    <m/>
    <n v="82.799066843051648"/>
    <m/>
    <m/>
    <m/>
    <m/>
    <m/>
    <m/>
    <m/>
    <m/>
    <m/>
    <m/>
    <n v="30"/>
    <m/>
    <m/>
    <n v="2.377991428571428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46"/>
    <x v="5"/>
    <x v="2"/>
    <m/>
    <m/>
    <m/>
    <m/>
    <m/>
    <m/>
    <m/>
    <n v="13.164049511076827"/>
    <m/>
    <m/>
    <m/>
    <m/>
    <n v="43.88016503692276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47"/>
    <x v="5"/>
    <x v="2"/>
    <m/>
    <m/>
    <m/>
    <m/>
    <m/>
    <m/>
    <m/>
    <n v="18.147325231971635"/>
    <m/>
    <m/>
    <m/>
    <m/>
    <n v="60.4910841065721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ychinicup"/>
    <x v="5"/>
    <m/>
    <x v="4"/>
    <n v="48"/>
    <x v="5"/>
    <x v="2"/>
    <m/>
    <m/>
    <m/>
    <m/>
    <m/>
    <m/>
    <m/>
    <n v="50.591865713554157"/>
    <m/>
    <m/>
    <m/>
    <m/>
    <n v="168.6395523785138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ychinicup"/>
    <x v="5"/>
    <m/>
    <x v="4"/>
    <n v="49"/>
    <x v="5"/>
    <x v="2"/>
    <m/>
    <m/>
    <m/>
    <m/>
    <m/>
    <m/>
    <m/>
    <n v="28.416186901215571"/>
    <m/>
    <m/>
    <m/>
    <m/>
    <n v="94.72062300405190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ychinicup"/>
    <x v="5"/>
    <m/>
    <x v="4"/>
    <n v="50"/>
    <x v="5"/>
    <x v="2"/>
    <m/>
    <m/>
    <m/>
    <m/>
    <m/>
    <m/>
    <m/>
    <n v="25.500074461380066"/>
    <m/>
    <m/>
    <m/>
    <m/>
    <n v="85.00024820460022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51"/>
    <x v="5"/>
    <x v="2"/>
    <m/>
    <m/>
    <m/>
    <m/>
    <m/>
    <m/>
    <m/>
    <n v="29.509448010042799"/>
    <m/>
    <m/>
    <m/>
    <m/>
    <n v="98.36482670014265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52"/>
    <x v="5"/>
    <x v="2"/>
    <m/>
    <m/>
    <m/>
    <m/>
    <m/>
    <m/>
    <m/>
    <n v="29.610244654289499"/>
    <m/>
    <m/>
    <m/>
    <m/>
    <n v="98.70081551429834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53"/>
    <x v="5"/>
    <x v="2"/>
    <m/>
    <m/>
    <m/>
    <m/>
    <m/>
    <m/>
    <m/>
    <n v="29.711041298536198"/>
    <m/>
    <m/>
    <m/>
    <m/>
    <n v="99.036804328453997"/>
    <m/>
    <m/>
    <m/>
    <m/>
    <m/>
    <m/>
    <m/>
    <m/>
    <m/>
    <m/>
    <n v="30"/>
    <m/>
    <m/>
    <n v="8.454895000000000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54"/>
    <x v="5"/>
    <x v="2"/>
    <m/>
    <m/>
    <m/>
    <m/>
    <m/>
    <m/>
    <m/>
    <n v="29.811837942782901"/>
    <m/>
    <m/>
    <m/>
    <m/>
    <n v="99.3727931426096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55"/>
    <x v="5"/>
    <x v="2"/>
    <m/>
    <m/>
    <m/>
    <m/>
    <m/>
    <m/>
    <m/>
    <n v="29.912634587029601"/>
    <m/>
    <m/>
    <m/>
    <m/>
    <n v="99.70878195676533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rincess Royal Harbour"/>
    <x v="5"/>
    <m/>
    <x v="4"/>
    <n v="56"/>
    <x v="5"/>
    <x v="2"/>
    <m/>
    <m/>
    <m/>
    <m/>
    <m/>
    <m/>
    <m/>
    <n v="30.0134312312763"/>
    <m/>
    <m/>
    <m/>
    <m/>
    <n v="100.0447707709210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rincess Royal Harbour"/>
    <x v="5"/>
    <m/>
    <x v="4"/>
    <n v="57"/>
    <x v="5"/>
    <x v="2"/>
    <m/>
    <m/>
    <m/>
    <m/>
    <m/>
    <m/>
    <m/>
    <n v="30.1142278755229"/>
    <m/>
    <m/>
    <m/>
    <m/>
    <n v="100.38075958507633"/>
    <m/>
    <m/>
    <m/>
    <m/>
    <m/>
    <m/>
    <m/>
    <m/>
    <m/>
    <m/>
    <n v="30"/>
    <m/>
    <m/>
    <n v="15.49761666666666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rincess Royal Harbour"/>
    <x v="5"/>
    <m/>
    <x v="4"/>
    <n v="58"/>
    <x v="5"/>
    <x v="2"/>
    <m/>
    <m/>
    <m/>
    <m/>
    <m/>
    <m/>
    <m/>
    <n v="30.215024519769599"/>
    <m/>
    <m/>
    <m/>
    <m/>
    <n v="100.716748399231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ucky Bay, Swan River"/>
    <x v="5"/>
    <m/>
    <x v="4"/>
    <n v="59"/>
    <x v="10"/>
    <x v="7"/>
    <m/>
    <m/>
    <m/>
    <m/>
    <m/>
    <m/>
    <m/>
    <n v="30.315821164016299"/>
    <m/>
    <m/>
    <m/>
    <m/>
    <n v="101.052737213387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ucky Bay, Swan River"/>
    <x v="5"/>
    <m/>
    <x v="4"/>
    <n v="60"/>
    <x v="10"/>
    <x v="7"/>
    <m/>
    <m/>
    <m/>
    <m/>
    <m/>
    <m/>
    <m/>
    <n v="30.416617808262998"/>
    <m/>
    <m/>
    <m/>
    <m/>
    <n v="101.3887260275433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ucky Bay, Swan River"/>
    <x v="5"/>
    <m/>
    <x v="4"/>
    <n v="61"/>
    <x v="10"/>
    <x v="7"/>
    <m/>
    <m/>
    <m/>
    <m/>
    <m/>
    <m/>
    <m/>
    <n v="30.517414452509701"/>
    <m/>
    <m/>
    <m/>
    <m/>
    <n v="101.72471484169901"/>
    <m/>
    <m/>
    <m/>
    <m/>
    <m/>
    <m/>
    <m/>
    <m/>
    <m/>
    <m/>
    <n v="30"/>
    <m/>
    <m/>
    <n v="2.64497500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eschenault Inlet"/>
    <x v="5"/>
    <m/>
    <x v="4"/>
    <n v="62"/>
    <x v="10"/>
    <x v="7"/>
    <m/>
    <m/>
    <m/>
    <m/>
    <m/>
    <m/>
    <m/>
    <n v="30.618211096756401"/>
    <m/>
    <m/>
    <m/>
    <m/>
    <n v="102.06070365585467"/>
    <m/>
    <m/>
    <m/>
    <m/>
    <m/>
    <m/>
    <m/>
    <m/>
    <m/>
    <m/>
    <n v="30"/>
    <m/>
    <m/>
    <n v="84.67064999999999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eschenault Inlet"/>
    <x v="5"/>
    <m/>
    <x v="4"/>
    <n v="63"/>
    <x v="10"/>
    <x v="7"/>
    <m/>
    <m/>
    <m/>
    <m/>
    <m/>
    <m/>
    <m/>
    <n v="30.7190077410031"/>
    <m/>
    <m/>
    <m/>
    <m/>
    <n v="102.396692470010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eschenault Inlet"/>
    <x v="5"/>
    <m/>
    <x v="4"/>
    <n v="64"/>
    <x v="10"/>
    <x v="7"/>
    <m/>
    <m/>
    <m/>
    <m/>
    <m/>
    <m/>
    <m/>
    <n v="30.8198043852498"/>
    <m/>
    <m/>
    <m/>
    <m/>
    <n v="102.732681284165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Harvey Inlet"/>
    <x v="5"/>
    <m/>
    <x v="4"/>
    <n v="65"/>
    <x v="10"/>
    <x v="7"/>
    <m/>
    <m/>
    <m/>
    <m/>
    <m/>
    <m/>
    <m/>
    <n v="30.920601029496499"/>
    <m/>
    <m/>
    <m/>
    <m/>
    <n v="103.068670098321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Harvey Inlet"/>
    <x v="5"/>
    <m/>
    <x v="4"/>
    <n v="66"/>
    <x v="10"/>
    <x v="7"/>
    <m/>
    <m/>
    <m/>
    <m/>
    <m/>
    <m/>
    <m/>
    <n v="31.021397673743099"/>
    <m/>
    <m/>
    <m/>
    <m/>
    <n v="103.404658912476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Harvey Inlet"/>
    <x v="5"/>
    <m/>
    <x v="4"/>
    <n v="67"/>
    <x v="10"/>
    <x v="7"/>
    <m/>
    <m/>
    <m/>
    <m/>
    <m/>
    <m/>
    <m/>
    <n v="31.122194317989798"/>
    <m/>
    <m/>
    <m/>
    <m/>
    <n v="103.7406477266326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68"/>
    <x v="5"/>
    <x v="2"/>
    <m/>
    <m/>
    <m/>
    <m/>
    <m/>
    <m/>
    <m/>
    <n v="31.222990962236501"/>
    <m/>
    <m/>
    <m/>
    <m/>
    <n v="104.07663654078834"/>
    <m/>
    <m/>
    <m/>
    <m/>
    <m/>
    <m/>
    <m/>
    <m/>
    <m/>
    <m/>
    <n v="30"/>
    <m/>
    <m/>
    <n v="38.55183333333332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69"/>
    <x v="5"/>
    <x v="2"/>
    <m/>
    <m/>
    <m/>
    <m/>
    <m/>
    <m/>
    <m/>
    <n v="31.323787606483201"/>
    <m/>
    <m/>
    <m/>
    <m/>
    <n v="104.41262535494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70"/>
    <x v="5"/>
    <x v="2"/>
    <m/>
    <m/>
    <m/>
    <m/>
    <m/>
    <m/>
    <m/>
    <n v="31.4245842507299"/>
    <m/>
    <m/>
    <m/>
    <m/>
    <n v="104.748614169099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71"/>
    <x v="5"/>
    <x v="2"/>
    <m/>
    <m/>
    <m/>
    <m/>
    <m/>
    <m/>
    <m/>
    <n v="31.5253808949766"/>
    <m/>
    <m/>
    <m/>
    <m/>
    <n v="105.0846029832553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72"/>
    <x v="5"/>
    <x v="2"/>
    <m/>
    <m/>
    <m/>
    <m/>
    <m/>
    <m/>
    <m/>
    <n v="31.626177539223299"/>
    <m/>
    <m/>
    <m/>
    <m/>
    <n v="105.42059179741099"/>
    <m/>
    <m/>
    <m/>
    <m/>
    <m/>
    <m/>
    <m/>
    <m/>
    <m/>
    <m/>
    <n v="30"/>
    <m/>
    <m/>
    <n v="35.46696666666666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1"/>
    <x v="5"/>
    <m/>
    <x v="4"/>
    <n v="73"/>
    <x v="5"/>
    <x v="2"/>
    <m/>
    <m/>
    <m/>
    <m/>
    <m/>
    <m/>
    <m/>
    <n v="31.726974183469999"/>
    <m/>
    <m/>
    <m/>
    <m/>
    <n v="105.7565806115666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int Peron"/>
    <x v="5"/>
    <m/>
    <x v="4"/>
    <n v="74"/>
    <x v="5"/>
    <x v="2"/>
    <m/>
    <m/>
    <m/>
    <m/>
    <m/>
    <m/>
    <m/>
    <n v="31.827770827716598"/>
    <m/>
    <m/>
    <m/>
    <m/>
    <n v="106.09256942572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int Peron"/>
    <x v="5"/>
    <m/>
    <x v="4"/>
    <n v="75"/>
    <x v="5"/>
    <x v="2"/>
    <m/>
    <m/>
    <m/>
    <m/>
    <m/>
    <m/>
    <m/>
    <n v="31.928567471963301"/>
    <m/>
    <m/>
    <m/>
    <m/>
    <n v="106.42855823987767"/>
    <m/>
    <m/>
    <m/>
    <m/>
    <m/>
    <m/>
    <m/>
    <m/>
    <m/>
    <m/>
    <n v="30"/>
    <m/>
    <m/>
    <n v="1.429138999999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int Peron"/>
    <x v="5"/>
    <m/>
    <x v="4"/>
    <n v="76"/>
    <x v="5"/>
    <x v="2"/>
    <m/>
    <m/>
    <m/>
    <m/>
    <m/>
    <m/>
    <m/>
    <n v="32.029364116209997"/>
    <m/>
    <m/>
    <m/>
    <m/>
    <n v="106.764547054033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l Bank"/>
    <x v="5"/>
    <m/>
    <x v="4"/>
    <n v="77"/>
    <x v="5"/>
    <x v="2"/>
    <m/>
    <m/>
    <m/>
    <m/>
    <m/>
    <m/>
    <m/>
    <n v="32.130160760456697"/>
    <m/>
    <m/>
    <m/>
    <m/>
    <n v="107.10053586818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l Bank"/>
    <x v="5"/>
    <m/>
    <x v="4"/>
    <n v="78"/>
    <x v="5"/>
    <x v="2"/>
    <m/>
    <m/>
    <m/>
    <m/>
    <m/>
    <m/>
    <m/>
    <n v="32.230957404703403"/>
    <m/>
    <m/>
    <m/>
    <m/>
    <n v="107.436524682344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l Bank"/>
    <x v="5"/>
    <m/>
    <x v="4"/>
    <n v="79"/>
    <x v="5"/>
    <x v="2"/>
    <m/>
    <m/>
    <m/>
    <m/>
    <m/>
    <m/>
    <m/>
    <n v="32.331754048950103"/>
    <m/>
    <m/>
    <m/>
    <m/>
    <n v="107.77251349650034"/>
    <m/>
    <m/>
    <m/>
    <m/>
    <m/>
    <m/>
    <m/>
    <m/>
    <m/>
    <m/>
    <n v="30"/>
    <m/>
    <m/>
    <n v="1.93039825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tany Bay"/>
    <x v="5"/>
    <m/>
    <x v="4"/>
    <n v="80"/>
    <x v="5"/>
    <x v="2"/>
    <m/>
    <m/>
    <m/>
    <m/>
    <m/>
    <m/>
    <m/>
    <n v="32.432550693196802"/>
    <m/>
    <m/>
    <m/>
    <m/>
    <n v="108.1085023106560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tany Bay"/>
    <x v="5"/>
    <m/>
    <x v="4"/>
    <n v="81"/>
    <x v="5"/>
    <x v="2"/>
    <m/>
    <m/>
    <m/>
    <m/>
    <m/>
    <m/>
    <m/>
    <n v="32.533347337443502"/>
    <m/>
    <m/>
    <m/>
    <m/>
    <n v="108.44449112481168"/>
    <m/>
    <m/>
    <m/>
    <m/>
    <m/>
    <m/>
    <m/>
    <m/>
    <m/>
    <m/>
    <n v="30"/>
    <m/>
    <m/>
    <n v="11.49933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tany Bay"/>
    <x v="5"/>
    <m/>
    <x v="4"/>
    <n v="82"/>
    <x v="5"/>
    <x v="2"/>
    <m/>
    <m/>
    <m/>
    <m/>
    <m/>
    <m/>
    <m/>
    <n v="32.634143981690201"/>
    <m/>
    <m/>
    <m/>
    <m/>
    <n v="108.780479938967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Frenchman's Bay"/>
    <x v="5"/>
    <m/>
    <x v="4"/>
    <n v="83"/>
    <x v="5"/>
    <x v="2"/>
    <m/>
    <m/>
    <m/>
    <m/>
    <m/>
    <m/>
    <m/>
    <n v="32.734940625936801"/>
    <m/>
    <m/>
    <m/>
    <m/>
    <n v="109.11646875312266"/>
    <m/>
    <m/>
    <m/>
    <m/>
    <m/>
    <m/>
    <m/>
    <m/>
    <m/>
    <m/>
    <n v="30"/>
    <m/>
    <m/>
    <n v="3.991736350692307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4"/>
    <x v="5"/>
    <x v="2"/>
    <m/>
    <m/>
    <m/>
    <m/>
    <m/>
    <m/>
    <m/>
    <n v="32.8357372701835"/>
    <m/>
    <m/>
    <m/>
    <m/>
    <n v="109.45245756727833"/>
    <m/>
    <m/>
    <m/>
    <m/>
    <m/>
    <m/>
    <m/>
    <m/>
    <m/>
    <m/>
    <n v="30"/>
    <m/>
    <m/>
    <n v="9.314695517846153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5"/>
    <x v="6"/>
    <x v="4"/>
    <m/>
    <m/>
    <m/>
    <m/>
    <m/>
    <m/>
    <m/>
    <n v="32.9365339144302"/>
    <m/>
    <m/>
    <m/>
    <m/>
    <n v="109.78844638143399"/>
    <m/>
    <m/>
    <m/>
    <m/>
    <m/>
    <m/>
    <m/>
    <m/>
    <m/>
    <m/>
    <n v="30"/>
    <m/>
    <m/>
    <n v="1.713778460571428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6"/>
    <x v="5"/>
    <x v="2"/>
    <m/>
    <m/>
    <m/>
    <m/>
    <m/>
    <m/>
    <m/>
    <n v="33.037330558676899"/>
    <m/>
    <m/>
    <m/>
    <m/>
    <n v="110.12443519558965"/>
    <m/>
    <m/>
    <m/>
    <m/>
    <m/>
    <m/>
    <m/>
    <m/>
    <m/>
    <m/>
    <n v="30"/>
    <m/>
    <m/>
    <n v="1.76083738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7"/>
    <x v="5"/>
    <x v="2"/>
    <m/>
    <m/>
    <m/>
    <m/>
    <m/>
    <m/>
    <m/>
    <n v="33.138127202923599"/>
    <m/>
    <m/>
    <m/>
    <m/>
    <n v="110.46042400974534"/>
    <m/>
    <m/>
    <m/>
    <m/>
    <m/>
    <m/>
    <m/>
    <m/>
    <m/>
    <m/>
    <n v="30"/>
    <m/>
    <m/>
    <n v="9.093637155428570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8"/>
    <x v="5"/>
    <x v="2"/>
    <m/>
    <m/>
    <m/>
    <m/>
    <m/>
    <m/>
    <m/>
    <n v="33.238923847170298"/>
    <m/>
    <m/>
    <m/>
    <m/>
    <n v="110.79641282390101"/>
    <m/>
    <m/>
    <m/>
    <m/>
    <m/>
    <m/>
    <m/>
    <m/>
    <m/>
    <m/>
    <n v="30"/>
    <m/>
    <m/>
    <n v="1.986394386214285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89"/>
    <x v="6"/>
    <x v="4"/>
    <m/>
    <m/>
    <m/>
    <m/>
    <m/>
    <m/>
    <m/>
    <n v="33.339720491416998"/>
    <m/>
    <m/>
    <m/>
    <m/>
    <n v="111.13240163805666"/>
    <m/>
    <m/>
    <m/>
    <m/>
    <m/>
    <m/>
    <m/>
    <m/>
    <m/>
    <m/>
    <n v="30"/>
    <m/>
    <m/>
    <n v="12.69523507366666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0"/>
    <x v="6"/>
    <x v="4"/>
    <m/>
    <m/>
    <m/>
    <m/>
    <m/>
    <m/>
    <m/>
    <n v="33.440517135663697"/>
    <m/>
    <m/>
    <m/>
    <m/>
    <n v="111.46839045221233"/>
    <m/>
    <m/>
    <m/>
    <m/>
    <m/>
    <m/>
    <m/>
    <m/>
    <m/>
    <m/>
    <n v="30"/>
    <m/>
    <m/>
    <n v="0.9865682285714285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1"/>
    <x v="6"/>
    <x v="4"/>
    <m/>
    <m/>
    <m/>
    <m/>
    <m/>
    <m/>
    <m/>
    <n v="33.541313779910404"/>
    <m/>
    <m/>
    <m/>
    <m/>
    <n v="111.80437926636802"/>
    <m/>
    <m/>
    <m/>
    <m/>
    <m/>
    <m/>
    <m/>
    <m/>
    <m/>
    <m/>
    <n v="30"/>
    <m/>
    <m/>
    <n v="32.65539149538461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2"/>
    <x v="5"/>
    <x v="2"/>
    <m/>
    <m/>
    <m/>
    <m/>
    <m/>
    <m/>
    <m/>
    <n v="33.642110424157003"/>
    <m/>
    <m/>
    <m/>
    <m/>
    <n v="112.14036808052334"/>
    <m/>
    <m/>
    <m/>
    <m/>
    <m/>
    <m/>
    <m/>
    <m/>
    <m/>
    <m/>
    <n v="30"/>
    <m/>
    <m/>
    <n v="1.918243297714285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3"/>
    <x v="6"/>
    <x v="4"/>
    <m/>
    <m/>
    <m/>
    <m/>
    <m/>
    <m/>
    <m/>
    <n v="33.742907068403703"/>
    <m/>
    <m/>
    <m/>
    <m/>
    <n v="112.47635689467901"/>
    <m/>
    <m/>
    <m/>
    <m/>
    <m/>
    <m/>
    <m/>
    <m/>
    <m/>
    <m/>
    <n v="30"/>
    <m/>
    <m/>
    <n v="1.55307622573333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4"/>
    <x v="6"/>
    <x v="4"/>
    <m/>
    <m/>
    <m/>
    <m/>
    <m/>
    <m/>
    <m/>
    <n v="33.843703712650402"/>
    <m/>
    <m/>
    <m/>
    <m/>
    <n v="112.81234570883467"/>
    <m/>
    <m/>
    <m/>
    <m/>
    <m/>
    <m/>
    <m/>
    <m/>
    <m/>
    <m/>
    <n v="30"/>
    <m/>
    <m/>
    <n v="0.6268838920000000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5"/>
    <x v="6"/>
    <x v="4"/>
    <m/>
    <m/>
    <m/>
    <m/>
    <m/>
    <m/>
    <m/>
    <n v="33.944500356897102"/>
    <m/>
    <m/>
    <m/>
    <m/>
    <n v="113.14833452299034"/>
    <m/>
    <m/>
    <m/>
    <m/>
    <m/>
    <m/>
    <m/>
    <m/>
    <m/>
    <m/>
    <n v="30"/>
    <m/>
    <m/>
    <n v="10.350386286875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6"/>
    <x v="6"/>
    <x v="4"/>
    <m/>
    <m/>
    <m/>
    <m/>
    <m/>
    <m/>
    <m/>
    <n v="34.045297001143801"/>
    <m/>
    <m/>
    <m/>
    <m/>
    <n v="113.48432333714599"/>
    <m/>
    <m/>
    <m/>
    <m/>
    <m/>
    <m/>
    <m/>
    <m/>
    <m/>
    <m/>
    <n v="30"/>
    <m/>
    <m/>
    <n v="12.24644055878571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7"/>
    <x v="5"/>
    <x v="2"/>
    <m/>
    <m/>
    <m/>
    <m/>
    <m/>
    <m/>
    <m/>
    <n v="34.146093645390501"/>
    <m/>
    <m/>
    <m/>
    <m/>
    <n v="113.82031215130166"/>
    <m/>
    <m/>
    <m/>
    <m/>
    <m/>
    <m/>
    <m/>
    <m/>
    <m/>
    <m/>
    <n v="30"/>
    <m/>
    <m/>
    <n v="7.796704184769231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8"/>
    <x v="6"/>
    <x v="4"/>
    <m/>
    <m/>
    <m/>
    <m/>
    <m/>
    <m/>
    <m/>
    <n v="34.2468902896372"/>
    <m/>
    <m/>
    <m/>
    <m/>
    <n v="114.15630096545732"/>
    <m/>
    <m/>
    <m/>
    <m/>
    <m/>
    <m/>
    <m/>
    <m/>
    <m/>
    <m/>
    <n v="30"/>
    <m/>
    <m/>
    <n v="1.157296673624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99"/>
    <x v="6"/>
    <x v="4"/>
    <m/>
    <m/>
    <m/>
    <m/>
    <m/>
    <m/>
    <m/>
    <n v="34.347686933883899"/>
    <m/>
    <m/>
    <m/>
    <m/>
    <n v="114.49228977961299"/>
    <m/>
    <m/>
    <m/>
    <m/>
    <m/>
    <m/>
    <m/>
    <m/>
    <m/>
    <m/>
    <n v="30"/>
    <m/>
    <m/>
    <n v="0.4739366087499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100"/>
    <x v="6"/>
    <x v="4"/>
    <m/>
    <m/>
    <m/>
    <m/>
    <m/>
    <m/>
    <m/>
    <n v="34.448483578130499"/>
    <m/>
    <m/>
    <m/>
    <m/>
    <n v="114.82827859376835"/>
    <m/>
    <m/>
    <m/>
    <m/>
    <m/>
    <m/>
    <m/>
    <m/>
    <m/>
    <m/>
    <n v="30"/>
    <m/>
    <m/>
    <n v="2.683594863000000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101"/>
    <x v="6"/>
    <x v="4"/>
    <m/>
    <m/>
    <m/>
    <m/>
    <m/>
    <m/>
    <m/>
    <n v="34.549280222377298"/>
    <m/>
    <m/>
    <m/>
    <m/>
    <n v="115.164267407924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arden Island"/>
    <x v="5"/>
    <m/>
    <x v="4"/>
    <n v="102"/>
    <x v="5"/>
    <x v="2"/>
    <m/>
    <m/>
    <m/>
    <m/>
    <m/>
    <m/>
    <m/>
    <n v="34.650076866623998"/>
    <m/>
    <m/>
    <m/>
    <m/>
    <n v="115.50025622208"/>
    <m/>
    <m/>
    <m/>
    <m/>
    <m/>
    <m/>
    <m/>
    <m/>
    <m/>
    <m/>
    <n v="30"/>
    <m/>
    <m/>
    <n v="4.7665100000000007E-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103"/>
    <x v="5"/>
    <x v="2"/>
    <m/>
    <m/>
    <m/>
    <m/>
    <m/>
    <m/>
    <m/>
    <n v="34.750873510870598"/>
    <m/>
    <m/>
    <m/>
    <m/>
    <n v="115.83624503623533"/>
    <m/>
    <m/>
    <m/>
    <m/>
    <m/>
    <m/>
    <m/>
    <m/>
    <m/>
    <m/>
    <n v="30"/>
    <m/>
    <m/>
    <n v="5.053942063199999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ke Macleod"/>
    <x v="5"/>
    <m/>
    <x v="5"/>
    <n v="104"/>
    <x v="11"/>
    <x v="8"/>
    <m/>
    <m/>
    <m/>
    <m/>
    <m/>
    <m/>
    <m/>
    <n v="34.851670155117297"/>
    <m/>
    <m/>
    <m/>
    <m/>
    <n v="116.172233850391"/>
    <m/>
    <m/>
    <m/>
    <m/>
    <m/>
    <m/>
    <m/>
    <m/>
    <m/>
    <m/>
    <n v="30"/>
    <m/>
    <m/>
    <n v="16.5015577902307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ke Macleod"/>
    <x v="5"/>
    <m/>
    <x v="5"/>
    <n v="105"/>
    <x v="6"/>
    <x v="4"/>
    <m/>
    <m/>
    <m/>
    <m/>
    <m/>
    <m/>
    <m/>
    <n v="34.952466799363997"/>
    <m/>
    <m/>
    <m/>
    <m/>
    <n v="116.50822266454665"/>
    <m/>
    <m/>
    <m/>
    <m/>
    <m/>
    <m/>
    <m/>
    <m/>
    <m/>
    <m/>
    <n v="30"/>
    <m/>
    <m/>
    <n v="51.85498409928570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ke Macleod"/>
    <x v="5"/>
    <m/>
    <x v="5"/>
    <n v="106"/>
    <x v="12"/>
    <x v="9"/>
    <m/>
    <m/>
    <m/>
    <m/>
    <m/>
    <m/>
    <m/>
    <n v="35.053263443610703"/>
    <m/>
    <m/>
    <m/>
    <m/>
    <n v="116.84421147870235"/>
    <m/>
    <m/>
    <m/>
    <m/>
    <m/>
    <m/>
    <m/>
    <m/>
    <m/>
    <m/>
    <n v="30"/>
    <m/>
    <m/>
    <n v="28.99326804974999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ke Macleod"/>
    <x v="5"/>
    <m/>
    <x v="5"/>
    <n v="107"/>
    <x v="11"/>
    <x v="8"/>
    <m/>
    <m/>
    <m/>
    <m/>
    <m/>
    <m/>
    <m/>
    <n v="35.154060087857403"/>
    <m/>
    <m/>
    <m/>
    <m/>
    <n v="117.180200292858"/>
    <m/>
    <m/>
    <m/>
    <m/>
    <m/>
    <m/>
    <m/>
    <m/>
    <m/>
    <m/>
    <n v="30"/>
    <m/>
    <m/>
    <n v="29.44012431133333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ake Macleod"/>
    <x v="5"/>
    <m/>
    <x v="5"/>
    <n v="108"/>
    <x v="11"/>
    <x v="8"/>
    <m/>
    <m/>
    <m/>
    <m/>
    <m/>
    <m/>
    <m/>
    <n v="35.254856732104102"/>
    <m/>
    <m/>
    <m/>
    <m/>
    <n v="117.51618910701367"/>
    <m/>
    <m/>
    <m/>
    <m/>
    <m/>
    <m/>
    <m/>
    <m/>
    <m/>
    <m/>
    <n v="30"/>
    <m/>
    <m/>
    <n v="28.62822654128570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09"/>
    <x v="5"/>
    <x v="2"/>
    <m/>
    <m/>
    <m/>
    <m/>
    <m/>
    <m/>
    <m/>
    <n v="35.355653376350801"/>
    <m/>
    <m/>
    <m/>
    <m/>
    <n v="117.85217792116933"/>
    <m/>
    <m/>
    <m/>
    <m/>
    <m/>
    <m/>
    <m/>
    <m/>
    <m/>
    <m/>
    <n v="30"/>
    <m/>
    <m/>
    <n v="14.46089505649999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rnarvon"/>
    <x v="5"/>
    <m/>
    <x v="5"/>
    <n v="110"/>
    <x v="12"/>
    <x v="9"/>
    <m/>
    <m/>
    <m/>
    <m/>
    <m/>
    <m/>
    <m/>
    <n v="35.456450020597501"/>
    <m/>
    <m/>
    <m/>
    <m/>
    <n v="118.188166735325"/>
    <m/>
    <m/>
    <m/>
    <m/>
    <m/>
    <m/>
    <m/>
    <m/>
    <m/>
    <m/>
    <n v="30"/>
    <m/>
    <m/>
    <n v="35.88517429449999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1"/>
    <x v="1"/>
    <x v="1"/>
    <s v="Posidonia_Amphibolis"/>
    <m/>
    <m/>
    <m/>
    <m/>
    <m/>
    <m/>
    <n v="35.5572466648442"/>
    <m/>
    <m/>
    <m/>
    <m/>
    <n v="118.52415554948065"/>
    <m/>
    <m/>
    <m/>
    <m/>
    <m/>
    <m/>
    <m/>
    <m/>
    <m/>
    <m/>
    <n v="30"/>
    <m/>
    <m/>
    <n v="18.13582180428571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2"/>
    <x v="5"/>
    <x v="2"/>
    <m/>
    <m/>
    <m/>
    <m/>
    <m/>
    <m/>
    <m/>
    <n v="35.6580433090908"/>
    <m/>
    <m/>
    <m/>
    <m/>
    <n v="118.86014436363601"/>
    <m/>
    <m/>
    <m/>
    <m/>
    <m/>
    <m/>
    <m/>
    <m/>
    <m/>
    <m/>
    <n v="30"/>
    <m/>
    <m/>
    <n v="22.74218895333332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3"/>
    <x v="9"/>
    <x v="6"/>
    <m/>
    <m/>
    <m/>
    <m/>
    <m/>
    <m/>
    <m/>
    <n v="35.7588399533375"/>
    <m/>
    <m/>
    <m/>
    <m/>
    <n v="119.19613317779168"/>
    <m/>
    <m/>
    <m/>
    <m/>
    <m/>
    <m/>
    <m/>
    <m/>
    <m/>
    <m/>
    <n v="30"/>
    <m/>
    <m/>
    <n v="3.047491620600000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4"/>
    <x v="1"/>
    <x v="1"/>
    <s v="Posidonia_Amphibolis"/>
    <m/>
    <m/>
    <m/>
    <m/>
    <m/>
    <m/>
    <n v="35.859636597584199"/>
    <m/>
    <m/>
    <m/>
    <m/>
    <n v="119.53212199194734"/>
    <m/>
    <m/>
    <m/>
    <m/>
    <m/>
    <m/>
    <m/>
    <m/>
    <m/>
    <m/>
    <n v="30"/>
    <m/>
    <m/>
    <n v="22.4224273012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Jurien Bay"/>
    <x v="5"/>
    <m/>
    <x v="4"/>
    <n v="115"/>
    <x v="9"/>
    <x v="6"/>
    <m/>
    <m/>
    <m/>
    <m/>
    <m/>
    <m/>
    <m/>
    <n v="35.960433241830899"/>
    <m/>
    <m/>
    <m/>
    <m/>
    <n v="119.868110806103"/>
    <m/>
    <m/>
    <m/>
    <m/>
    <m/>
    <m/>
    <m/>
    <m/>
    <m/>
    <m/>
    <n v="30"/>
    <m/>
    <m/>
    <n v="3.949413801111111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6"/>
    <x v="9"/>
    <x v="6"/>
    <m/>
    <m/>
    <m/>
    <m/>
    <m/>
    <m/>
    <m/>
    <n v="36.061229886077598"/>
    <m/>
    <m/>
    <m/>
    <m/>
    <n v="120.20409962025866"/>
    <m/>
    <m/>
    <m/>
    <m/>
    <m/>
    <m/>
    <m/>
    <m/>
    <m/>
    <m/>
    <n v="30"/>
    <m/>
    <m/>
    <n v="10.06204333466666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17"/>
    <x v="5"/>
    <x v="2"/>
    <m/>
    <m/>
    <m/>
    <m/>
    <m/>
    <m/>
    <m/>
    <n v="36.162026530324297"/>
    <m/>
    <m/>
    <m/>
    <m/>
    <n v="120.54008843441433"/>
    <m/>
    <m/>
    <m/>
    <m/>
    <m/>
    <m/>
    <m/>
    <m/>
    <m/>
    <m/>
    <n v="30"/>
    <m/>
    <m/>
    <n v="16.87691167171428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Jurien Bay"/>
    <x v="5"/>
    <m/>
    <x v="4"/>
    <n v="118"/>
    <x v="9"/>
    <x v="6"/>
    <m/>
    <m/>
    <m/>
    <m/>
    <m/>
    <m/>
    <m/>
    <n v="36.262823174570997"/>
    <m/>
    <m/>
    <m/>
    <m/>
    <n v="120.87607724856998"/>
    <m/>
    <m/>
    <m/>
    <m/>
    <m/>
    <m/>
    <m/>
    <m/>
    <m/>
    <m/>
    <n v="30"/>
    <m/>
    <m/>
    <n v="6.045397133125000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Jurien Bay"/>
    <x v="5"/>
    <m/>
    <x v="4"/>
    <n v="119"/>
    <x v="5"/>
    <x v="2"/>
    <m/>
    <m/>
    <m/>
    <m/>
    <m/>
    <m/>
    <m/>
    <n v="36.363619818817703"/>
    <m/>
    <m/>
    <m/>
    <m/>
    <n v="121.21206606272568"/>
    <m/>
    <m/>
    <m/>
    <m/>
    <m/>
    <m/>
    <m/>
    <m/>
    <m/>
    <m/>
    <n v="30"/>
    <m/>
    <m/>
    <n v="10.2124839742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0"/>
    <x v="9"/>
    <x v="6"/>
    <m/>
    <m/>
    <m/>
    <m/>
    <m/>
    <m/>
    <m/>
    <n v="36.464416463064403"/>
    <m/>
    <m/>
    <m/>
    <m/>
    <n v="121.54805487688134"/>
    <m/>
    <m/>
    <m/>
    <m/>
    <m/>
    <m/>
    <m/>
    <m/>
    <m/>
    <m/>
    <n v="30"/>
    <m/>
    <m/>
    <n v="7.363074061555554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1"/>
    <x v="1"/>
    <x v="1"/>
    <s v="Posidonia_Amphibolis"/>
    <m/>
    <m/>
    <m/>
    <m/>
    <m/>
    <m/>
    <n v="36.565213107311003"/>
    <m/>
    <m/>
    <m/>
    <m/>
    <n v="121.88404369103667"/>
    <m/>
    <m/>
    <m/>
    <m/>
    <m/>
    <m/>
    <m/>
    <m/>
    <m/>
    <m/>
    <n v="30"/>
    <m/>
    <m/>
    <n v="23.82939800250000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2"/>
    <x v="9"/>
    <x v="6"/>
    <m/>
    <m/>
    <m/>
    <m/>
    <m/>
    <m/>
    <m/>
    <n v="36.666009751557702"/>
    <m/>
    <m/>
    <m/>
    <m/>
    <n v="122.22003250519234"/>
    <m/>
    <m/>
    <m/>
    <m/>
    <m/>
    <m/>
    <m/>
    <m/>
    <m/>
    <m/>
    <n v="30"/>
    <m/>
    <m/>
    <n v="21.02836189649999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3"/>
    <x v="5"/>
    <x v="2"/>
    <m/>
    <m/>
    <m/>
    <m/>
    <m/>
    <m/>
    <m/>
    <n v="36.766806395804402"/>
    <m/>
    <m/>
    <m/>
    <m/>
    <n v="122.55602131934799"/>
    <m/>
    <m/>
    <m/>
    <m/>
    <m/>
    <m/>
    <m/>
    <m/>
    <m/>
    <m/>
    <n v="30"/>
    <m/>
    <m/>
    <n v="33.43942031571428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Jurien Bay"/>
    <x v="5"/>
    <m/>
    <x v="4"/>
    <n v="124"/>
    <x v="5"/>
    <x v="2"/>
    <m/>
    <m/>
    <m/>
    <m/>
    <m/>
    <m/>
    <m/>
    <n v="36.867603040051101"/>
    <m/>
    <m/>
    <m/>
    <m/>
    <n v="122.892010133503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5"/>
    <x v="9"/>
    <x v="6"/>
    <m/>
    <m/>
    <m/>
    <m/>
    <m/>
    <m/>
    <m/>
    <n v="36.9683996842978"/>
    <m/>
    <m/>
    <m/>
    <m/>
    <n v="123.227998947659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126"/>
    <x v="6"/>
    <x v="4"/>
    <m/>
    <m/>
    <m/>
    <m/>
    <m/>
    <m/>
    <m/>
    <n v="37.0691963285445"/>
    <m/>
    <m/>
    <m/>
    <m/>
    <n v="123.56398776181501"/>
    <m/>
    <m/>
    <m/>
    <m/>
    <m/>
    <m/>
    <m/>
    <m/>
    <m/>
    <m/>
    <n v="30"/>
    <m/>
    <m/>
    <n v="53.87370000000000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7"/>
    <x v="9"/>
    <x v="6"/>
    <m/>
    <m/>
    <m/>
    <m/>
    <m/>
    <m/>
    <m/>
    <n v="37.169992972791199"/>
    <m/>
    <m/>
    <m/>
    <m/>
    <n v="123.89997657597067"/>
    <m/>
    <m/>
    <m/>
    <m/>
    <m/>
    <m/>
    <m/>
    <m/>
    <m/>
    <m/>
    <n v="30"/>
    <m/>
    <m/>
    <n v="37.856727745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28"/>
    <x v="6"/>
    <x v="4"/>
    <m/>
    <m/>
    <m/>
    <m/>
    <m/>
    <m/>
    <m/>
    <n v="37.270789617037899"/>
    <m/>
    <m/>
    <m/>
    <m/>
    <n v="124.23596539012634"/>
    <m/>
    <m/>
    <m/>
    <m/>
    <m/>
    <m/>
    <m/>
    <m/>
    <m/>
    <m/>
    <n v="30"/>
    <m/>
    <m/>
    <n v="21.27713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29"/>
    <x v="13"/>
    <x v="10"/>
    <m/>
    <m/>
    <m/>
    <m/>
    <m/>
    <m/>
    <m/>
    <n v="37.371586261284598"/>
    <m/>
    <m/>
    <m/>
    <m/>
    <n v="124.571954204281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30"/>
    <x v="13"/>
    <x v="10"/>
    <m/>
    <m/>
    <m/>
    <m/>
    <m/>
    <m/>
    <m/>
    <n v="37.472382905531198"/>
    <m/>
    <m/>
    <m/>
    <m/>
    <n v="124.9079430184373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31"/>
    <x v="13"/>
    <x v="10"/>
    <m/>
    <m/>
    <m/>
    <m/>
    <m/>
    <m/>
    <m/>
    <n v="37.573179549777898"/>
    <m/>
    <m/>
    <m/>
    <m/>
    <n v="125.243931832592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bessie point"/>
    <x v="5"/>
    <m/>
    <x v="5"/>
    <n v="132"/>
    <x v="12"/>
    <x v="9"/>
    <m/>
    <m/>
    <m/>
    <m/>
    <m/>
    <m/>
    <m/>
    <n v="37.673976194024597"/>
    <m/>
    <m/>
    <m/>
    <m/>
    <n v="125.579920646748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bessie point"/>
    <x v="5"/>
    <m/>
    <x v="5"/>
    <n v="133"/>
    <x v="12"/>
    <x v="9"/>
    <m/>
    <m/>
    <m/>
    <m/>
    <m/>
    <m/>
    <m/>
    <n v="37.774772838271303"/>
    <m/>
    <m/>
    <m/>
    <m/>
    <n v="125.915909460904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bessie point"/>
    <x v="5"/>
    <m/>
    <x v="5"/>
    <n v="134"/>
    <x v="12"/>
    <x v="9"/>
    <m/>
    <m/>
    <m/>
    <m/>
    <m/>
    <m/>
    <m/>
    <n v="37.875569482518003"/>
    <m/>
    <m/>
    <m/>
    <m/>
    <n v="126.2518982750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water marks"/>
    <x v="5"/>
    <m/>
    <x v="5"/>
    <n v="135"/>
    <x v="10"/>
    <x v="7"/>
    <m/>
    <m/>
    <m/>
    <m/>
    <m/>
    <m/>
    <m/>
    <n v="37.976366126764702"/>
    <m/>
    <m/>
    <m/>
    <m/>
    <n v="126.587887089215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water marks"/>
    <x v="5"/>
    <m/>
    <x v="5"/>
    <n v="136"/>
    <x v="10"/>
    <x v="7"/>
    <m/>
    <m/>
    <m/>
    <m/>
    <m/>
    <m/>
    <m/>
    <n v="38.077162771011402"/>
    <m/>
    <m/>
    <m/>
    <m/>
    <n v="126.923875903371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water marks"/>
    <x v="5"/>
    <m/>
    <x v="5"/>
    <n v="137"/>
    <x v="10"/>
    <x v="7"/>
    <m/>
    <m/>
    <m/>
    <m/>
    <m/>
    <m/>
    <m/>
    <n v="38.177959415258101"/>
    <m/>
    <m/>
    <m/>
    <m/>
    <n v="127.259864717526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n v="138"/>
    <x v="1"/>
    <x v="1"/>
    <s v="Cymodocea_Syringodium"/>
    <m/>
    <m/>
    <m/>
    <m/>
    <m/>
    <m/>
    <n v="38.278756059504701"/>
    <m/>
    <m/>
    <m/>
    <m/>
    <n v="127.5958535316823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n v="139"/>
    <x v="1"/>
    <x v="1"/>
    <s v="Cymodocea_Syringodium"/>
    <m/>
    <m/>
    <m/>
    <m/>
    <m/>
    <m/>
    <n v="38.379552703751401"/>
    <m/>
    <m/>
    <m/>
    <m/>
    <n v="127.9318423458380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d v="1900-05-19T00:00:00"/>
    <x v="1"/>
    <x v="1"/>
    <s v="Cymodocea_Syringodium"/>
    <m/>
    <m/>
    <m/>
    <m/>
    <m/>
    <m/>
    <n v="38.4803493479981"/>
    <m/>
    <m/>
    <m/>
    <m/>
    <n v="128.267831159993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d v="1900-05-20T00:00:00"/>
    <x v="1"/>
    <x v="1"/>
    <s v="Cymodocea_Halodule"/>
    <m/>
    <m/>
    <m/>
    <m/>
    <m/>
    <m/>
    <n v="38.581145992244799"/>
    <m/>
    <m/>
    <m/>
    <m/>
    <n v="128.603819974149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n v="142"/>
    <x v="1"/>
    <x v="1"/>
    <s v="Cymodocea_Halodule"/>
    <m/>
    <m/>
    <m/>
    <m/>
    <m/>
    <m/>
    <n v="38.681942636491499"/>
    <m/>
    <m/>
    <m/>
    <m/>
    <n v="128.939808788304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reennw corner"/>
    <x v="5"/>
    <m/>
    <x v="5"/>
    <n v="143"/>
    <x v="1"/>
    <x v="1"/>
    <s v="Cymodocea_Halodule"/>
    <m/>
    <m/>
    <m/>
    <m/>
    <m/>
    <m/>
    <n v="38.782739280738198"/>
    <m/>
    <m/>
    <m/>
    <m/>
    <n v="129.275797602460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44"/>
    <x v="8"/>
    <x v="5"/>
    <m/>
    <m/>
    <m/>
    <m/>
    <m/>
    <m/>
    <m/>
    <n v="38.883535924984898"/>
    <m/>
    <m/>
    <m/>
    <m/>
    <n v="129.611786416616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45"/>
    <x v="8"/>
    <x v="5"/>
    <m/>
    <m/>
    <m/>
    <m/>
    <m/>
    <m/>
    <m/>
    <n v="38.984332569231597"/>
    <m/>
    <m/>
    <m/>
    <m/>
    <n v="129.9477752307719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airnsellie point"/>
    <x v="5"/>
    <m/>
    <x v="5"/>
    <n v="146"/>
    <x v="8"/>
    <x v="5"/>
    <m/>
    <m/>
    <m/>
    <m/>
    <m/>
    <m/>
    <m/>
    <n v="39.085129213478297"/>
    <m/>
    <m/>
    <m/>
    <m/>
    <n v="130.283764044927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47"/>
    <x v="9"/>
    <x v="6"/>
    <m/>
    <m/>
    <m/>
    <m/>
    <m/>
    <m/>
    <m/>
    <n v="39.185925857724897"/>
    <m/>
    <m/>
    <m/>
    <m/>
    <n v="130.6197528590829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48"/>
    <x v="5"/>
    <x v="2"/>
    <m/>
    <m/>
    <m/>
    <m/>
    <m/>
    <m/>
    <m/>
    <n v="39.286722501971603"/>
    <m/>
    <m/>
    <m/>
    <m/>
    <n v="130.955741673238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49"/>
    <x v="5"/>
    <x v="2"/>
    <m/>
    <m/>
    <m/>
    <m/>
    <m/>
    <m/>
    <m/>
    <n v="39.387519146218303"/>
    <m/>
    <m/>
    <m/>
    <m/>
    <n v="131.2917304873943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0"/>
    <x v="5"/>
    <x v="2"/>
    <m/>
    <m/>
    <m/>
    <m/>
    <m/>
    <m/>
    <m/>
    <n v="39.488315790465002"/>
    <m/>
    <m/>
    <m/>
    <m/>
    <n v="131.6277193015500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1"/>
    <x v="5"/>
    <x v="2"/>
    <m/>
    <m/>
    <m/>
    <m/>
    <m/>
    <m/>
    <m/>
    <n v="39.589112434711701"/>
    <m/>
    <m/>
    <m/>
    <m/>
    <n v="131.9637081157056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2"/>
    <x v="5"/>
    <x v="2"/>
    <m/>
    <m/>
    <m/>
    <m/>
    <m/>
    <m/>
    <m/>
    <n v="39.689909078958401"/>
    <m/>
    <m/>
    <m/>
    <m/>
    <n v="132.299696929861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3"/>
    <x v="9"/>
    <x v="6"/>
    <m/>
    <m/>
    <m/>
    <m/>
    <m/>
    <m/>
    <m/>
    <n v="39.7907057232051"/>
    <m/>
    <m/>
    <m/>
    <m/>
    <n v="132.63568574401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4"/>
    <x v="9"/>
    <x v="6"/>
    <m/>
    <m/>
    <m/>
    <m/>
    <m/>
    <m/>
    <m/>
    <n v="39.8915023674518"/>
    <m/>
    <m/>
    <m/>
    <m/>
    <n v="132.971674558172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5"/>
    <x v="9"/>
    <x v="6"/>
    <m/>
    <m/>
    <m/>
    <m/>
    <m/>
    <m/>
    <m/>
    <n v="39.992299011698499"/>
    <m/>
    <m/>
    <m/>
    <m/>
    <n v="133.307663372328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6"/>
    <x v="5"/>
    <x v="2"/>
    <m/>
    <m/>
    <m/>
    <m/>
    <m/>
    <m/>
    <m/>
    <n v="40.093095655945099"/>
    <m/>
    <m/>
    <m/>
    <m/>
    <n v="133.643652186483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7"/>
    <x v="5"/>
    <x v="2"/>
    <m/>
    <m/>
    <m/>
    <m/>
    <m/>
    <m/>
    <m/>
    <n v="40.193892300191798"/>
    <m/>
    <m/>
    <m/>
    <m/>
    <n v="133.979641000639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geo siesta park"/>
    <x v="5"/>
    <m/>
    <x v="4"/>
    <n v="158"/>
    <x v="5"/>
    <x v="2"/>
    <m/>
    <m/>
    <m/>
    <m/>
    <m/>
    <m/>
    <m/>
    <n v="40.294688944438498"/>
    <m/>
    <m/>
    <m/>
    <m/>
    <n v="134.315629814794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59"/>
    <x v="5"/>
    <x v="2"/>
    <m/>
    <m/>
    <m/>
    <m/>
    <m/>
    <m/>
    <m/>
    <n v="40.395485588685197"/>
    <m/>
    <m/>
    <m/>
    <m/>
    <n v="134.6516186289506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0"/>
    <x v="5"/>
    <x v="2"/>
    <m/>
    <m/>
    <m/>
    <m/>
    <m/>
    <m/>
    <m/>
    <n v="40.496282232931897"/>
    <m/>
    <m/>
    <m/>
    <m/>
    <n v="134.987607443106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1"/>
    <x v="9"/>
    <x v="6"/>
    <m/>
    <m/>
    <m/>
    <m/>
    <m/>
    <m/>
    <m/>
    <n v="40.597078877178603"/>
    <m/>
    <m/>
    <m/>
    <m/>
    <n v="135.3235962572620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2"/>
    <x v="9"/>
    <x v="6"/>
    <m/>
    <m/>
    <m/>
    <m/>
    <m/>
    <m/>
    <m/>
    <n v="40.697875521425303"/>
    <m/>
    <m/>
    <m/>
    <m/>
    <n v="135.659585071417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3"/>
    <x v="9"/>
    <x v="6"/>
    <m/>
    <m/>
    <m/>
    <m/>
    <m/>
    <m/>
    <m/>
    <n v="40.798672165672002"/>
    <m/>
    <m/>
    <m/>
    <m/>
    <n v="135.9955738855733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4"/>
    <x v="9"/>
    <x v="6"/>
    <m/>
    <m/>
    <m/>
    <m/>
    <m/>
    <m/>
    <m/>
    <n v="40.899468809918702"/>
    <m/>
    <m/>
    <m/>
    <m/>
    <n v="136.3315626997290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5"/>
    <x v="9"/>
    <x v="6"/>
    <m/>
    <m/>
    <m/>
    <m/>
    <m/>
    <m/>
    <m/>
    <n v="41.000265454165302"/>
    <m/>
    <m/>
    <m/>
    <m/>
    <n v="136.6675515138843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6"/>
    <x v="9"/>
    <x v="6"/>
    <m/>
    <m/>
    <m/>
    <m/>
    <m/>
    <m/>
    <m/>
    <n v="41.101062098412001"/>
    <m/>
    <m/>
    <m/>
    <m/>
    <n v="137.0035403280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7"/>
    <x v="5"/>
    <x v="2"/>
    <m/>
    <m/>
    <m/>
    <m/>
    <m/>
    <m/>
    <m/>
    <n v="41.2018587426587"/>
    <m/>
    <m/>
    <m/>
    <m/>
    <n v="137.339529142195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8"/>
    <x v="5"/>
    <x v="2"/>
    <m/>
    <m/>
    <m/>
    <m/>
    <m/>
    <m/>
    <m/>
    <n v="41.3026553869054"/>
    <m/>
    <m/>
    <m/>
    <m/>
    <n v="137.675517956351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hark Bay"/>
    <x v="5"/>
    <m/>
    <x v="5"/>
    <n v="169"/>
    <x v="5"/>
    <x v="2"/>
    <m/>
    <m/>
    <m/>
    <m/>
    <m/>
    <m/>
    <m/>
    <n v="41.403452031152099"/>
    <m/>
    <m/>
    <m/>
    <m/>
    <n v="138.01150677050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ychinicup"/>
    <x v="5"/>
    <m/>
    <x v="4"/>
    <n v="170"/>
    <x v="5"/>
    <x v="2"/>
    <m/>
    <m/>
    <m/>
    <m/>
    <m/>
    <m/>
    <m/>
    <n v="41.504248675398799"/>
    <m/>
    <m/>
    <m/>
    <m/>
    <n v="138.34749558466265"/>
    <m/>
    <m/>
    <m/>
    <m/>
    <m/>
    <m/>
    <m/>
    <m/>
    <m/>
    <m/>
    <n v="30"/>
    <m/>
    <m/>
    <n v="3.410473258647059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ckburn Sound"/>
    <x v="5"/>
    <m/>
    <x v="4"/>
    <n v="171"/>
    <x v="6"/>
    <x v="4"/>
    <m/>
    <m/>
    <m/>
    <m/>
    <m/>
    <m/>
    <m/>
    <n v="41.605045319645498"/>
    <m/>
    <m/>
    <m/>
    <m/>
    <n v="138.68348439881834"/>
    <m/>
    <m/>
    <m/>
    <m/>
    <m/>
    <m/>
    <m/>
    <m/>
    <m/>
    <m/>
    <n v="30"/>
    <m/>
    <m/>
    <n v="1.784686927666666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arker Inlet"/>
    <x v="5"/>
    <m/>
    <x v="4"/>
    <n v="172"/>
    <x v="5"/>
    <x v="2"/>
    <m/>
    <m/>
    <m/>
    <m/>
    <m/>
    <m/>
    <m/>
    <n v="41.705841963892198"/>
    <m/>
    <m/>
    <m/>
    <m/>
    <n v="139.01947321297399"/>
    <m/>
    <m/>
    <m/>
    <m/>
    <m/>
    <m/>
    <m/>
    <m/>
    <m/>
    <m/>
    <n v="30"/>
    <m/>
    <m/>
    <n v="2.39173800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arker Inlet"/>
    <x v="5"/>
    <m/>
    <x v="4"/>
    <n v="173"/>
    <x v="5"/>
    <x v="2"/>
    <m/>
    <m/>
    <m/>
    <m/>
    <m/>
    <m/>
    <m/>
    <n v="41.806638608138897"/>
    <m/>
    <m/>
    <m/>
    <m/>
    <n v="139.35546202712965"/>
    <m/>
    <m/>
    <m/>
    <m/>
    <m/>
    <m/>
    <m/>
    <m/>
    <m/>
    <m/>
    <n v="30"/>
    <m/>
    <m/>
    <n v="5.331214117647057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arker Inlet"/>
    <x v="5"/>
    <m/>
    <x v="4"/>
    <n v="174"/>
    <x v="8"/>
    <x v="5"/>
    <m/>
    <m/>
    <m/>
    <m/>
    <m/>
    <m/>
    <m/>
    <n v="41.907435252385497"/>
    <m/>
    <m/>
    <m/>
    <m/>
    <n v="139.69145084128499"/>
    <m/>
    <m/>
    <m/>
    <m/>
    <m/>
    <m/>
    <m/>
    <m/>
    <m/>
    <m/>
    <n v="30"/>
    <m/>
    <m/>
    <n v="28.11095714285714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arker Inlet"/>
    <x v="5"/>
    <m/>
    <x v="4"/>
    <n v="175"/>
    <x v="5"/>
    <x v="2"/>
    <m/>
    <m/>
    <m/>
    <m/>
    <m/>
    <m/>
    <m/>
    <n v="42.008231896632203"/>
    <m/>
    <m/>
    <m/>
    <m/>
    <n v="140.0274396554407"/>
    <m/>
    <m/>
    <m/>
    <m/>
    <m/>
    <m/>
    <m/>
    <m/>
    <m/>
    <m/>
    <n v="30"/>
    <m/>
    <m/>
    <n v="3.347619000000000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arker Inlet"/>
    <x v="5"/>
    <m/>
    <x v="4"/>
    <n v="176"/>
    <x v="6"/>
    <x v="4"/>
    <m/>
    <m/>
    <m/>
    <m/>
    <m/>
    <m/>
    <m/>
    <n v="42.109028540878903"/>
    <m/>
    <m/>
    <m/>
    <m/>
    <n v="140.36342846959636"/>
    <m/>
    <m/>
    <m/>
    <m/>
    <m/>
    <m/>
    <m/>
    <m/>
    <m/>
    <m/>
    <n v="30"/>
    <m/>
    <m/>
    <n v="8.159226153846152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177"/>
    <x v="5"/>
    <x v="2"/>
    <m/>
    <m/>
    <m/>
    <m/>
    <m/>
    <m/>
    <m/>
    <n v="42.209825185125602"/>
    <m/>
    <m/>
    <m/>
    <m/>
    <n v="140.69941728375201"/>
    <m/>
    <m/>
    <m/>
    <m/>
    <m/>
    <m/>
    <m/>
    <m/>
    <m/>
    <m/>
    <n v="30"/>
    <m/>
    <m/>
    <n v="35.19466363636363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178"/>
    <x v="5"/>
    <x v="2"/>
    <m/>
    <m/>
    <m/>
    <m/>
    <m/>
    <m/>
    <m/>
    <n v="42.310621829372302"/>
    <m/>
    <m/>
    <m/>
    <m/>
    <n v="141.03540609790767"/>
    <m/>
    <m/>
    <m/>
    <m/>
    <m/>
    <m/>
    <m/>
    <m/>
    <m/>
    <m/>
    <n v="30"/>
    <m/>
    <m/>
    <n v="31.77049000000000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179"/>
    <x v="5"/>
    <x v="2"/>
    <m/>
    <m/>
    <m/>
    <m/>
    <m/>
    <m/>
    <m/>
    <n v="42.411418473619001"/>
    <m/>
    <m/>
    <m/>
    <m/>
    <n v="141.37139491206335"/>
    <m/>
    <m/>
    <m/>
    <m/>
    <m/>
    <m/>
    <m/>
    <m/>
    <m/>
    <m/>
    <n v="30"/>
    <m/>
    <m/>
    <n v="32.83293684210525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Broughton"/>
    <x v="5"/>
    <m/>
    <x v="4"/>
    <n v="180"/>
    <x v="5"/>
    <x v="2"/>
    <m/>
    <m/>
    <m/>
    <m/>
    <m/>
    <m/>
    <m/>
    <n v="42.512215117865701"/>
    <m/>
    <m/>
    <m/>
    <m/>
    <n v="141.70738372621901"/>
    <m/>
    <m/>
    <m/>
    <m/>
    <m/>
    <m/>
    <m/>
    <m/>
    <m/>
    <m/>
    <n v="30"/>
    <m/>
    <m/>
    <n v="19.02779999999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Broughton"/>
    <x v="5"/>
    <m/>
    <x v="4"/>
    <n v="181"/>
    <x v="5"/>
    <x v="2"/>
    <m/>
    <m/>
    <m/>
    <m/>
    <m/>
    <m/>
    <m/>
    <n v="42.6130117621124"/>
    <m/>
    <m/>
    <m/>
    <m/>
    <n v="142.04337254037466"/>
    <m/>
    <m/>
    <m/>
    <m/>
    <m/>
    <m/>
    <m/>
    <m/>
    <m/>
    <m/>
    <n v="30"/>
    <m/>
    <m/>
    <n v="14.85318999999999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2"/>
    <x v="6"/>
    <x v="4"/>
    <m/>
    <m/>
    <m/>
    <m/>
    <m/>
    <m/>
    <m/>
    <n v="42.713808406359"/>
    <m/>
    <m/>
    <m/>
    <m/>
    <n v="142.3793613545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3"/>
    <x v="6"/>
    <x v="4"/>
    <m/>
    <m/>
    <m/>
    <m/>
    <m/>
    <m/>
    <m/>
    <n v="42.814605050605699"/>
    <m/>
    <m/>
    <m/>
    <m/>
    <n v="142.715350168685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4"/>
    <x v="6"/>
    <x v="4"/>
    <m/>
    <m/>
    <m/>
    <m/>
    <m/>
    <m/>
    <m/>
    <n v="42.915401694852399"/>
    <m/>
    <m/>
    <m/>
    <m/>
    <n v="143.05133898284132"/>
    <m/>
    <m/>
    <m/>
    <m/>
    <m/>
    <m/>
    <m/>
    <m/>
    <m/>
    <m/>
    <n v="30"/>
    <m/>
    <m/>
    <n v="2.995618421052631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5"/>
    <x v="5"/>
    <x v="2"/>
    <m/>
    <m/>
    <m/>
    <m/>
    <m/>
    <m/>
    <m/>
    <n v="43.016198339099098"/>
    <m/>
    <m/>
    <m/>
    <m/>
    <n v="143.38732779699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6"/>
    <x v="5"/>
    <x v="2"/>
    <m/>
    <m/>
    <m/>
    <m/>
    <m/>
    <m/>
    <m/>
    <n v="43.116994983345798"/>
    <m/>
    <m/>
    <m/>
    <m/>
    <n v="143.72331661115265"/>
    <m/>
    <m/>
    <m/>
    <m/>
    <m/>
    <m/>
    <m/>
    <m/>
    <m/>
    <m/>
    <n v="30"/>
    <m/>
    <m/>
    <n v="4.435400000000000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7"/>
    <x v="5"/>
    <x v="2"/>
    <m/>
    <m/>
    <m/>
    <m/>
    <m/>
    <m/>
    <m/>
    <n v="43.217791627592497"/>
    <m/>
    <m/>
    <m/>
    <m/>
    <n v="144.05930542530831"/>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8"/>
    <x v="5"/>
    <x v="2"/>
    <m/>
    <m/>
    <m/>
    <m/>
    <m/>
    <m/>
    <m/>
    <n v="43.318588271839197"/>
    <m/>
    <m/>
    <m/>
    <m/>
    <n v="144.39529423946396"/>
    <m/>
    <m/>
    <m/>
    <m/>
    <m/>
    <m/>
    <m/>
    <m/>
    <m/>
    <m/>
    <n v="30"/>
    <m/>
    <m/>
    <n v="4.396740000000000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89"/>
    <x v="5"/>
    <x v="2"/>
    <m/>
    <m/>
    <m/>
    <m/>
    <m/>
    <m/>
    <m/>
    <n v="43.419384916085903"/>
    <m/>
    <m/>
    <m/>
    <m/>
    <n v="144.731283053619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90"/>
    <x v="5"/>
    <x v="2"/>
    <m/>
    <m/>
    <m/>
    <m/>
    <m/>
    <m/>
    <m/>
    <n v="43.520181560332603"/>
    <m/>
    <m/>
    <m/>
    <m/>
    <n v="145.0672718677753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1"/>
    <x v="11"/>
    <x v="8"/>
    <m/>
    <m/>
    <m/>
    <m/>
    <m/>
    <m/>
    <m/>
    <n v="43.620978204579202"/>
    <m/>
    <m/>
    <m/>
    <m/>
    <n v="145.40326068193067"/>
    <m/>
    <m/>
    <m/>
    <m/>
    <m/>
    <m/>
    <m/>
    <m/>
    <m/>
    <m/>
    <n v="30"/>
    <m/>
    <m/>
    <n v="7.959785749999999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2"/>
    <x v="11"/>
    <x v="8"/>
    <m/>
    <m/>
    <m/>
    <m/>
    <m/>
    <m/>
    <m/>
    <n v="43.721774848825902"/>
    <m/>
    <m/>
    <m/>
    <m/>
    <n v="145.73924949608633"/>
    <m/>
    <m/>
    <m/>
    <m/>
    <m/>
    <m/>
    <m/>
    <m/>
    <m/>
    <m/>
    <n v="30"/>
    <m/>
    <m/>
    <n v="9.936500000000002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3"/>
    <x v="11"/>
    <x v="8"/>
    <m/>
    <m/>
    <m/>
    <m/>
    <m/>
    <m/>
    <m/>
    <n v="43.822571493072601"/>
    <m/>
    <m/>
    <m/>
    <m/>
    <n v="146.07523831024201"/>
    <m/>
    <m/>
    <m/>
    <m/>
    <m/>
    <m/>
    <m/>
    <m/>
    <m/>
    <m/>
    <n v="30"/>
    <m/>
    <m/>
    <n v="11.95714928571428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4"/>
    <x v="11"/>
    <x v="8"/>
    <m/>
    <m/>
    <m/>
    <m/>
    <m/>
    <m/>
    <m/>
    <n v="43.923368137319301"/>
    <m/>
    <m/>
    <m/>
    <m/>
    <n v="146.41122712439767"/>
    <m/>
    <m/>
    <m/>
    <m/>
    <m/>
    <m/>
    <m/>
    <m/>
    <m/>
    <m/>
    <n v="30"/>
    <m/>
    <m/>
    <n v="6.0766703125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5"/>
    <x v="11"/>
    <x v="8"/>
    <m/>
    <m/>
    <m/>
    <m/>
    <m/>
    <m/>
    <m/>
    <n v="44.024164781566"/>
    <m/>
    <m/>
    <m/>
    <m/>
    <n v="146.74721593855332"/>
    <m/>
    <m/>
    <m/>
    <m/>
    <m/>
    <m/>
    <m/>
    <m/>
    <m/>
    <m/>
    <n v="30"/>
    <m/>
    <m/>
    <n v="11.476353157894735"/>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6"/>
    <x v="6"/>
    <x v="4"/>
    <m/>
    <m/>
    <m/>
    <m/>
    <m/>
    <m/>
    <m/>
    <n v="44.1249614258127"/>
    <m/>
    <m/>
    <m/>
    <m/>
    <n v="147.08320475270901"/>
    <m/>
    <m/>
    <m/>
    <m/>
    <m/>
    <m/>
    <m/>
    <m/>
    <m/>
    <m/>
    <n v="30"/>
    <m/>
    <m/>
    <n v="9.516473999999998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Vasse Wonnerup"/>
    <x v="5"/>
    <m/>
    <x v="4"/>
    <n v="197"/>
    <x v="6"/>
    <x v="4"/>
    <m/>
    <m/>
    <m/>
    <m/>
    <m/>
    <m/>
    <m/>
    <n v="44.225758070059399"/>
    <m/>
    <m/>
    <m/>
    <m/>
    <n v="147.41919356686466"/>
    <m/>
    <m/>
    <m/>
    <m/>
    <m/>
    <m/>
    <m/>
    <m/>
    <m/>
    <m/>
    <n v="30"/>
    <m/>
    <m/>
    <n v="3.454458333333333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98"/>
    <x v="5"/>
    <x v="2"/>
    <m/>
    <m/>
    <m/>
    <m/>
    <m/>
    <m/>
    <m/>
    <n v="44.326554714306099"/>
    <m/>
    <m/>
    <m/>
    <m/>
    <n v="147.75518238102032"/>
    <m/>
    <m/>
    <m/>
    <m/>
    <m/>
    <m/>
    <m/>
    <m/>
    <m/>
    <m/>
    <n v="30"/>
    <m/>
    <m/>
    <n v="4.77117157894736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199"/>
    <x v="5"/>
    <x v="2"/>
    <m/>
    <m/>
    <m/>
    <m/>
    <m/>
    <m/>
    <m/>
    <n v="44.427351358552798"/>
    <m/>
    <m/>
    <m/>
    <m/>
    <n v="148.0911711951759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hyalla"/>
    <x v="5"/>
    <m/>
    <x v="4"/>
    <n v="200"/>
    <x v="5"/>
    <x v="2"/>
    <m/>
    <m/>
    <m/>
    <m/>
    <m/>
    <m/>
    <m/>
    <n v="44.528148002799398"/>
    <m/>
    <m/>
    <m/>
    <m/>
    <n v="148.4271600093313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Oyster Harbour"/>
    <x v="5"/>
    <m/>
    <x v="4"/>
    <n v="201"/>
    <x v="5"/>
    <x v="2"/>
    <m/>
    <m/>
    <m/>
    <m/>
    <m/>
    <m/>
    <m/>
    <n v="44.628944647046097"/>
    <m/>
    <m/>
    <m/>
    <m/>
    <n v="148.763148823487"/>
    <m/>
    <m/>
    <m/>
    <m/>
    <m/>
    <m/>
    <m/>
    <m/>
    <m/>
    <m/>
    <n v="30"/>
    <m/>
    <m/>
    <n v="20.84453942463414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nga Wallen, Eastern Banks, Moreton Bay"/>
    <x v="5"/>
    <m/>
    <x v="5"/>
    <n v="202"/>
    <x v="13"/>
    <x v="10"/>
    <m/>
    <m/>
    <m/>
    <m/>
    <m/>
    <m/>
    <m/>
    <n v="44.729741291292797"/>
    <m/>
    <m/>
    <m/>
    <m/>
    <n v="149.099137637642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anga Wallen, Eastern Banks, Moreton Bay"/>
    <x v="5"/>
    <m/>
    <x v="5"/>
    <n v="203"/>
    <x v="13"/>
    <x v="10"/>
    <m/>
    <m/>
    <m/>
    <m/>
    <m/>
    <m/>
    <m/>
    <n v="44.830537935539503"/>
    <m/>
    <m/>
    <m/>
    <m/>
    <n v="149.435126451798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Maroom, Eastern Banks, Moreton Bay"/>
    <x v="5"/>
    <m/>
    <x v="5"/>
    <n v="204"/>
    <x v="10"/>
    <x v="7"/>
    <m/>
    <m/>
    <m/>
    <m/>
    <m/>
    <m/>
    <m/>
    <n v="44.931334579786203"/>
    <m/>
    <m/>
    <m/>
    <m/>
    <n v="149.7711152659540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Maroom, Eastern Banks, Moreton Bay"/>
    <x v="5"/>
    <m/>
    <x v="5"/>
    <n v="205"/>
    <x v="10"/>
    <x v="7"/>
    <m/>
    <m/>
    <m/>
    <m/>
    <m/>
    <m/>
    <m/>
    <n v="45.032131224032902"/>
    <m/>
    <m/>
    <m/>
    <m/>
    <n v="150.107104080109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Maroom, Eastern Banks, Moreton Bay"/>
    <x v="5"/>
    <m/>
    <x v="5"/>
    <n v="206"/>
    <x v="10"/>
    <x v="7"/>
    <m/>
    <m/>
    <m/>
    <m/>
    <m/>
    <m/>
    <m/>
    <n v="45.132927868279602"/>
    <m/>
    <m/>
    <m/>
    <m/>
    <n v="150.443092894265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orth Deception Bay, Moreton Bay"/>
    <x v="5"/>
    <m/>
    <x v="5"/>
    <n v="207"/>
    <x v="8"/>
    <x v="5"/>
    <m/>
    <m/>
    <m/>
    <m/>
    <m/>
    <m/>
    <m/>
    <n v="45.233724512526301"/>
    <m/>
    <m/>
    <m/>
    <m/>
    <n v="150.77908170842102"/>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orth Deception Bay, Moreton Bay"/>
    <x v="5"/>
    <m/>
    <x v="5"/>
    <n v="208"/>
    <x v="8"/>
    <x v="5"/>
    <m/>
    <m/>
    <m/>
    <m/>
    <m/>
    <m/>
    <m/>
    <n v="45.334521156773"/>
    <m/>
    <m/>
    <m/>
    <m/>
    <n v="151.115070522576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orth Deception Bay, Moreton Bay"/>
    <x v="5"/>
    <m/>
    <x v="5"/>
    <n v="209"/>
    <x v="8"/>
    <x v="5"/>
    <m/>
    <m/>
    <m/>
    <m/>
    <m/>
    <m/>
    <m/>
    <n v="45.4353178010196"/>
    <m/>
    <m/>
    <m/>
    <m/>
    <n v="151.451059336731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orth Deception Bay, Moreton Bay"/>
    <x v="5"/>
    <m/>
    <x v="5"/>
    <n v="210"/>
    <x v="8"/>
    <x v="5"/>
    <m/>
    <m/>
    <m/>
    <m/>
    <m/>
    <m/>
    <m/>
    <n v="45.5361144452663"/>
    <m/>
    <m/>
    <m/>
    <m/>
    <n v="151.78704815088767"/>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ota, Moreton Bay"/>
    <x v="5"/>
    <m/>
    <x v="5"/>
    <n v="211"/>
    <x v="8"/>
    <x v="5"/>
    <m/>
    <m/>
    <m/>
    <m/>
    <m/>
    <m/>
    <m/>
    <n v="45.636911089512999"/>
    <m/>
    <m/>
    <m/>
    <m/>
    <n v="152.123036965043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ota, Moreton Bay"/>
    <x v="5"/>
    <m/>
    <x v="5"/>
    <n v="212"/>
    <x v="8"/>
    <x v="5"/>
    <m/>
    <m/>
    <m/>
    <m/>
    <m/>
    <m/>
    <m/>
    <n v="45.737707733759699"/>
    <m/>
    <m/>
    <m/>
    <m/>
    <n v="152.4590257791989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ota, Moreton Bay"/>
    <x v="5"/>
    <m/>
    <x v="5"/>
    <n v="213"/>
    <x v="8"/>
    <x v="5"/>
    <m/>
    <m/>
    <m/>
    <m/>
    <m/>
    <m/>
    <m/>
    <n v="45.838504378006398"/>
    <m/>
    <m/>
    <m/>
    <m/>
    <n v="152.7950145933546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Lota, Moreton Bay"/>
    <x v="5"/>
    <m/>
    <x v="5"/>
    <n v="214"/>
    <x v="8"/>
    <x v="5"/>
    <m/>
    <m/>
    <m/>
    <m/>
    <m/>
    <m/>
    <m/>
    <n v="45.939301022253098"/>
    <m/>
    <m/>
    <m/>
    <m/>
    <n v="153.1310034075103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udgee, Moreton Bay"/>
    <x v="5"/>
    <m/>
    <x v="5"/>
    <n v="215"/>
    <x v="6"/>
    <x v="4"/>
    <m/>
    <m/>
    <m/>
    <m/>
    <m/>
    <m/>
    <m/>
    <n v="46.040097666499797"/>
    <m/>
    <m/>
    <m/>
    <m/>
    <n v="153.466992221666"/>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udgee, Moreton Bay"/>
    <x v="5"/>
    <m/>
    <x v="5"/>
    <n v="216"/>
    <x v="6"/>
    <x v="4"/>
    <m/>
    <m/>
    <m/>
    <m/>
    <m/>
    <m/>
    <m/>
    <n v="46.140894310746503"/>
    <m/>
    <m/>
    <m/>
    <m/>
    <n v="153.8029810358216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udgee, Moreton Bay"/>
    <x v="5"/>
    <m/>
    <x v="5"/>
    <n v="217"/>
    <x v="6"/>
    <x v="4"/>
    <m/>
    <m/>
    <m/>
    <m/>
    <m/>
    <m/>
    <m/>
    <n v="46.241690954993203"/>
    <m/>
    <m/>
    <m/>
    <m/>
    <n v="154.138969849977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udgee, Moreton Bay"/>
    <x v="5"/>
    <m/>
    <x v="5"/>
    <n v="218"/>
    <x v="6"/>
    <x v="4"/>
    <m/>
    <m/>
    <m/>
    <m/>
    <m/>
    <m/>
    <m/>
    <n v="46.342487599239803"/>
    <m/>
    <m/>
    <m/>
    <m/>
    <n v="154.4749586641326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Nudgee, Moreton Bay"/>
    <x v="5"/>
    <m/>
    <x v="5"/>
    <n v="219"/>
    <x v="6"/>
    <x v="4"/>
    <m/>
    <m/>
    <m/>
    <m/>
    <m/>
    <m/>
    <m/>
    <n v="46.443284243486502"/>
    <m/>
    <m/>
    <m/>
    <m/>
    <n v="154.810947478288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South Deception Bay, Moreton Bay"/>
    <x v="5"/>
    <m/>
    <x v="5"/>
    <n v="220"/>
    <x v="6"/>
    <x v="4"/>
    <m/>
    <m/>
    <m/>
    <m/>
    <m/>
    <m/>
    <m/>
    <n v="46.544080887733202"/>
    <m/>
    <m/>
    <m/>
    <m/>
    <n v="155.14693629244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ambee Creek"/>
    <x v="5"/>
    <m/>
    <x v="4"/>
    <n v="221"/>
    <x v="8"/>
    <x v="5"/>
    <m/>
    <m/>
    <m/>
    <m/>
    <m/>
    <m/>
    <m/>
    <n v="46.644877531979901"/>
    <m/>
    <m/>
    <m/>
    <m/>
    <n v="155.48292510659968"/>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ambee Creek"/>
    <x v="5"/>
    <m/>
    <x v="4"/>
    <n v="222"/>
    <x v="8"/>
    <x v="5"/>
    <m/>
    <m/>
    <m/>
    <m/>
    <m/>
    <m/>
    <m/>
    <n v="46.745674176226601"/>
    <m/>
    <m/>
    <m/>
    <m/>
    <n v="155.81891392075534"/>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Boambee Creek"/>
    <x v="5"/>
    <m/>
    <x v="4"/>
    <n v="223"/>
    <x v="8"/>
    <x v="5"/>
    <m/>
    <m/>
    <m/>
    <m/>
    <m/>
    <m/>
    <m/>
    <n v="46.8464708204733"/>
    <m/>
    <m/>
    <m/>
    <m/>
    <n v="156.15490273491099"/>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ffs"/>
    <x v="5"/>
    <m/>
    <x v="4"/>
    <n v="224"/>
    <x v="8"/>
    <x v="5"/>
    <m/>
    <m/>
    <m/>
    <m/>
    <m/>
    <m/>
    <m/>
    <n v="46.947267464719999"/>
    <m/>
    <m/>
    <m/>
    <m/>
    <n v="156.49089154906665"/>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Corindi"/>
    <x v="5"/>
    <m/>
    <x v="4"/>
    <n v="225"/>
    <x v="8"/>
    <x v="5"/>
    <m/>
    <m/>
    <m/>
    <m/>
    <m/>
    <m/>
    <m/>
    <n v="47.048064108966699"/>
    <m/>
    <m/>
    <m/>
    <m/>
    <n v="156.82688036322233"/>
    <m/>
    <m/>
    <m/>
    <m/>
    <m/>
    <m/>
    <m/>
    <m/>
    <m/>
    <m/>
    <n v="30"/>
    <m/>
    <m/>
    <m/>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est Beach/torrens"/>
    <x v="5"/>
    <m/>
    <x v="4"/>
    <n v="226"/>
    <x v="6"/>
    <x v="4"/>
    <m/>
    <m/>
    <m/>
    <m/>
    <m/>
    <m/>
    <m/>
    <n v="47.148860753213398"/>
    <m/>
    <m/>
    <m/>
    <m/>
    <n v="157.16286917737798"/>
    <m/>
    <m/>
    <m/>
    <m/>
    <m/>
    <m/>
    <m/>
    <m/>
    <m/>
    <m/>
    <n v="30"/>
    <m/>
    <m/>
    <n v="8.256936363636363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est Beach/torrens"/>
    <x v="5"/>
    <m/>
    <x v="4"/>
    <n v="227"/>
    <x v="5"/>
    <x v="2"/>
    <m/>
    <m/>
    <m/>
    <m/>
    <m/>
    <m/>
    <m/>
    <n v="47.249657397459998"/>
    <m/>
    <m/>
    <m/>
    <m/>
    <n v="157.49885799153333"/>
    <m/>
    <m/>
    <m/>
    <m/>
    <m/>
    <m/>
    <m/>
    <m/>
    <m/>
    <m/>
    <n v="30"/>
    <m/>
    <m/>
    <n v="1.4785017142857142"/>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est Beach/torrens"/>
    <x v="5"/>
    <m/>
    <x v="4"/>
    <n v="228"/>
    <x v="6"/>
    <x v="4"/>
    <m/>
    <m/>
    <m/>
    <m/>
    <m/>
    <m/>
    <m/>
    <n v="47.350454041706698"/>
    <m/>
    <m/>
    <m/>
    <m/>
    <n v="157.83484680568901"/>
    <m/>
    <m/>
    <m/>
    <m/>
    <m/>
    <m/>
    <m/>
    <m/>
    <m/>
    <m/>
    <n v="30"/>
    <m/>
    <m/>
    <n v="0.8479736095238095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est Beach/torrens"/>
    <x v="5"/>
    <m/>
    <x v="4"/>
    <n v="229"/>
    <x v="8"/>
    <x v="5"/>
    <m/>
    <m/>
    <m/>
    <m/>
    <m/>
    <m/>
    <m/>
    <n v="47.451250685953397"/>
    <m/>
    <m/>
    <m/>
    <m/>
    <n v="158.17083561984467"/>
    <m/>
    <m/>
    <m/>
    <m/>
    <m/>
    <m/>
    <m/>
    <m/>
    <m/>
    <m/>
    <n v="30"/>
    <m/>
    <m/>
    <n v="1.745294000000000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West Beach/torrens"/>
    <x v="5"/>
    <m/>
    <x v="4"/>
    <n v="230"/>
    <x v="9"/>
    <x v="6"/>
    <m/>
    <m/>
    <m/>
    <m/>
    <m/>
    <m/>
    <m/>
    <n v="47.552047330200097"/>
    <m/>
    <m/>
    <m/>
    <m/>
    <n v="158.50682443400032"/>
    <m/>
    <m/>
    <m/>
    <m/>
    <m/>
    <m/>
    <m/>
    <m/>
    <m/>
    <m/>
    <n v="30"/>
    <m/>
    <m/>
    <n v="2.030387999999999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1"/>
    <x v="5"/>
    <x v="2"/>
    <m/>
    <m/>
    <m/>
    <m/>
    <m/>
    <m/>
    <m/>
    <n v="47.652843974446803"/>
    <m/>
    <m/>
    <m/>
    <m/>
    <n v="158.84281324815601"/>
    <m/>
    <m/>
    <m/>
    <m/>
    <m/>
    <m/>
    <m/>
    <m/>
    <m/>
    <m/>
    <n v="30"/>
    <m/>
    <m/>
    <n v="66.468587499999984"/>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2"/>
    <x v="5"/>
    <x v="2"/>
    <m/>
    <m/>
    <m/>
    <m/>
    <m/>
    <m/>
    <m/>
    <n v="47.753640618693503"/>
    <m/>
    <m/>
    <m/>
    <m/>
    <n v="159.17880206231166"/>
    <m/>
    <m/>
    <m/>
    <m/>
    <m/>
    <m/>
    <m/>
    <m/>
    <m/>
    <m/>
    <n v="30"/>
    <m/>
    <m/>
    <n v="53.80216249999998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3"/>
    <x v="5"/>
    <x v="2"/>
    <m/>
    <m/>
    <m/>
    <m/>
    <m/>
    <m/>
    <m/>
    <n v="47.854437262940202"/>
    <m/>
    <m/>
    <m/>
    <m/>
    <n v="159.51479087646734"/>
    <m/>
    <m/>
    <m/>
    <m/>
    <m/>
    <m/>
    <m/>
    <m/>
    <m/>
    <m/>
    <n v="30"/>
    <m/>
    <m/>
    <n v="54.13174444444444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4"/>
    <x v="5"/>
    <x v="2"/>
    <m/>
    <m/>
    <m/>
    <m/>
    <m/>
    <m/>
    <m/>
    <n v="47.955233907186901"/>
    <m/>
    <m/>
    <m/>
    <m/>
    <n v="159.850779690623"/>
    <m/>
    <m/>
    <m/>
    <m/>
    <m/>
    <m/>
    <m/>
    <m/>
    <m/>
    <m/>
    <n v="30"/>
    <m/>
    <m/>
    <n v="19.956290000000003"/>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5"/>
    <x v="5"/>
    <x v="2"/>
    <m/>
    <m/>
    <m/>
    <m/>
    <m/>
    <m/>
    <m/>
    <n v="48.056030551433601"/>
    <m/>
    <m/>
    <m/>
    <m/>
    <n v="160.18676850477866"/>
    <m/>
    <m/>
    <m/>
    <m/>
    <m/>
    <m/>
    <m/>
    <m/>
    <m/>
    <m/>
    <n v="30"/>
    <m/>
    <m/>
    <n v="15.482919999999998"/>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6"/>
    <x v="5"/>
    <x v="2"/>
    <m/>
    <m/>
    <m/>
    <m/>
    <m/>
    <m/>
    <m/>
    <n v="48.156827195680201"/>
    <m/>
    <m/>
    <m/>
    <m/>
    <n v="160.522757318934"/>
    <m/>
    <m/>
    <m/>
    <m/>
    <m/>
    <m/>
    <m/>
    <m/>
    <m/>
    <m/>
    <n v="30"/>
    <m/>
    <m/>
    <n v="74.543324999999996"/>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7"/>
    <x v="5"/>
    <x v="2"/>
    <m/>
    <m/>
    <m/>
    <m/>
    <m/>
    <m/>
    <m/>
    <n v="48.2576238399269"/>
    <m/>
    <m/>
    <m/>
    <m/>
    <n v="160.85874613308965"/>
    <m/>
    <m/>
    <m/>
    <m/>
    <m/>
    <m/>
    <m/>
    <m/>
    <m/>
    <m/>
    <n v="30"/>
    <m/>
    <m/>
    <n v="53.521014285714287"/>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8"/>
    <x v="5"/>
    <x v="2"/>
    <m/>
    <m/>
    <m/>
    <m/>
    <m/>
    <m/>
    <m/>
    <n v="48.3584204841736"/>
    <m/>
    <m/>
    <m/>
    <m/>
    <n v="161.19473494724531"/>
    <m/>
    <m/>
    <m/>
    <m/>
    <m/>
    <m/>
    <m/>
    <m/>
    <m/>
    <m/>
    <n v="30"/>
    <m/>
    <m/>
    <n v="10.692097777777779"/>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39"/>
    <x v="5"/>
    <x v="2"/>
    <m/>
    <m/>
    <m/>
    <m/>
    <m/>
    <m/>
    <m/>
    <n v="48.459217128420299"/>
    <m/>
    <m/>
    <m/>
    <m/>
    <n v="161.53072376140102"/>
    <m/>
    <m/>
    <m/>
    <m/>
    <m/>
    <m/>
    <m/>
    <m/>
    <m/>
    <m/>
    <n v="30"/>
    <m/>
    <m/>
    <n v="43.474233333333331"/>
  </r>
  <r>
    <s v="CC_004"/>
    <s v="Mazarrasa, I., Lavery, P., Duarte, C.M., Lafratta, A., Lovelock, C.E., Macreadie, P.I., Samper‐Villarreal, J., Salinas, C., Sanders, C., Trevathan‐Tackett, S. and Young, M., 2021. Factors determining seagrass Blue Carbon across bioregions and geomorphologies. Global Biogeochemical Cycles, p.e2021GB006935."/>
    <m/>
    <m/>
    <m/>
    <s v="Port Pirie"/>
    <x v="5"/>
    <m/>
    <x v="4"/>
    <n v="240"/>
    <x v="5"/>
    <x v="2"/>
    <m/>
    <m/>
    <m/>
    <m/>
    <m/>
    <m/>
    <m/>
    <n v="48.560013772666998"/>
    <m/>
    <m/>
    <m/>
    <m/>
    <n v="161.86671257555668"/>
    <m/>
    <m/>
    <m/>
    <m/>
    <m/>
    <m/>
    <m/>
    <m/>
    <m/>
    <m/>
    <n v="30"/>
    <m/>
    <m/>
    <n v="9.6070799999999998"/>
  </r>
  <r>
    <s v="CC_005"/>
    <s v="Kaal, J., Serrano, O., Cortizas, A. M., Baldock, J. A., &amp; Lavery, P. S. (2019). Millennial-scale changes in the molecular composition of Posidonia australis seagrass deposits: Implications for Blue Carbon sequestration. Organic Geochemistry, 137, 103898."/>
    <m/>
    <n v="2019"/>
    <e v="#REF!"/>
    <s v="Waychinicup Inlet, Western Australia"/>
    <x v="5"/>
    <m/>
    <x v="4"/>
    <s v="Waychinicup Inlet, Western Australia"/>
    <x v="5"/>
    <x v="2"/>
    <s v="4 other species as well"/>
    <m/>
    <m/>
    <m/>
    <m/>
    <m/>
    <m/>
    <n v="104"/>
    <n v="1.1000000000000001"/>
    <m/>
    <m/>
    <m/>
    <m/>
    <m/>
    <m/>
    <m/>
    <m/>
    <m/>
    <m/>
    <m/>
    <m/>
    <m/>
    <m/>
    <m/>
    <n v="1.2"/>
    <m/>
    <m/>
  </r>
  <r>
    <s v="CC_006"/>
    <s v="Adams, J. B. (2016). Distribution and status of Zostera capensis in South African estuaries—a review. South African Journal of Botany, 107, 63-73."/>
    <m/>
    <n v="2016"/>
    <e v="#REF!"/>
    <s v="Various South African estuaries"/>
    <x v="6"/>
    <m/>
    <x v="6"/>
    <s v="Lower range biomass"/>
    <x v="14"/>
    <x v="3"/>
    <m/>
    <m/>
    <m/>
    <n v="0.245"/>
    <m/>
    <m/>
    <m/>
    <m/>
    <m/>
    <m/>
    <m/>
    <m/>
    <m/>
    <m/>
    <m/>
    <m/>
    <m/>
    <m/>
    <m/>
    <m/>
    <m/>
    <m/>
    <m/>
    <m/>
    <m/>
    <m/>
    <m/>
  </r>
  <r>
    <s v="CC_006"/>
    <s v="Adams, J. B. (2016). Distribution and status of Zostera capensis in South African estuaries—a review. South African Journal of Botany, 107, 63-73."/>
    <m/>
    <m/>
    <m/>
    <m/>
    <x v="6"/>
    <m/>
    <x v="6"/>
    <s v="Upper range biomass"/>
    <x v="14"/>
    <x v="3"/>
    <m/>
    <m/>
    <m/>
    <n v="1.5049999999999999"/>
    <m/>
    <m/>
    <m/>
    <m/>
    <m/>
    <m/>
    <m/>
    <m/>
    <m/>
    <m/>
    <m/>
    <m/>
    <m/>
    <m/>
    <m/>
    <m/>
    <m/>
    <m/>
    <m/>
    <m/>
    <m/>
    <m/>
    <m/>
  </r>
  <r>
    <s v="CC_007"/>
    <s v="Olesen, B., &amp; Sand-Jensen, K. (1994). Biomass-density patterns in the temperate seagrass Zostera marina. Marine Ecology-Progress Series, 109, 283-283."/>
    <m/>
    <n v="1994"/>
    <e v="#REF!"/>
    <s v="29 different eelgrass populations ranging in latitude from 30 to 56° N in North America, Europe, Japan"/>
    <x v="7"/>
    <m/>
    <x v="7"/>
    <s v="Winter mean"/>
    <x v="4"/>
    <x v="3"/>
    <s v="29 different eelgrass populations ranging in latitude from 30 to 56° N in North America, Europe, Japan"/>
    <n v="0.1085"/>
    <n v="0.23450000000000001"/>
    <n v="0.34300000000000003"/>
    <m/>
    <m/>
    <m/>
    <m/>
    <m/>
    <m/>
    <m/>
    <m/>
    <m/>
    <m/>
    <m/>
    <m/>
    <m/>
    <m/>
    <m/>
    <m/>
    <m/>
    <m/>
    <m/>
    <m/>
    <m/>
    <m/>
    <m/>
  </r>
  <r>
    <s v="CC_007"/>
    <s v="Olesen, B., &amp; Sand-Jensen, K. (1994). Biomass-density patterns in the temperate seagrass Zostera marina. Marine Ecology-Progress Series, 109, 283-283."/>
    <m/>
    <m/>
    <m/>
    <m/>
    <x v="8"/>
    <m/>
    <x v="7"/>
    <s v="Winter lower range"/>
    <x v="4"/>
    <x v="3"/>
    <m/>
    <n v="1.7499999999999998E-2"/>
    <n v="4.8999999999999995E-2"/>
    <n v="6.6500000000000004E-2"/>
    <m/>
    <m/>
    <m/>
    <m/>
    <m/>
    <m/>
    <m/>
    <m/>
    <m/>
    <m/>
    <m/>
    <m/>
    <m/>
    <m/>
    <m/>
    <m/>
    <m/>
    <m/>
    <m/>
    <m/>
    <m/>
    <m/>
    <m/>
  </r>
  <r>
    <s v="CC_007"/>
    <s v="Olesen, B., &amp; Sand-Jensen, K. (1994). Biomass-density patterns in the temperate seagrass Zostera marina. Marine Ecology-Progress Series, 109, 283-283."/>
    <m/>
    <m/>
    <m/>
    <m/>
    <x v="9"/>
    <m/>
    <x v="7"/>
    <s v="Winter upper range"/>
    <x v="4"/>
    <x v="3"/>
    <m/>
    <n v="0.28699999999999998"/>
    <n v="0.30799999999999994"/>
    <n v="0.59499999999999997"/>
    <m/>
    <m/>
    <m/>
    <m/>
    <m/>
    <m/>
    <m/>
    <m/>
    <m/>
    <m/>
    <m/>
    <m/>
    <m/>
    <m/>
    <m/>
    <m/>
    <m/>
    <m/>
    <m/>
    <m/>
    <m/>
    <m/>
    <m/>
  </r>
  <r>
    <s v="CC_007"/>
    <s v="Olesen, B., &amp; Sand-Jensen, K. (1994). Biomass-density patterns in the temperate seagrass Zostera marina. Marine Ecology-Progress Series, 109, 283-283."/>
    <m/>
    <m/>
    <m/>
    <m/>
    <x v="10"/>
    <m/>
    <x v="7"/>
    <s v="Summer mean"/>
    <x v="4"/>
    <x v="3"/>
    <m/>
    <n v="0.85749999999999993"/>
    <n v="0.38150000000000001"/>
    <n v="1.2390000000000001"/>
    <m/>
    <m/>
    <m/>
    <m/>
    <m/>
    <m/>
    <m/>
    <m/>
    <m/>
    <m/>
    <m/>
    <m/>
    <m/>
    <m/>
    <m/>
    <m/>
    <m/>
    <m/>
    <m/>
    <m/>
    <m/>
    <m/>
    <m/>
  </r>
  <r>
    <s v="CC_007"/>
    <s v="Olesen, B., &amp; Sand-Jensen, K. (1994). Biomass-density patterns in the temperate seagrass Zostera marina. Marine Ecology-Progress Series, 109, 283-283."/>
    <m/>
    <m/>
    <m/>
    <s v="Eastern USA"/>
    <x v="11"/>
    <m/>
    <x v="7"/>
    <s v="Summer lower range"/>
    <x v="4"/>
    <x v="3"/>
    <m/>
    <n v="0.38849999999999996"/>
    <n v="0.13649999999999998"/>
    <n v="0.52500000000000002"/>
    <m/>
    <m/>
    <m/>
    <m/>
    <m/>
    <m/>
    <m/>
    <m/>
    <m/>
    <m/>
    <m/>
    <m/>
    <m/>
    <m/>
    <m/>
    <m/>
    <m/>
    <m/>
    <m/>
    <m/>
    <m/>
    <m/>
    <m/>
  </r>
  <r>
    <s v="CC_007"/>
    <s v="Olesen, B., &amp; Sand-Jensen, K. (1994). Biomass-density patterns in the temperate seagrass Zostera marina. Marine Ecology-Progress Series, 109, 283-283."/>
    <m/>
    <m/>
    <m/>
    <s v="Western USA"/>
    <x v="11"/>
    <m/>
    <x v="8"/>
    <s v="Summer upper range"/>
    <x v="4"/>
    <x v="3"/>
    <m/>
    <n v="1.3684999999999998"/>
    <n v="0.51449999999999996"/>
    <n v="1.883"/>
    <m/>
    <m/>
    <m/>
    <m/>
    <m/>
    <m/>
    <m/>
    <m/>
    <m/>
    <m/>
    <m/>
    <m/>
    <m/>
    <m/>
    <m/>
    <m/>
    <m/>
    <m/>
    <m/>
    <m/>
    <m/>
    <m/>
    <m/>
  </r>
  <r>
    <s v="CC_007"/>
    <s v="Olesen, B., &amp; Sand-Jensen, K. (1994). Biomass-density patterns in the temperate seagrass Zostera marina. Marine Ecology-Progress Series, 109, 283-283."/>
    <m/>
    <m/>
    <m/>
    <m/>
    <x v="1"/>
    <m/>
    <x v="1"/>
    <m/>
    <x v="15"/>
    <x v="0"/>
    <m/>
    <m/>
    <m/>
    <m/>
    <m/>
    <m/>
    <m/>
    <m/>
    <m/>
    <m/>
    <m/>
    <m/>
    <m/>
    <m/>
    <m/>
    <m/>
    <m/>
    <m/>
    <m/>
    <m/>
    <m/>
    <m/>
    <m/>
    <m/>
    <m/>
    <m/>
    <m/>
  </r>
  <r>
    <s v="CC_007"/>
    <s v="Olesen, B., &amp; Sand-Jensen, K. (1994). Biomass-density patterns in the temperate seagrass Zostera marina. Marine Ecology-Progress Series, 109, 283-283."/>
    <m/>
    <m/>
    <m/>
    <m/>
    <x v="12"/>
    <m/>
    <x v="3"/>
    <m/>
    <x v="15"/>
    <x v="0"/>
    <m/>
    <m/>
    <m/>
    <m/>
    <m/>
    <m/>
    <m/>
    <m/>
    <m/>
    <m/>
    <m/>
    <m/>
    <m/>
    <m/>
    <m/>
    <m/>
    <m/>
    <m/>
    <m/>
    <m/>
    <m/>
    <m/>
    <m/>
    <m/>
    <m/>
    <m/>
    <m/>
  </r>
  <r>
    <s v="CC_008"/>
    <s v="LaRoche, C. K., Goldstein, B. R., Cybulski, J. D., Raymundo, L. J., Aoki, L. R., &amp; Kim, K. (2018). Decade of change in Enhalus acoroides seagrass meadows in Guam, Mariana Islands. Marine and Freshwater Research, 70(2), 246-254."/>
    <m/>
    <n v="2019"/>
    <e v="#REF!"/>
    <s v="Guam"/>
    <x v="11"/>
    <m/>
    <x v="9"/>
    <s v="NPP reported in sheet *c)"/>
    <x v="15"/>
    <x v="0"/>
    <m/>
    <m/>
    <m/>
    <m/>
    <m/>
    <m/>
    <m/>
    <m/>
    <m/>
    <m/>
    <m/>
    <m/>
    <m/>
    <m/>
    <m/>
    <m/>
    <m/>
    <m/>
    <m/>
    <m/>
    <m/>
    <m/>
    <m/>
    <m/>
    <m/>
    <m/>
    <m/>
  </r>
  <r>
    <s v="CC_008"/>
    <s v="LaRoche, C. K., Goldstein, B. R., Cybulski, J. D., Raymundo, L. J., Aoki, L. R., &amp; Kim, K. (2018). Decade of change in Enhalus acoroides seagrass meadows in Guam, Mariana Islands. Marine and Freshwater Research, 70(2), 246-254."/>
    <s v="Rasheed, M. A., &amp; Unsworth, R. K. (2011). Long-term climate-associated dynamics of a tropical seagrass meadow: implications for the future. Marine Ecology Progress Series, 422, 93-103."/>
    <n v="2011"/>
    <m/>
    <s v="Australia"/>
    <x v="5"/>
    <m/>
    <x v="5"/>
    <m/>
    <x v="16"/>
    <x v="11"/>
    <m/>
    <n v="0.1106"/>
    <n v="0"/>
    <n v="0"/>
    <m/>
    <m/>
    <m/>
    <m/>
    <m/>
    <m/>
    <m/>
    <m/>
    <m/>
    <m/>
    <m/>
    <m/>
    <m/>
    <m/>
    <m/>
    <m/>
    <m/>
    <m/>
    <m/>
    <m/>
    <m/>
    <m/>
    <m/>
  </r>
  <r>
    <s v="CC_008"/>
    <s v="LaRoche, C. K., Goldstein, B. R., Cybulski, J. D., Raymundo, L. J., Aoki, L. R., &amp; Kim, K. (2018). Decade of change in Enhalus acoroides seagrass meadows in Guam, Mariana Islands. Marine and Freshwater Research, 70(2), 246-254."/>
    <s v="Erftemeijer, P. L. (1994). Differences in nutrient concentrations and resources between seagrass communities on carbonate and terrigenous sediments in South Sulawesi, Indonesia. Bulletin of Marine Science, 54(2), 403-419."/>
    <n v="1994"/>
    <m/>
    <s v="South Sulawesi"/>
    <x v="13"/>
    <m/>
    <x v="5"/>
    <m/>
    <x v="16"/>
    <x v="11"/>
    <m/>
    <n v="0.29049999999999998"/>
    <n v="0.54949999999999999"/>
    <n v="0.84"/>
    <m/>
    <m/>
    <m/>
    <m/>
    <m/>
    <m/>
    <m/>
    <m/>
    <m/>
    <m/>
    <m/>
    <m/>
    <m/>
    <m/>
    <m/>
    <m/>
    <m/>
    <m/>
    <m/>
    <m/>
    <m/>
    <m/>
    <m/>
  </r>
  <r>
    <s v="CC_008"/>
    <s v="LaRoche, C. K., Goldstein, B. R., Cybulski, J. D., Raymundo, L. J., Aoki, L. R., &amp; Kim, K. (2018). Decade of change in Enhalus acoroides seagrass meadows in Guam, Mariana Islands. Marine and Freshwater Research, 70(2), 246-254."/>
    <s v="Erftemeijer, P. L., &amp; Herman, P. M. (1994). Seasonal changes in environmental variables, biomass, production and nutrient contents in two contrasting tropical intertidal seagrass beds in South Sulawesi, Indonesia. Oecologia, 99(1), 45-59."/>
    <n v="1994"/>
    <m/>
    <s v="South Sulawesi"/>
    <x v="13"/>
    <m/>
    <x v="5"/>
    <m/>
    <x v="16"/>
    <x v="11"/>
    <m/>
    <n v="0"/>
    <n v="0"/>
    <n v="0.78399999999999992"/>
    <m/>
    <m/>
    <m/>
    <m/>
    <m/>
    <m/>
    <m/>
    <m/>
    <m/>
    <m/>
    <m/>
    <m/>
    <m/>
    <m/>
    <m/>
    <m/>
    <m/>
    <m/>
    <m/>
    <m/>
    <m/>
    <m/>
    <m/>
  </r>
  <r>
    <s v="CC_008"/>
    <s v="LaRoche, C. K., Goldstein, B. R., Cybulski, J. D., Raymundo, L. J., Aoki, L. R., &amp; Kim, K. (2018). Decade of change in Enhalus acoroides seagrass meadows in Guam, Mariana Islands. Marine and Freshwater Research, 70(2), 246-254."/>
    <s v="LaRoche, C. K., Goldstein, B. R., Cybulski, J. D., Raymundo, L. J., Aoki, L. R., &amp; Kim, K. (2018). Decade of change in Enhalus acoroides seagrass meadows in Guam, Mariana Islands. Marine and Freshwater Research, 70(2), 246-254."/>
    <n v="2019"/>
    <m/>
    <s v="Guam"/>
    <x v="11"/>
    <m/>
    <x v="5"/>
    <m/>
    <x v="16"/>
    <x v="11"/>
    <m/>
    <n v="0.85399999999999987"/>
    <n v="7.1609999999999987"/>
    <n v="8.0150000000000006"/>
    <m/>
    <m/>
    <m/>
    <m/>
    <m/>
    <m/>
    <m/>
    <m/>
    <m/>
    <m/>
    <m/>
    <m/>
    <m/>
    <m/>
    <m/>
    <m/>
    <m/>
    <m/>
    <m/>
    <m/>
    <m/>
    <m/>
    <m/>
  </r>
  <r>
    <s v="CC_008"/>
    <s v="LaRoche, C. K., Goldstein, B. R., Cybulski, J. D., Raymundo, L. J., Aoki, L. R., &amp; Kim, K. (2018). Decade of change in Enhalus acoroides seagrass meadows in Guam, Mariana Islands. Marine and Freshwater Research, 70(2), 246-254."/>
    <s v="Orr, D. W., &amp; Ogden, J. C. (1992). The impact of Hurricane Andrew on the ecosystems of South Florida. Conservation Biology, 6(4), 488-490."/>
    <n v="1992"/>
    <m/>
    <s v="Miconesia"/>
    <x v="14"/>
    <m/>
    <x v="5"/>
    <m/>
    <x v="16"/>
    <x v="11"/>
    <m/>
    <n v="0"/>
    <n v="0"/>
    <n v="0.59849999999999992"/>
    <m/>
    <m/>
    <m/>
    <m/>
    <m/>
    <m/>
    <m/>
    <m/>
    <m/>
    <m/>
    <m/>
    <m/>
    <m/>
    <m/>
    <m/>
    <m/>
    <m/>
    <m/>
    <m/>
    <m/>
    <m/>
    <m/>
    <m/>
  </r>
  <r>
    <s v="CC_008"/>
    <s v="LaRoche, C. K., Goldstein, B. R., Cybulski, J. D., Raymundo, L. J., Aoki, L. R., &amp; Kim, K. (2018). Decade of change in Enhalus acoroides seagrass meadows in Guam, Mariana Islands. Marine and Freshwater Research, 70(2), 246-254."/>
    <s v="Duarte, C.M., Merino, M., Agawin, N.S., Uri, J., Fortes, M.D., Gallegos, M.E., Marbá, N. and Hemminga, M.A., 1998. Root production and belowground seagrass biomass. Marine Ecology Progress Series, 171, pp.97-108."/>
    <n v="1998"/>
    <m/>
    <s v="Philippines"/>
    <x v="15"/>
    <m/>
    <x v="5"/>
    <m/>
    <x v="16"/>
    <x v="11"/>
    <m/>
    <n v="0"/>
    <n v="0.53200000000000003"/>
    <n v="0"/>
    <m/>
    <m/>
    <m/>
    <m/>
    <m/>
    <m/>
    <m/>
    <m/>
    <m/>
    <m/>
    <m/>
    <m/>
    <m/>
    <m/>
    <m/>
    <m/>
    <m/>
    <m/>
    <m/>
    <m/>
    <m/>
    <m/>
    <m/>
  </r>
  <r>
    <s v="CC_008"/>
    <s v="LaRoche, C. K., Goldstein, B. R., Cybulski, J. D., Raymundo, L. J., Aoki, L. R., &amp; Kim, K. (2018). Decade of change in Enhalus acoroides seagrass meadows in Guam, Mariana Islands. Marine and Freshwater Research, 70(2), 246-254."/>
    <s v="Vermaat, J. E., Agawin, N. S., Duarte, C. M., Fortes, M. D., Marba, N., &amp; Uri, J. S. (1995). Meadow maintenance, growth and productivity of a mixed Philippine seagrass bed. Marine Ecology Progress Series, 124, 215-225."/>
    <n v="1995"/>
    <m/>
    <s v="Philipines"/>
    <x v="15"/>
    <m/>
    <x v="5"/>
    <m/>
    <x v="16"/>
    <x v="11"/>
    <m/>
    <n v="0.18549999999999997"/>
    <n v="0.62999999999999989"/>
    <n v="0.8155"/>
    <m/>
    <m/>
    <m/>
    <m/>
    <m/>
    <m/>
    <m/>
    <m/>
    <m/>
    <m/>
    <m/>
    <m/>
    <m/>
    <m/>
    <m/>
    <m/>
    <m/>
    <m/>
    <m/>
    <m/>
    <m/>
    <m/>
    <m/>
  </r>
  <r>
    <s v="CC_008"/>
    <s v="LaRoche, C. K., Goldstein, B. R., Cybulski, J. D., Raymundo, L. J., Aoki, L. R., &amp; Kim, K. (2018). Decade of change in Enhalus acoroides seagrass meadows in Guam, Mariana Islands. Marine and Freshwater Research, 70(2), 246-254."/>
    <s v="Gullström, M., Lundén, B., Bodin, M., Kangwe, J., Öhman, M. C., Mtolera, M. S., &amp; Björk, M. (2006). Assessment of changes in the seagrass-dominated submerged vegetation of tropical Chwaka Bay (Zanzibar) using satellite remote sensing. Estuarine, Coastal and Shelf Science, 67(3), 399-408."/>
    <n v="2006"/>
    <m/>
    <s v="Tanzania"/>
    <x v="16"/>
    <m/>
    <x v="6"/>
    <m/>
    <x v="16"/>
    <x v="11"/>
    <m/>
    <n v="0.29225000000000001"/>
    <m/>
    <m/>
    <m/>
    <m/>
    <m/>
    <m/>
    <m/>
    <m/>
    <m/>
    <m/>
    <m/>
    <m/>
    <m/>
    <m/>
    <m/>
    <m/>
    <m/>
    <m/>
    <m/>
    <m/>
    <m/>
    <m/>
    <m/>
    <m/>
    <m/>
  </r>
  <r>
    <s v="CC_008"/>
    <s v="LaRoche, C. K., Goldstein, B. R., Cybulski, J. D., Raymundo, L. J., Aoki, L. R., &amp; Kim, K. (2018). Decade of change in Enhalus acoroides seagrass meadows in Guam, Mariana Islands. Marine and Freshwater Research, 70(2), 246-254."/>
    <s v="Gullström, M., Lundén, B., Bodin, M., Kangwe, J., Öhman, M. C., Mtolera, M. S., &amp; Björk, M. (2006). Assessment of changes in the seagrass-dominated submerged vegetation of tropical Chwaka Bay (Zanzibar) using satellite remote sensing. Estuarine, Coastal and Shelf Science, 67(3), 399-408."/>
    <n v="2006"/>
    <m/>
    <s v="Tanzania"/>
    <x v="16"/>
    <m/>
    <x v="6"/>
    <m/>
    <x v="16"/>
    <x v="11"/>
    <m/>
    <n v="0.32199999999999995"/>
    <m/>
    <m/>
    <m/>
    <m/>
    <m/>
    <m/>
    <m/>
    <m/>
    <m/>
    <m/>
    <m/>
    <m/>
    <m/>
    <m/>
    <m/>
    <m/>
    <m/>
    <m/>
    <m/>
    <m/>
    <m/>
    <m/>
    <m/>
    <m/>
    <m/>
  </r>
  <r>
    <s v="CC_008"/>
    <s v="LaRoche, C. K., Goldstein, B. R., Cybulski, J. D., Raymundo, L. J., Aoki, L. R., &amp; Kim, K. (2018). Decade of change in Enhalus acoroides seagrass meadows in Guam, Mariana Islands. Marine and Freshwater Research, 70(2), 246-254."/>
    <s v="Nakaoka, M., &amp; Supanwanid, C. (2000). Quantitative estimation of the distribution and biomass of seagrasses at Haad Chao Mai National Park, Trang Province, Thailand. Journal of Fisheries and Environment, 22, 10-22."/>
    <n v="2000"/>
    <m/>
    <s v="Thailand"/>
    <x v="17"/>
    <m/>
    <x v="5"/>
    <m/>
    <x v="16"/>
    <x v="11"/>
    <m/>
    <n v="4.5499999999999999E-2"/>
    <n v="0"/>
    <n v="0"/>
    <m/>
    <m/>
    <m/>
    <m/>
    <m/>
    <m/>
    <m/>
    <m/>
    <m/>
    <m/>
    <m/>
    <m/>
    <m/>
    <m/>
    <m/>
    <m/>
    <m/>
    <m/>
    <m/>
    <m/>
    <m/>
    <m/>
    <m/>
  </r>
  <r>
    <s v="CC_008"/>
    <s v="LaRoche, C. K., Goldstein, B. R., Cybulski, J. D., Raymundo, L. J., Aoki, L. R., &amp; Kim, K. (2018). Decade of change in Enhalus acoroides seagrass meadows in Guam, Mariana Islands. Marine and Freshwater Research, 70(2), 246-254."/>
    <s v="Poovachiranon, S., &amp; Chansang, H. (1994). Community structure and biomass of seagrass beds in the Andaman Sea. I. Mangrove-associated seagrass beds. Phuket Marine Biological Center Research Bulletin, 59, 53-64."/>
    <n v="1994"/>
    <m/>
    <s v="Thailand"/>
    <x v="17"/>
    <m/>
    <x v="5"/>
    <m/>
    <x v="16"/>
    <x v="11"/>
    <m/>
    <n v="0.1988"/>
    <n v="0.49"/>
    <n v="0.68949999999999978"/>
    <m/>
    <m/>
    <m/>
    <m/>
    <m/>
    <m/>
    <m/>
    <m/>
    <m/>
    <m/>
    <m/>
    <m/>
    <m/>
    <m/>
    <m/>
    <m/>
    <m/>
    <m/>
    <m/>
    <m/>
    <m/>
    <m/>
    <m/>
  </r>
  <r>
    <s v="CC_008"/>
    <s v="LaRoche, C. K., Goldstein, B. R., Cybulski, J. D., Raymundo, L. J., Aoki, L. R., &amp; Kim, K. (2018). Decade of change in Enhalus acoroides seagrass meadows in Guam, Mariana Islands. Marine and Freshwater Research, 70(2), 246-254."/>
    <s v="Wirachwong, P., &amp; Holmer, M. (2010). Nutrient dynamics in 3 morphological different tropical seagrasses and their sediments. Aquatic Botany, 93(3), 170-178."/>
    <n v="2010"/>
    <m/>
    <s v="Thailand"/>
    <x v="17"/>
    <m/>
    <x v="5"/>
    <m/>
    <x v="16"/>
    <x v="11"/>
    <m/>
    <n v="0.89249999999999996"/>
    <n v="2.0614999999999997"/>
    <n v="2.9539999999999997"/>
    <m/>
    <m/>
    <m/>
    <m/>
    <m/>
    <m/>
    <m/>
    <m/>
    <m/>
    <m/>
    <m/>
    <m/>
    <m/>
    <m/>
    <m/>
    <m/>
    <m/>
    <m/>
    <m/>
    <m/>
    <m/>
    <m/>
    <m/>
  </r>
  <r>
    <s v="CC_008"/>
    <s v="LaRoche, C. K., Goldstein, B. R., Cybulski, J. D., Raymundo, L. J., Aoki, L. R., &amp; Kim, K. (2018). Decade of change in Enhalus acoroides seagrass meadows in Guam, Mariana Islands. Marine and Freshwater Research, 70(2), 246-254."/>
    <m/>
    <m/>
    <m/>
    <s v="N/A"/>
    <x v="18"/>
    <m/>
    <x v="9"/>
    <s v="Mean"/>
    <x v="16"/>
    <x v="11"/>
    <m/>
    <n v="0.35349999999999993"/>
    <n v="1.9004999999999999"/>
    <n v="2.1"/>
    <m/>
    <m/>
    <m/>
    <m/>
    <m/>
    <m/>
    <m/>
    <m/>
    <m/>
    <m/>
    <m/>
    <m/>
    <m/>
    <m/>
    <m/>
    <m/>
    <m/>
    <m/>
    <m/>
    <m/>
    <m/>
    <m/>
    <m/>
  </r>
  <r>
    <s v="LW_009"/>
    <s v="Ralph, P. J., Crosswell, J. R., Cannard, T., &amp; Steven, A. D. (2018). Estimating seagrass blue carbon and policy implications: The Australian perspective. In Seagrasses of Australia (pp. 743-758). Springer, Cham."/>
    <n v="0"/>
    <n v="2018"/>
    <e v="#REF!"/>
    <s v="Australia"/>
    <x v="5"/>
    <m/>
    <x v="4"/>
    <m/>
    <x v="17"/>
    <x v="12"/>
    <m/>
    <m/>
    <m/>
    <m/>
    <m/>
    <m/>
    <m/>
    <m/>
    <m/>
    <m/>
    <m/>
    <m/>
    <m/>
    <m/>
    <m/>
    <m/>
    <m/>
    <m/>
    <m/>
    <n v="0.5"/>
    <m/>
    <m/>
    <m/>
    <m/>
    <m/>
    <m/>
    <m/>
  </r>
  <r>
    <s v="LW_010"/>
    <s v="Jephson, T., Nyström, P., Moksnes, P. O., &amp; Baden, S. P. (2008). Trophic interactions in Zostera marina beds along the Swedish coast. Marine Ecology Progress Series, 369, 63-76."/>
    <n v="0"/>
    <n v="2008"/>
    <e v="#REF!"/>
    <s v="Gullmar Fjord"/>
    <x v="19"/>
    <m/>
    <x v="7"/>
    <s v="Mean "/>
    <x v="4"/>
    <x v="3"/>
    <n v="1"/>
    <m/>
    <m/>
    <n v="0.77"/>
    <n v="2.8699999999999996E-2"/>
    <m/>
    <m/>
    <n v="5.3560000000000008"/>
    <n v="1.04"/>
    <m/>
    <m/>
    <m/>
    <n v="107.12000000000002"/>
    <m/>
    <m/>
    <m/>
    <m/>
    <m/>
    <m/>
    <m/>
    <m/>
    <m/>
    <m/>
    <n v="5"/>
    <n v="1.03"/>
    <s v="Soft"/>
    <m/>
  </r>
  <r>
    <s v="LW_010"/>
    <s v="Jephson, T., Nyström, P., Moksnes, P. O., &amp; Baden, S. P. (2008). Trophic interactions in Zostera marina beds along the Swedish coast. Marine Ecology Progress Series, 369, 63-76."/>
    <m/>
    <m/>
    <m/>
    <s v="Gullmar Fjord"/>
    <x v="19"/>
    <m/>
    <x v="7"/>
    <s v="Mean "/>
    <x v="4"/>
    <x v="3"/>
    <n v="2"/>
    <m/>
    <m/>
    <n v="0.45500000000000002"/>
    <n v="3.3250000000000002E-2"/>
    <m/>
    <m/>
    <n v="12.978"/>
    <n v="2.52"/>
    <m/>
    <m/>
    <m/>
    <n v="259.56"/>
    <m/>
    <m/>
    <m/>
    <m/>
    <m/>
    <m/>
    <m/>
    <m/>
    <m/>
    <m/>
    <n v="5"/>
    <n v="1.03"/>
    <s v="Sandy"/>
    <m/>
  </r>
  <r>
    <s v="LW_010"/>
    <s v="Jephson, T., Nyström, P., Moksnes, P. O., &amp; Baden, S. P. (2008). Trophic interactions in Zostera marina beds along the Swedish coast. Marine Ecology Progress Series, 369, 63-76."/>
    <m/>
    <m/>
    <m/>
    <s v="Fredshög"/>
    <x v="19"/>
    <m/>
    <x v="7"/>
    <s v="Mean "/>
    <x v="4"/>
    <x v="3"/>
    <n v="3"/>
    <m/>
    <m/>
    <n v="0.33250000000000002"/>
    <n v="3.4999999999999996E-3"/>
    <m/>
    <m/>
    <n v="0.36050000000000004"/>
    <n v="7.0000000000000007E-2"/>
    <m/>
    <m/>
    <m/>
    <n v="7.2100000000000009"/>
    <m/>
    <m/>
    <m/>
    <m/>
    <m/>
    <m/>
    <m/>
    <m/>
    <m/>
    <m/>
    <n v="5"/>
    <n v="1.03"/>
    <s v="Sandy"/>
    <m/>
  </r>
  <r>
    <s v="LW_010"/>
    <s v="Jephson, T., Nyström, P., Moksnes, P. O., &amp; Baden, S. P. (2008). Trophic interactions in Zostera marina beds along the Swedish coast. Marine Ecology Progress Series, 369, 63-76."/>
    <m/>
    <m/>
    <m/>
    <s v="Kalmar Sound"/>
    <x v="19"/>
    <m/>
    <x v="7"/>
    <s v="Mean "/>
    <x v="4"/>
    <x v="3"/>
    <n v="4"/>
    <m/>
    <m/>
    <n v="0.4375"/>
    <n v="6.9999999999999993E-3"/>
    <m/>
    <m/>
    <n v="0.36050000000000004"/>
    <n v="7.0000000000000007E-2"/>
    <m/>
    <m/>
    <m/>
    <n v="7.2100000000000009"/>
    <m/>
    <m/>
    <m/>
    <m/>
    <m/>
    <m/>
    <m/>
    <m/>
    <m/>
    <m/>
    <n v="5"/>
    <n v="1.03"/>
    <s v="Sandy"/>
    <m/>
  </r>
  <r>
    <s v="LW_010"/>
    <s v="Jephson, T., Nyström, P., Moksnes, P. O., &amp; Baden, S. P. (2008). Trophic interactions in Zostera marina beds along the Swedish coast. Marine Ecology Progress Series, 369, 63-76."/>
    <m/>
    <m/>
    <m/>
    <s v="Kalmar Sound"/>
    <x v="19"/>
    <m/>
    <x v="7"/>
    <s v="Mean "/>
    <x v="4"/>
    <x v="3"/>
    <n v="5"/>
    <m/>
    <m/>
    <n v="0.33250000000000002"/>
    <n v="1.0499999999999999E-2"/>
    <m/>
    <m/>
    <n v="1.5450000000000002"/>
    <n v="0.3"/>
    <m/>
    <m/>
    <m/>
    <n v="30.900000000000006"/>
    <m/>
    <m/>
    <m/>
    <m/>
    <m/>
    <m/>
    <m/>
    <m/>
    <m/>
    <m/>
    <n v="5"/>
    <n v="1.03"/>
    <s v="Clay"/>
    <m/>
  </r>
  <r>
    <s v="LW_011"/>
    <s v="Wu, J., Zhang, H., Pan, Y., Krause-Jensen, D., He, Z., Fan, W., ... &amp; Duarte, C. M. (2020). Opportunities for blue carbon strategies in China. Ocean &amp; Coastal Management, 194, 105241."/>
    <s v="Miyajima, T., Hori, M., Hamaguchi, M., Shimabukuro, H., Adachi, H., Yamano, H., Nakaoka, M., 2015. Geographic variability in organic carbon stock and accumulation_x000a_rate in sediments of East and Southeast Asian seagrass meadows. Global_x000a_Biogeochem. Cycles 29 (4), 397–415._x000a_et al.,_x000a_2015"/>
    <n v="2020"/>
    <e v="#REF!"/>
    <s v="China"/>
    <x v="20"/>
    <m/>
    <x v="3"/>
    <s v="Upper range "/>
    <x v="15"/>
    <x v="0"/>
    <m/>
    <m/>
    <m/>
    <m/>
    <m/>
    <m/>
    <m/>
    <n v="120"/>
    <s v="thi s if for the Miyajima paper - need to go back and find numbers for the primairy ref"/>
    <m/>
    <m/>
    <m/>
    <m/>
    <m/>
    <m/>
    <m/>
    <m/>
    <m/>
    <s v="12-25% Tg Corg"/>
    <m/>
    <m/>
    <m/>
    <m/>
    <m/>
    <m/>
    <m/>
    <m/>
  </r>
  <r>
    <s v="LW_011"/>
    <s v="Wu, J., Zhang, H., Pan, Y., Krause-Jensen, D., He, Z., Fan, W., ... &amp; Duarte, C. M. (2020). Opportunities for blue carbon strategies in China. Ocean &amp; Coastal Management, 194, 105241."/>
    <m/>
    <m/>
    <m/>
    <m/>
    <x v="20"/>
    <m/>
    <x v="3"/>
    <s v="Lower range"/>
    <x v="15"/>
    <x v="0"/>
    <m/>
    <m/>
    <m/>
    <m/>
    <m/>
    <m/>
    <m/>
    <n v="38"/>
    <m/>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n v="0"/>
    <m/>
    <s v="Florida Bay"/>
    <x v="11"/>
    <m/>
    <x v="1"/>
    <n v="1"/>
    <x v="18"/>
    <x v="13"/>
    <m/>
    <n v="6.0999999999999999E-2"/>
    <n v="0.30299999999999999"/>
    <n v="0.36399999999999999"/>
    <m/>
    <n v="2079.1"/>
    <n v="13.09"/>
    <n v="457"/>
    <n v="3.24"/>
    <n v="1622.1"/>
    <n v="9.85"/>
    <n v="929.5"/>
    <n v="178.9"/>
    <n v="750.5"/>
    <m/>
    <m/>
    <m/>
    <m/>
    <m/>
    <m/>
    <m/>
    <n v="201"/>
    <n v="69.3"/>
    <m/>
    <n v="0.8"/>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2"/>
    <x v="18"/>
    <x v="13"/>
    <m/>
    <n v="6.0999999999999999E-2"/>
    <n v="0.30299999999999999"/>
    <n v="0.36399999999999999"/>
    <m/>
    <n v="1881.5"/>
    <n v="12.77"/>
    <n v="350.3"/>
    <n v="2.7"/>
    <n v="1531.1"/>
    <n v="10.06"/>
    <n v="888"/>
    <n v="157"/>
    <n v="731"/>
    <m/>
    <m/>
    <m/>
    <m/>
    <m/>
    <m/>
    <m/>
    <n v="195"/>
    <n v="68.760000000000005"/>
    <m/>
    <n v="0.77"/>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3"/>
    <x v="18"/>
    <x v="13"/>
    <m/>
    <n v="6.3E-2"/>
    <n v="0.315"/>
    <n v="0.378"/>
    <m/>
    <n v="1668.5"/>
    <n v="12.09"/>
    <n v="283.8"/>
    <n v="2.06"/>
    <n v="1384.7"/>
    <n v="10.029999999999999"/>
    <n v="925.4"/>
    <n v="167.7"/>
    <n v="757.7"/>
    <m/>
    <m/>
    <m/>
    <m/>
    <m/>
    <m/>
    <m/>
    <n v="167"/>
    <n v="62.68"/>
    <m/>
    <n v="0.82"/>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4"/>
    <x v="18"/>
    <x v="13"/>
    <m/>
    <n v="6.3E-2"/>
    <n v="0.315"/>
    <n v="0.378"/>
    <m/>
    <n v="1683.9"/>
    <n v="12.1"/>
    <n v="290"/>
    <n v="2.12"/>
    <n v="1393.9"/>
    <n v="9.98"/>
    <n v="868.8"/>
    <n v="158.5"/>
    <n v="710.3"/>
    <m/>
    <m/>
    <m/>
    <m/>
    <m/>
    <m/>
    <m/>
    <n v="172"/>
    <n v="73.66"/>
    <m/>
    <n v="0.81"/>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5"/>
    <x v="18"/>
    <x v="13"/>
    <m/>
    <n v="0.33300000000000002"/>
    <n v="0.38500000000000001"/>
    <n v="0.71799999999999997"/>
    <m/>
    <n v="2440.4"/>
    <n v="11.79"/>
    <n v="385.6"/>
    <n v="2.08"/>
    <n v="2054.8000000000002"/>
    <n v="9.7100000000000009"/>
    <n v="847.2"/>
    <n v="195"/>
    <n v="652.20000000000005"/>
    <m/>
    <m/>
    <m/>
    <m/>
    <m/>
    <m/>
    <m/>
    <n v="221"/>
    <n v="75.94"/>
    <m/>
    <n v="0.94"/>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6"/>
    <x v="18"/>
    <x v="13"/>
    <m/>
    <n v="0.33300000000000002"/>
    <n v="0.38500000000000001"/>
    <n v="0.71799999999999997"/>
    <m/>
    <n v="2696.6"/>
    <n v="12.08"/>
    <n v="545.4"/>
    <n v="2.79"/>
    <n v="2151.1"/>
    <n v="9.2899999999999991"/>
    <n v="846.8"/>
    <n v="214.4"/>
    <n v="632.4"/>
    <m/>
    <m/>
    <m/>
    <m/>
    <m/>
    <m/>
    <m/>
    <n v="243"/>
    <n v="76.33"/>
    <m/>
    <n v="0.93"/>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7"/>
    <x v="18"/>
    <x v="13"/>
    <m/>
    <n v="0.126"/>
    <n v="0.42699999999999999"/>
    <n v="0.55300000000000005"/>
    <m/>
    <n v="910.7"/>
    <n v="11.91"/>
    <n v="121.5"/>
    <n v="1.6"/>
    <n v="789.1"/>
    <n v="10.31"/>
    <n v="948.6"/>
    <n v="126.6"/>
    <n v="822"/>
    <m/>
    <m/>
    <m/>
    <m/>
    <m/>
    <m/>
    <m/>
    <n v="96"/>
    <n v="52.48"/>
    <m/>
    <n v="0.82"/>
    <m/>
    <m/>
  </r>
  <r>
    <s v="CC_012"/>
    <s v="Fourqurean, J.W., Duarte, C.M., Kennedy, H., Marbà, N., Holmer, M., Mateo, M.A., Apostolaki, E.T., Kendrick, G.A., Krause-Jensen, D., McGlathery, K.J. and Serrano, O., 2012. Seagrass ecosystems as a globally significant carbon stock. Nature geoscience, 5(7), pp.505-509."/>
    <s v="J. W. Fourqurean, unpublished data"/>
    <m/>
    <m/>
    <s v="Florida Bay"/>
    <x v="11"/>
    <m/>
    <x v="1"/>
    <n v="8"/>
    <x v="18"/>
    <x v="13"/>
    <m/>
    <n v="0.126"/>
    <n v="0.42699999999999999"/>
    <n v="0.55300000000000005"/>
    <m/>
    <n v="935.4"/>
    <n v="11.74"/>
    <n v="120.1"/>
    <n v="1.52"/>
    <n v="815.3"/>
    <n v="10.210000000000001"/>
    <n v="974.4"/>
    <n v="125.1"/>
    <n v="849.3"/>
    <m/>
    <m/>
    <m/>
    <m/>
    <m/>
    <m/>
    <m/>
    <n v="96"/>
    <n v="51.51"/>
    <m/>
    <n v="0.8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424"/>
    <x v="18"/>
    <x v="13"/>
    <m/>
    <m/>
    <m/>
    <m/>
    <m/>
    <n v="874.6"/>
    <n v="12.17"/>
    <n v="121.8"/>
    <n v="1.76"/>
    <n v="752.8"/>
    <n v="10.41"/>
    <n v="1093.3"/>
    <n v="152.19999999999999"/>
    <n v="941"/>
    <m/>
    <m/>
    <m/>
    <m/>
    <m/>
    <m/>
    <m/>
    <n v="80"/>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9"/>
    <x v="6"/>
    <x v="4"/>
    <m/>
    <m/>
    <m/>
    <m/>
    <m/>
    <m/>
    <m/>
    <n v="87.3"/>
    <n v="1.7"/>
    <m/>
    <m/>
    <m/>
    <n v="174.6"/>
    <m/>
    <m/>
    <m/>
    <m/>
    <m/>
    <m/>
    <m/>
    <m/>
    <n v="50"/>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0"/>
    <x v="18"/>
    <x v="13"/>
    <m/>
    <m/>
    <m/>
    <m/>
    <m/>
    <n v="1442.1"/>
    <n v="12.45"/>
    <n v="222.2"/>
    <n v="2.02"/>
    <n v="1219.8"/>
    <n v="10.44"/>
    <n v="1266.8"/>
    <n v="196.5"/>
    <n v="1070.3"/>
    <m/>
    <m/>
    <m/>
    <m/>
    <m/>
    <m/>
    <m/>
    <n v="114"/>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1"/>
    <x v="6"/>
    <x v="4"/>
    <m/>
    <m/>
    <m/>
    <m/>
    <m/>
    <m/>
    <m/>
    <n v="251.2"/>
    <n v="1.81"/>
    <m/>
    <m/>
    <m/>
    <n v="185.4"/>
    <m/>
    <m/>
    <m/>
    <m/>
    <m/>
    <m/>
    <m/>
    <m/>
    <n v="136"/>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2"/>
    <x v="18"/>
    <x v="13"/>
    <m/>
    <m/>
    <m/>
    <m/>
    <m/>
    <n v="957.8"/>
    <n v="12.87"/>
    <n v="165.3"/>
    <n v="2.27"/>
    <n v="792.5"/>
    <n v="10.6"/>
    <n v="1321.1"/>
    <n v="228"/>
    <n v="1093.0999999999999"/>
    <m/>
    <m/>
    <m/>
    <m/>
    <m/>
    <m/>
    <m/>
    <n v="72.5"/>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3"/>
    <x v="6"/>
    <x v="4"/>
    <m/>
    <m/>
    <m/>
    <m/>
    <m/>
    <m/>
    <m/>
    <n v="170.7"/>
    <n v="2.12"/>
    <m/>
    <m/>
    <m/>
    <n v="213.4"/>
    <m/>
    <m/>
    <m/>
    <m/>
    <m/>
    <m/>
    <m/>
    <m/>
    <n v="80"/>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4"/>
    <x v="18"/>
    <x v="13"/>
    <m/>
    <m/>
    <m/>
    <m/>
    <m/>
    <m/>
    <m/>
    <n v="338.3"/>
    <n v="4.54"/>
    <m/>
    <m/>
    <m/>
    <n v="417.6"/>
    <m/>
    <m/>
    <m/>
    <m/>
    <m/>
    <m/>
    <m/>
    <m/>
    <n v="81"/>
    <m/>
    <m/>
    <n v="1.03"/>
    <m/>
    <m/>
  </r>
  <r>
    <s v="CC_012"/>
    <s v="Fourqurean, J.W., Duarte, C.M., Kennedy, H., Marbà, N., Holmer, M., Mateo, M.A., Apostolaki, E.T., Kendrick, G.A., Krause-Jensen, D., McGlathery, K.J. and Serrano, O., 2012. Seagrass ecosystems as a globally significant carbon stock. Nature geoscience, 5(7), pp.505-509."/>
    <s v="Orem, W. H., Holmes, C. W., Kendall, C., Lerch, H. E., Bates, A. L., Silva, S. R., Boylan, A., Corum, M., Marot, M., and Hedgeman, C. (1999). Geochemistry of Florida Bay sediments: nutrient history at five sites in eastern and central Florida Bay. Journal of Coastal Research 15, 1055-1071. "/>
    <m/>
    <m/>
    <s v="Florida Bay"/>
    <x v="11"/>
    <m/>
    <x v="1"/>
    <n v="15"/>
    <x v="18"/>
    <x v="13"/>
    <m/>
    <m/>
    <m/>
    <m/>
    <m/>
    <m/>
    <m/>
    <n v="491.9"/>
    <n v="3.98"/>
    <m/>
    <m/>
    <m/>
    <n v="446.7"/>
    <m/>
    <m/>
    <m/>
    <m/>
    <m/>
    <m/>
    <m/>
    <m/>
    <n v="120"/>
    <m/>
    <m/>
    <n v="1.03"/>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16"/>
    <x v="19"/>
    <x v="14"/>
    <m/>
    <n v="0.31"/>
    <n v="0.25"/>
    <n v="0.56000000000000005"/>
    <m/>
    <m/>
    <m/>
    <n v="6.6"/>
    <n v="2.48"/>
    <m/>
    <m/>
    <m/>
    <n v="220.16"/>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17"/>
    <x v="6"/>
    <x v="4"/>
    <m/>
    <m/>
    <m/>
    <m/>
    <m/>
    <m/>
    <m/>
    <n v="3.35"/>
    <n v="1.03"/>
    <m/>
    <m/>
    <m/>
    <n v="111.7"/>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18"/>
    <x v="19"/>
    <x v="14"/>
    <m/>
    <n v="0.3"/>
    <n v="0.24"/>
    <n v="0.54"/>
    <m/>
    <m/>
    <m/>
    <n v="7.1"/>
    <n v="2.67"/>
    <m/>
    <m/>
    <m/>
    <n v="236.63"/>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19"/>
    <x v="6"/>
    <x v="4"/>
    <m/>
    <m/>
    <m/>
    <m/>
    <m/>
    <m/>
    <m/>
    <n v="2.85"/>
    <n v="0.87"/>
    <m/>
    <m/>
    <m/>
    <n v="94.88"/>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0"/>
    <x v="19"/>
    <x v="14"/>
    <m/>
    <n v="0.21"/>
    <n v="0.17"/>
    <n v="0.39"/>
    <m/>
    <m/>
    <m/>
    <n v="5.7"/>
    <n v="2.14"/>
    <m/>
    <m/>
    <m/>
    <n v="189.97"/>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1"/>
    <x v="6"/>
    <x v="4"/>
    <m/>
    <m/>
    <m/>
    <m/>
    <m/>
    <m/>
    <m/>
    <n v="1.2"/>
    <n v="0.37"/>
    <m/>
    <m/>
    <m/>
    <n v="39.99"/>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2"/>
    <x v="19"/>
    <x v="14"/>
    <m/>
    <n v="0.27"/>
    <n v="0.21"/>
    <n v="0.48"/>
    <m/>
    <m/>
    <m/>
    <n v="8.66"/>
    <n v="3.25"/>
    <m/>
    <m/>
    <m/>
    <n v="288.79000000000002"/>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3"/>
    <x v="6"/>
    <x v="4"/>
    <m/>
    <m/>
    <m/>
    <m/>
    <m/>
    <m/>
    <m/>
    <n v="3.75"/>
    <n v="1.1499999999999999"/>
    <m/>
    <m/>
    <m/>
    <n v="125.15"/>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4"/>
    <x v="19"/>
    <x v="14"/>
    <m/>
    <n v="0.23"/>
    <n v="0.18"/>
    <n v="0.41"/>
    <m/>
    <m/>
    <m/>
    <n v="9.32"/>
    <n v="3.5"/>
    <m/>
    <m/>
    <m/>
    <n v="310.74"/>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5"/>
    <x v="6"/>
    <x v="4"/>
    <m/>
    <m/>
    <m/>
    <m/>
    <m/>
    <m/>
    <m/>
    <n v="5.57"/>
    <n v="1.71"/>
    <m/>
    <m/>
    <m/>
    <n v="185.69"/>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6"/>
    <x v="19"/>
    <x v="14"/>
    <m/>
    <n v="0.2"/>
    <n v="0.16"/>
    <n v="0.36"/>
    <m/>
    <m/>
    <m/>
    <n v="7.51"/>
    <n v="2.82"/>
    <m/>
    <m/>
    <m/>
    <n v="250.36"/>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7"/>
    <x v="6"/>
    <x v="4"/>
    <m/>
    <m/>
    <m/>
    <m/>
    <m/>
    <m/>
    <m/>
    <n v="6.08"/>
    <n v="1.86"/>
    <m/>
    <m/>
    <m/>
    <n v="202.51"/>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8"/>
    <x v="6"/>
    <x v="4"/>
    <m/>
    <m/>
    <m/>
    <m/>
    <m/>
    <m/>
    <m/>
    <n v="4.97"/>
    <n v="1.52"/>
    <m/>
    <m/>
    <m/>
    <n v="165.51"/>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29"/>
    <x v="19"/>
    <x v="14"/>
    <m/>
    <n v="0.27"/>
    <n v="0.21"/>
    <n v="0.48"/>
    <m/>
    <m/>
    <m/>
    <n v="9.98"/>
    <n v="3.75"/>
    <m/>
    <m/>
    <m/>
    <n v="332.7"/>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0"/>
    <x v="6"/>
    <x v="4"/>
    <m/>
    <m/>
    <m/>
    <m/>
    <m/>
    <m/>
    <m/>
    <n v="4.97"/>
    <n v="1.52"/>
    <m/>
    <m/>
    <m/>
    <n v="165.51"/>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1"/>
    <x v="19"/>
    <x v="14"/>
    <m/>
    <n v="0.15"/>
    <n v="0.12"/>
    <n v="0.26"/>
    <m/>
    <m/>
    <m/>
    <n v="4.38"/>
    <n v="1.65"/>
    <m/>
    <m/>
    <m/>
    <n v="146.05000000000001"/>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2"/>
    <x v="6"/>
    <x v="4"/>
    <m/>
    <m/>
    <m/>
    <m/>
    <m/>
    <m/>
    <m/>
    <n v="1.53"/>
    <n v="0.47"/>
    <m/>
    <m/>
    <m/>
    <n v="51.16"/>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3"/>
    <x v="6"/>
    <x v="4"/>
    <m/>
    <m/>
    <m/>
    <m/>
    <m/>
    <m/>
    <m/>
    <n v="2.14"/>
    <n v="0.66"/>
    <m/>
    <m/>
    <m/>
    <n v="71.34"/>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4"/>
    <x v="19"/>
    <x v="14"/>
    <m/>
    <n v="0.14000000000000001"/>
    <n v="0.12"/>
    <n v="0.26"/>
    <m/>
    <m/>
    <m/>
    <n v="6.28"/>
    <n v="2.36"/>
    <m/>
    <m/>
    <m/>
    <n v="209.18"/>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5"/>
    <x v="6"/>
    <x v="4"/>
    <m/>
    <m/>
    <m/>
    <m/>
    <m/>
    <m/>
    <m/>
    <n v="3.96"/>
    <n v="1.21"/>
    <m/>
    <m/>
    <m/>
    <n v="131.88"/>
    <m/>
    <m/>
    <m/>
    <m/>
    <m/>
    <m/>
    <m/>
    <m/>
    <n v="3"/>
    <n v="56.5"/>
    <m/>
    <n v="1.0900000000000001"/>
    <m/>
    <m/>
  </r>
  <r>
    <s v="CC_012"/>
    <s v="Fourqurean, J.W., Duarte, C.M., Kennedy, H., Marbà, N., Holmer, M., Mateo, M.A., Apostolaki, E.T., Kendrick, G.A., Krause-Jensen, D., McGlathery, K.J. and Serrano, O., 2012. Seagrass ecosystems as a globally significant carbon stock. Nature geoscience, 5(7), pp.505-509."/>
    <s v="Figueiredo da Silva, J., Duck, R. W., and Catarino, J. B. (2009). Nutrient retention in the sediments and the submerged aquatic vegetation of the coastal lagoon of the Ria de Aveiro, Portugal. Journal of Sea Research 62, 276-285. "/>
    <m/>
    <m/>
    <s v="Ria de Aveiro, Portugal"/>
    <x v="21"/>
    <m/>
    <x v="7"/>
    <n v="36"/>
    <x v="19"/>
    <x v="14"/>
    <m/>
    <n v="0.12"/>
    <n v="0.09"/>
    <n v="0.21"/>
    <m/>
    <m/>
    <m/>
    <n v="8.91"/>
    <n v="3.35"/>
    <m/>
    <m/>
    <m/>
    <n v="297.02"/>
    <m/>
    <m/>
    <m/>
    <m/>
    <m/>
    <m/>
    <m/>
    <m/>
    <n v="3"/>
    <n v="64.5"/>
    <m/>
    <n v="0.89"/>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37"/>
    <x v="18"/>
    <x v="13"/>
    <m/>
    <n v="0.1"/>
    <n v="0.4"/>
    <n v="0.5"/>
    <m/>
    <n v="22"/>
    <n v="12.09"/>
    <n v="1.97"/>
    <n v="1.08"/>
    <n v="20.04"/>
    <n v="11.01"/>
    <n v="846.3"/>
    <n v="75.599999999999994"/>
    <n v="770.7"/>
    <m/>
    <m/>
    <m/>
    <m/>
    <m/>
    <m/>
    <m/>
    <n v="2.6"/>
    <n v="71.2"/>
    <m/>
    <n v="0.7"/>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38"/>
    <x v="1"/>
    <x v="1"/>
    <s v="Thalassia testudinum and Syringodium filiforme"/>
    <n v="0.2"/>
    <n v="0.8"/>
    <n v="1"/>
    <m/>
    <n v="34.42"/>
    <n v="11.82"/>
    <n v="1.08"/>
    <n v="0.37"/>
    <n v="33.340000000000003"/>
    <n v="11.45"/>
    <n v="1323.84"/>
    <n v="41.44"/>
    <n v="1282.4000000000001"/>
    <m/>
    <m/>
    <m/>
    <m/>
    <m/>
    <m/>
    <m/>
    <n v="2.6"/>
    <n v="62.5"/>
    <m/>
    <n v="1.1200000000000001"/>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39"/>
    <x v="1"/>
    <x v="1"/>
    <s v="Thalassia testudinum, Syringodium filiforme and Halodule wrightii"/>
    <n v="7.0000000000000007E-2"/>
    <n v="0.28999999999999998"/>
    <n v="0.37"/>
    <m/>
    <n v="42.48"/>
    <n v="11.84"/>
    <n v="0.72"/>
    <n v="0.2"/>
    <n v="41.76"/>
    <n v="11.64"/>
    <n v="1633.92"/>
    <n v="27.6"/>
    <n v="1606.32"/>
    <m/>
    <m/>
    <m/>
    <m/>
    <m/>
    <m/>
    <m/>
    <n v="2.6"/>
    <n v="53.2"/>
    <m/>
    <n v="1.38"/>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0"/>
    <x v="18"/>
    <x v="13"/>
    <m/>
    <n v="0.17"/>
    <n v="0.66"/>
    <n v="0.83"/>
    <m/>
    <n v="25.9"/>
    <n v="12.15"/>
    <n v="2.0699999999999998"/>
    <n v="0.97"/>
    <n v="23.84"/>
    <n v="11.18"/>
    <n v="996.3"/>
    <n v="79.540000000000006"/>
    <n v="916.76"/>
    <m/>
    <m/>
    <m/>
    <m/>
    <m/>
    <m/>
    <m/>
    <n v="2.6"/>
    <n v="71.8"/>
    <m/>
    <n v="0.82"/>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1"/>
    <x v="18"/>
    <x v="13"/>
    <m/>
    <n v="0.18"/>
    <n v="0.74"/>
    <n v="0.92"/>
    <m/>
    <n v="25.57"/>
    <n v="12.13"/>
    <n v="2"/>
    <n v="0.95"/>
    <n v="23.57"/>
    <n v="11.19"/>
    <n v="983.34"/>
    <n v="76.95"/>
    <n v="906.39"/>
    <m/>
    <m/>
    <m/>
    <m/>
    <m/>
    <m/>
    <m/>
    <n v="2.6"/>
    <n v="69.8"/>
    <m/>
    <n v="0.81"/>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2"/>
    <x v="1"/>
    <x v="1"/>
    <s v="Thalassia testudinum and Syringodium filiforme"/>
    <n v="0.28000000000000003"/>
    <n v="1.1200000000000001"/>
    <n v="1.4"/>
    <m/>
    <n v="34.82"/>
    <n v="11.85"/>
    <n v="1"/>
    <n v="0.34"/>
    <n v="33.82"/>
    <n v="11.51"/>
    <n v="1339.05"/>
    <n v="38.42"/>
    <n v="1300.6300000000001"/>
    <m/>
    <m/>
    <m/>
    <m/>
    <m/>
    <m/>
    <m/>
    <n v="2.6"/>
    <n v="62.4"/>
    <m/>
    <n v="1.1299999999999999"/>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3"/>
    <x v="18"/>
    <x v="13"/>
    <m/>
    <n v="0.15"/>
    <n v="0.59"/>
    <n v="0.73"/>
    <m/>
    <n v="26.27"/>
    <n v="12.03"/>
    <n v="1.79"/>
    <n v="0.82"/>
    <n v="24.48"/>
    <n v="11.21"/>
    <n v="1010.52"/>
    <n v="68.88"/>
    <n v="941.64"/>
    <m/>
    <m/>
    <m/>
    <m/>
    <m/>
    <m/>
    <m/>
    <n v="2.6"/>
    <n v="70.599999999999994"/>
    <m/>
    <n v="0.8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4"/>
    <x v="18"/>
    <x v="13"/>
    <m/>
    <n v="0.11"/>
    <n v="0.43"/>
    <n v="0.54"/>
    <m/>
    <n v="29.77"/>
    <n v="12.14"/>
    <n v="2.3199999999999998"/>
    <n v="0.95"/>
    <n v="27.45"/>
    <n v="11.23"/>
    <n v="1144.92"/>
    <n v="89.3"/>
    <n v="1055.6199999999999"/>
    <m/>
    <m/>
    <m/>
    <m/>
    <m/>
    <m/>
    <m/>
    <n v="2.6"/>
    <n v="66.8"/>
    <m/>
    <n v="0.9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5"/>
    <x v="1"/>
    <x v="1"/>
    <s v="Thalassia testudinum and Syringodium filiforme"/>
    <n v="0.1"/>
    <n v="0.4"/>
    <n v="0.5"/>
    <m/>
    <n v="32.270000000000003"/>
    <n v="12.05"/>
    <n v="1.69"/>
    <n v="0.63"/>
    <n v="30.58"/>
    <n v="11.42"/>
    <n v="1241.1500000000001"/>
    <n v="64.89"/>
    <n v="1176.26"/>
    <m/>
    <m/>
    <m/>
    <m/>
    <m/>
    <m/>
    <m/>
    <n v="2.6"/>
    <n v="62"/>
    <m/>
    <n v="1.03"/>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6"/>
    <x v="1"/>
    <x v="1"/>
    <s v="Thalassia testudinum, Syringodium filiforme and Halodule wrightii"/>
    <n v="0.1"/>
    <n v="0.41"/>
    <n v="0.51"/>
    <m/>
    <n v="43.97"/>
    <n v="11.92"/>
    <n v="0.81"/>
    <n v="0.22"/>
    <n v="43.16"/>
    <n v="11.69"/>
    <n v="1691.22"/>
    <n v="31.24"/>
    <n v="1659.98"/>
    <m/>
    <m/>
    <m/>
    <m/>
    <m/>
    <m/>
    <m/>
    <n v="2.6"/>
    <n v="50.9"/>
    <m/>
    <n v="1.42"/>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7"/>
    <x v="18"/>
    <x v="13"/>
    <m/>
    <n v="0.15"/>
    <n v="0.61"/>
    <n v="0.76"/>
    <m/>
    <n v="23.59"/>
    <n v="12.24"/>
    <n v="2.62"/>
    <n v="1.36"/>
    <n v="20.97"/>
    <n v="10.9"/>
    <n v="907.24"/>
    <n v="100.64"/>
    <n v="806.6"/>
    <m/>
    <m/>
    <m/>
    <m/>
    <m/>
    <m/>
    <m/>
    <n v="2.6"/>
    <n v="72.7"/>
    <m/>
    <n v="0.7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8"/>
    <x v="1"/>
    <x v="1"/>
    <s v="Thalassia testudinum and Syringodium filiforme"/>
    <n v="0.18"/>
    <n v="0.74"/>
    <n v="0.92"/>
    <m/>
    <n v="42.59"/>
    <n v="11.86"/>
    <n v="1.04"/>
    <n v="0.28999999999999998"/>
    <n v="41.55"/>
    <n v="11.58"/>
    <n v="1638.06"/>
    <n v="40.020000000000003"/>
    <n v="1598.04"/>
    <m/>
    <m/>
    <m/>
    <m/>
    <m/>
    <m/>
    <m/>
    <n v="2.6"/>
    <n v="51.5"/>
    <m/>
    <n v="1.38"/>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49"/>
    <x v="1"/>
    <x v="1"/>
    <s v="Thalassia testudinum and Syringodium filiforme"/>
    <n v="0.1"/>
    <n v="0.42"/>
    <n v="0.52"/>
    <m/>
    <n v="36.42"/>
    <n v="11.87"/>
    <n v="1.35"/>
    <n v="0.44"/>
    <n v="35.07"/>
    <n v="11.43"/>
    <n v="1400.66"/>
    <n v="51.92"/>
    <n v="1348.74"/>
    <m/>
    <m/>
    <m/>
    <m/>
    <m/>
    <m/>
    <m/>
    <n v="2.6"/>
    <n v="60.5"/>
    <m/>
    <n v="1.18"/>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0"/>
    <x v="18"/>
    <x v="13"/>
    <m/>
    <n v="0.05"/>
    <n v="0.21"/>
    <n v="0.26"/>
    <m/>
    <n v="40.74"/>
    <n v="11.78"/>
    <n v="1.28"/>
    <n v="0.37"/>
    <n v="39.46"/>
    <n v="11.41"/>
    <n v="1566.74"/>
    <n v="49.21"/>
    <n v="1517.53"/>
    <m/>
    <m/>
    <m/>
    <m/>
    <m/>
    <m/>
    <m/>
    <n v="2.6"/>
    <n v="54.5"/>
    <m/>
    <n v="1.33"/>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1"/>
    <x v="18"/>
    <x v="13"/>
    <m/>
    <n v="0.23"/>
    <n v="0.9"/>
    <n v="1.1299999999999999"/>
    <m/>
    <n v="20.27"/>
    <n v="12.18"/>
    <n v="2.5"/>
    <n v="1.5"/>
    <n v="17.77"/>
    <n v="10.68"/>
    <n v="779.52"/>
    <n v="96"/>
    <n v="683.52"/>
    <m/>
    <m/>
    <m/>
    <m/>
    <m/>
    <m/>
    <m/>
    <n v="2.6"/>
    <n v="77.099999999999994"/>
    <m/>
    <n v="0.6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2"/>
    <x v="1"/>
    <x v="1"/>
    <s v="Thalassia testudinum and Syringodium filiforme"/>
    <n v="0.09"/>
    <n v="0.36"/>
    <n v="0.45"/>
    <m/>
    <n v="40.909999999999997"/>
    <n v="11.83"/>
    <n v="1.49"/>
    <n v="0.43"/>
    <n v="39.42"/>
    <n v="11.4"/>
    <n v="1573.39"/>
    <n v="57.19"/>
    <n v="1516.2"/>
    <m/>
    <m/>
    <m/>
    <m/>
    <m/>
    <m/>
    <m/>
    <n v="2.6"/>
    <n v="51.5"/>
    <m/>
    <n v="1.33"/>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3"/>
    <x v="18"/>
    <x v="13"/>
    <m/>
    <n v="0.06"/>
    <n v="0.23"/>
    <n v="0.28999999999999998"/>
    <m/>
    <n v="29.33"/>
    <n v="11.75"/>
    <n v="1.2"/>
    <n v="0.48"/>
    <n v="28.13"/>
    <n v="11.27"/>
    <n v="1128"/>
    <n v="46.08"/>
    <n v="1081.92"/>
    <m/>
    <m/>
    <m/>
    <m/>
    <m/>
    <m/>
    <m/>
    <n v="2.6"/>
    <n v="65.2"/>
    <m/>
    <n v="0.96"/>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4"/>
    <x v="18"/>
    <x v="13"/>
    <m/>
    <n v="0.09"/>
    <n v="0.36"/>
    <n v="0.44"/>
    <m/>
    <n v="29.27"/>
    <n v="11.85"/>
    <n v="1.43"/>
    <n v="0.57999999999999996"/>
    <n v="27.84"/>
    <n v="11.27"/>
    <n v="1125.75"/>
    <n v="55.1"/>
    <n v="1070.6500000000001"/>
    <m/>
    <m/>
    <m/>
    <m/>
    <m/>
    <m/>
    <m/>
    <n v="2.6"/>
    <n v="68.400000000000006"/>
    <m/>
    <n v="0.95"/>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5"/>
    <x v="18"/>
    <x v="13"/>
    <m/>
    <n v="0.26"/>
    <n v="1.03"/>
    <n v="1.28"/>
    <m/>
    <n v="38.56"/>
    <n v="11.77"/>
    <n v="0.92"/>
    <n v="0.28000000000000003"/>
    <n v="37.64"/>
    <n v="11.49"/>
    <n v="1483.02"/>
    <n v="35.28"/>
    <n v="1447.74"/>
    <m/>
    <m/>
    <m/>
    <m/>
    <m/>
    <m/>
    <m/>
    <n v="2.6"/>
    <n v="54.3"/>
    <m/>
    <n v="1.26"/>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6"/>
    <x v="1"/>
    <x v="1"/>
    <s v="Thalassia testudinum and Syringodium filiforme"/>
    <n v="0.14000000000000001"/>
    <n v="0.55000000000000004"/>
    <n v="0.68"/>
    <m/>
    <n v="36.42"/>
    <n v="11.87"/>
    <n v="1.29"/>
    <n v="0.42"/>
    <n v="35.130000000000003"/>
    <n v="11.45"/>
    <n v="1400.66"/>
    <n v="49.56"/>
    <n v="1351.1"/>
    <m/>
    <m/>
    <m/>
    <m/>
    <m/>
    <m/>
    <m/>
    <n v="2.6"/>
    <n v="56.2"/>
    <m/>
    <n v="1.18"/>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7"/>
    <x v="1"/>
    <x v="1"/>
    <s v="Syringodium filiforme, Thalassia testudinum and Halodule wrightii"/>
    <n v="0.32"/>
    <n v="1.28"/>
    <n v="1.6"/>
    <m/>
    <n v="10.68"/>
    <n v="12.08"/>
    <n v="3.42"/>
    <n v="3.87"/>
    <n v="7.26"/>
    <n v="8.2100000000000009"/>
    <n v="410.72"/>
    <n v="131.58000000000001"/>
    <n v="279.14"/>
    <m/>
    <m/>
    <m/>
    <m/>
    <m/>
    <m/>
    <m/>
    <n v="2.6"/>
    <n v="88.4"/>
    <m/>
    <n v="0.3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8"/>
    <x v="18"/>
    <x v="13"/>
    <m/>
    <n v="0.13"/>
    <n v="0.51"/>
    <n v="0.63"/>
    <m/>
    <n v="24.85"/>
    <n v="11.81"/>
    <n v="2.06"/>
    <n v="0.98"/>
    <n v="22.79"/>
    <n v="10.82"/>
    <n v="955.8"/>
    <n v="79.38"/>
    <n v="876.42"/>
    <m/>
    <m/>
    <m/>
    <m/>
    <m/>
    <m/>
    <m/>
    <n v="2.6"/>
    <n v="71.900000000000006"/>
    <m/>
    <n v="0.81"/>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59"/>
    <x v="1"/>
    <x v="1"/>
    <s v="Thalassia testudinum, Syringodium filiforme and Halodule wrightii"/>
    <n v="0.16"/>
    <n v="0.66"/>
    <n v="0.82"/>
    <m/>
    <n v="17.98"/>
    <n v="12.13"/>
    <n v="3.29"/>
    <n v="2.2200000000000002"/>
    <n v="14.69"/>
    <n v="9.91"/>
    <n v="691.41"/>
    <n v="126.54"/>
    <n v="564.87"/>
    <m/>
    <m/>
    <m/>
    <m/>
    <m/>
    <m/>
    <m/>
    <n v="2.6"/>
    <n v="79.3"/>
    <m/>
    <n v="0.56999999999999995"/>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0"/>
    <x v="1"/>
    <x v="1"/>
    <s v="Thalassia testudinum and Syringodium filiforme"/>
    <n v="0.32"/>
    <n v="1.28"/>
    <n v="1.6"/>
    <m/>
    <n v="13.41"/>
    <n v="12.27"/>
    <n v="3.23"/>
    <n v="2.96"/>
    <n v="10.18"/>
    <n v="9.32"/>
    <n v="515.76"/>
    <n v="124.32"/>
    <n v="391.44"/>
    <m/>
    <m/>
    <m/>
    <m/>
    <m/>
    <m/>
    <m/>
    <n v="2.6"/>
    <n v="81.3"/>
    <m/>
    <n v="0.42"/>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1"/>
    <x v="1"/>
    <x v="1"/>
    <s v="Thalassia testudinum and Syringodium filiforme"/>
    <n v="0.22"/>
    <n v="0.86"/>
    <n v="1.08"/>
    <m/>
    <n v="23.2"/>
    <n v="12.06"/>
    <n v="2.73"/>
    <n v="1.42"/>
    <n v="20.47"/>
    <n v="10.64"/>
    <n v="892.44"/>
    <n v="105.08"/>
    <n v="787.36"/>
    <m/>
    <m/>
    <m/>
    <m/>
    <m/>
    <m/>
    <m/>
    <n v="2.6"/>
    <n v="70.8"/>
    <m/>
    <n v="0.74"/>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2"/>
    <x v="1"/>
    <x v="1"/>
    <s v="Syringodium filiforme, Thalassia testudinum and Halodule wrightii"/>
    <n v="0.31"/>
    <n v="1.23"/>
    <n v="1.54"/>
    <m/>
    <n v="6.94"/>
    <n v="12.8"/>
    <n v="2.64"/>
    <n v="4.83"/>
    <n v="4.3"/>
    <n v="7.88"/>
    <n v="266.91000000000003"/>
    <n v="101.43"/>
    <n v="165.48"/>
    <m/>
    <m/>
    <m/>
    <m/>
    <m/>
    <m/>
    <m/>
    <n v="2.6"/>
    <n v="87.8"/>
    <m/>
    <n v="0.21"/>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3"/>
    <x v="1"/>
    <x v="1"/>
    <s v="Thalassia testudinum and Syringodium filiforme"/>
    <n v="0.23"/>
    <n v="0.91"/>
    <n v="1.1399999999999999"/>
    <m/>
    <n v="27.84"/>
    <n v="12.03"/>
    <n v="1.97"/>
    <n v="0.85"/>
    <n v="25.87"/>
    <n v="11.18"/>
    <n v="1070.67"/>
    <n v="75.650000000000006"/>
    <n v="995.02"/>
    <m/>
    <m/>
    <m/>
    <m/>
    <m/>
    <m/>
    <m/>
    <n v="2.6"/>
    <n v="70.900000000000006"/>
    <m/>
    <n v="0.89"/>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4"/>
    <x v="18"/>
    <x v="13"/>
    <m/>
    <n v="0.13"/>
    <n v="0.54"/>
    <n v="0.67"/>
    <m/>
    <n v="21.82"/>
    <n v="12.16"/>
    <n v="2.4"/>
    <n v="1.34"/>
    <n v="19.41"/>
    <n v="10.82"/>
    <n v="839.04"/>
    <n v="92.46"/>
    <n v="746.58"/>
    <m/>
    <m/>
    <m/>
    <m/>
    <m/>
    <m/>
    <m/>
    <n v="2.6"/>
    <n v="75.400000000000006"/>
    <m/>
    <n v="0.69"/>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5"/>
    <x v="1"/>
    <x v="1"/>
    <s v="Thalassia testudinum and Syringodium filiforme"/>
    <n v="0.2"/>
    <n v="0.8"/>
    <n v="1"/>
    <m/>
    <n v="35.770000000000003"/>
    <n v="11.86"/>
    <n v="0.93"/>
    <n v="0.31"/>
    <n v="34.83"/>
    <n v="11.55"/>
    <n v="1375.76"/>
    <n v="35.96"/>
    <n v="1339.8"/>
    <m/>
    <m/>
    <m/>
    <m/>
    <m/>
    <m/>
    <m/>
    <n v="2.6"/>
    <n v="58.7"/>
    <m/>
    <n v="1.1599999999999999"/>
    <m/>
    <m/>
  </r>
  <r>
    <s v="CC_012"/>
    <s v="Fourqurean, J.W., Duarte, C.M., Kennedy, H., Marbà, N., Holmer, M., Mateo, M.A., Apostolaki, E.T., Kendrick, G.A., Krause-Jensen, D., McGlathery, K.J. and Serrano, O., 2012. Seagrass ecosystems as a globally significant carbon stock. Nature geoscience, 5(7), pp.505-509."/>
    <s v="Fourqurean, J. W., Muth, M. F., and Boyer, J. N. (2010). Epiphyte loads on seagrasses and microphytobenthos abundance are not reliable indicators of nutrient availability in coastal ecosystems. Marine Pollution Bulletin 60, 971-983. Fourqurean, J. W., Willsie, A. W., Rose, C. D., and Rutten, L. M. (2001). Spatial and temporal pattern in seagrass community composition and productivity in south Florida. Marine Biology 138, 341-354. "/>
    <m/>
    <m/>
    <s v="Florida Keys"/>
    <x v="11"/>
    <m/>
    <x v="1"/>
    <n v="66"/>
    <x v="1"/>
    <x v="1"/>
    <s v="Thalassia testudinum and Syringodium filiforme"/>
    <n v="0.22"/>
    <n v="0.87"/>
    <n v="1.0900000000000001"/>
    <m/>
    <n v="13.41"/>
    <n v="12.59"/>
    <n v="2.91"/>
    <n v="2.73"/>
    <n v="10.5"/>
    <n v="9.85"/>
    <n v="515.78"/>
    <n v="111.93"/>
    <n v="403.85"/>
    <m/>
    <m/>
    <m/>
    <m/>
    <m/>
    <m/>
    <m/>
    <n v="2.6"/>
    <n v="86.4"/>
    <m/>
    <n v="0.41"/>
    <m/>
    <m/>
  </r>
  <r>
    <s v="CC_012"/>
    <s v="Fourqurean, J.W., Duarte, C.M., Kennedy, H., Marbà, N., Holmer, M., Mateo, M.A., Apostolaki, E.T., Kendrick, G.A., Krause-Jensen, D., McGlathery, K.J. and Serrano, O., 2012. Seagrass ecosystems as a globally significant carbon stock. Nature geoscience, 5(7), pp.505-509."/>
    <s v="Carruthers, T. J. B., Barnes, P. A. G., Jacome, G. E., and Fourqurean, J. W. (2005). Lagoon scale processes in a coastally influenced Caribbean system: implications for the seagrass Thalassia testudinum. Caribbean Journal of Science 41, 441-455. "/>
    <m/>
    <m/>
    <s v="Bahia Almirante, Panama"/>
    <x v="22"/>
    <m/>
    <x v="1"/>
    <n v="67"/>
    <x v="18"/>
    <x v="13"/>
    <m/>
    <m/>
    <m/>
    <m/>
    <m/>
    <n v="107.1"/>
    <n v="10.4"/>
    <n v="15.14"/>
    <n v="1.47"/>
    <n v="91.96"/>
    <n v="8.93"/>
    <n v="1070.99"/>
    <n v="151.41"/>
    <n v="919.5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Carruthers, T. J. B., Barnes, P. A. G., Jacome, G. E., and Fourqurean, J. W. (2005). Lagoon scale processes in a coastally influenced Caribbean system: implications for the seagrass Thalassia testudinum. Caribbean Journal of Science 41, 441-455. "/>
    <m/>
    <m/>
    <s v="Laguna de Chiriqui Panama"/>
    <x v="22"/>
    <m/>
    <x v="1"/>
    <n v="68"/>
    <x v="18"/>
    <x v="13"/>
    <m/>
    <m/>
    <m/>
    <m/>
    <m/>
    <n v="44.48"/>
    <n v="4.32"/>
    <n v="9.3699999999999992"/>
    <n v="0.91"/>
    <n v="35.1"/>
    <n v="3.41"/>
    <n v="444.75"/>
    <n v="93.73"/>
    <n v="351.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Carruthers, T. J. B., Barnes, P. A. G., Jacome, G. E., and Fourqurean, J. W. (2005). Lagoon scale processes in a coastally influenced Caribbean system: implications for the seagrass Thalassia testudinum. Caribbean Journal of Science 41, 441-455. "/>
    <m/>
    <m/>
    <s v="Outer Lagoon, Bocas del Toro Panama"/>
    <x v="22"/>
    <m/>
    <x v="1"/>
    <n v="69"/>
    <x v="18"/>
    <x v="13"/>
    <m/>
    <m/>
    <m/>
    <m/>
    <m/>
    <n v="120.12"/>
    <n v="11.66"/>
    <n v="5.67"/>
    <n v="0.55000000000000004"/>
    <n v="114.45"/>
    <n v="11.11"/>
    <n v="1201.19"/>
    <n v="56.65"/>
    <n v="1144.54"/>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Rosenfeld, J. K. (1979). Interstitial water and sediment chemistry of two cores from Florida Bay. Journal of Sedimentary Petrology 49, 989-994. "/>
    <m/>
    <m/>
    <s v="Florida Bay"/>
    <x v="11"/>
    <m/>
    <x v="1"/>
    <n v="70"/>
    <x v="6"/>
    <x v="4"/>
    <m/>
    <m/>
    <m/>
    <m/>
    <m/>
    <m/>
    <m/>
    <n v="33.369999999999997"/>
    <n v="0.81"/>
    <m/>
    <m/>
    <m/>
    <n v="65.44"/>
    <m/>
    <m/>
    <m/>
    <m/>
    <m/>
    <m/>
    <m/>
    <m/>
    <n v="51"/>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Ellie Pt, Queensland"/>
    <x v="5"/>
    <m/>
    <x v="5"/>
    <n v="71"/>
    <x v="20"/>
    <x v="3"/>
    <m/>
    <n v="0.88"/>
    <n v="0.81"/>
    <n v="1.69"/>
    <m/>
    <n v="4.97"/>
    <n v="0.48"/>
    <n v="3.19"/>
    <n v="0.31"/>
    <n v="1.78"/>
    <n v="0.17"/>
    <n v="49.73"/>
    <n v="31.93"/>
    <n v="17.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Lugger Bay, Queensland"/>
    <x v="5"/>
    <m/>
    <x v="5"/>
    <n v="72"/>
    <x v="21"/>
    <x v="9"/>
    <m/>
    <n v="0.02"/>
    <n v="0.04"/>
    <n v="0.06"/>
    <m/>
    <n v="2.5"/>
    <n v="0.24"/>
    <n v="0.1"/>
    <n v="0.01"/>
    <n v="2.4"/>
    <n v="0.23"/>
    <n v="25.01"/>
    <n v="1.03"/>
    <n v="23.9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Meunga Creek, Queensland"/>
    <x v="5"/>
    <m/>
    <x v="5"/>
    <n v="73"/>
    <x v="21"/>
    <x v="9"/>
    <m/>
    <n v="0.02"/>
    <n v="0.04"/>
    <n v="0.06"/>
    <m/>
    <n v="8.57"/>
    <n v="0.83"/>
    <n v="6.28"/>
    <n v="0.61"/>
    <n v="2.29"/>
    <n v="0.22"/>
    <n v="85.7"/>
    <n v="62.83"/>
    <n v="22.87"/>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Horseshoe Bay, Queesland"/>
    <x v="5"/>
    <m/>
    <x v="5"/>
    <n v="74"/>
    <x v="21"/>
    <x v="9"/>
    <m/>
    <n v="0.01"/>
    <n v="0.02"/>
    <n v="0.03"/>
    <m/>
    <n v="19.579999999999998"/>
    <n v="1.9"/>
    <n v="1.79"/>
    <n v="0.17"/>
    <n v="17.79"/>
    <n v="1.73"/>
    <n v="195.78"/>
    <n v="17.920000000000002"/>
    <n v="177.86"/>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Geoffrey Bay, Queensland"/>
    <x v="5"/>
    <m/>
    <x v="5"/>
    <n v="75"/>
    <x v="21"/>
    <x v="9"/>
    <m/>
    <n v="0.04"/>
    <n v="0.09"/>
    <n v="0.14000000000000001"/>
    <m/>
    <n v="99.98"/>
    <n v="9.7100000000000009"/>
    <n v="6.08"/>
    <n v="0.59"/>
    <n v="93.9"/>
    <n v="9.1199999999999992"/>
    <n v="999.76"/>
    <n v="60.77"/>
    <n v="938.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Bolger Bay, Queensland"/>
    <x v="5"/>
    <m/>
    <x v="5"/>
    <n v="76"/>
    <x v="22"/>
    <x v="7"/>
    <m/>
    <n v="0"/>
    <n v="0"/>
    <n v="0"/>
    <m/>
    <n v="4.2"/>
    <n v="2.04"/>
    <n v="1.07"/>
    <n v="0.52"/>
    <n v="3.13"/>
    <n v="1.52"/>
    <n v="209.83"/>
    <n v="53.35"/>
    <n v="156.47999999999999"/>
    <m/>
    <m/>
    <m/>
    <m/>
    <m/>
    <m/>
    <m/>
    <n v="2"/>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Windy Point, Queensland"/>
    <x v="5"/>
    <m/>
    <x v="5"/>
    <n v="77"/>
    <x v="20"/>
    <x v="3"/>
    <m/>
    <n v="0.25"/>
    <n v="0.23"/>
    <n v="0.49"/>
    <m/>
    <n v="24.45"/>
    <n v="2.37"/>
    <n v="6.65"/>
    <n v="0.65"/>
    <n v="17.8"/>
    <n v="1.73"/>
    <n v="244.52"/>
    <n v="66.540000000000006"/>
    <n v="177.9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ellors, J., Marsh, H., Carruthers, T. J. B., and Waycott, M. (2002). Testing the sediment-trapping paradigm of seagrass: Do seagrasses influence nutrient status and sediment structure in tropical intertidal environments? Bulletin of Marine Science 71, 1215-1226. "/>
    <m/>
    <m/>
    <s v="Port Dennison, Queensland"/>
    <x v="5"/>
    <m/>
    <x v="5"/>
    <n v="78"/>
    <x v="21"/>
    <x v="9"/>
    <m/>
    <n v="0.09"/>
    <n v="0.2"/>
    <n v="0.28999999999999998"/>
    <m/>
    <n v="5.5"/>
    <n v="0.53"/>
    <n v="0"/>
    <n v="0"/>
    <n v="5.5"/>
    <n v="0.53"/>
    <n v="55"/>
    <n v="0"/>
    <n v="55"/>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anovaro, R., and Fabiano, M. (1995). Seasonal and Inter-annual Variation of Bacteria in a Seagrass Bed of the Mediterranean Sea: Relationship with Labile Organic Compounds and other Environmental Factors. Aquatic Microbial Ecology 9, 17-26. "/>
    <m/>
    <m/>
    <s v="Marconi Gulf, Italy"/>
    <x v="23"/>
    <m/>
    <x v="2"/>
    <n v="79"/>
    <x v="2"/>
    <x v="2"/>
    <m/>
    <m/>
    <m/>
    <m/>
    <m/>
    <m/>
    <m/>
    <n v="0.24"/>
    <n v="0.24"/>
    <m/>
    <m/>
    <m/>
    <n v="24.6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Gonneea, M. E., Paytan, A., and Herrera-Silveira, J. A. (2004). Tracing organic matter sources and carbon burial in mangrove sediments over the past 160 years. Estuarine Coastal and Shelf Science 61, 211-227. "/>
    <m/>
    <m/>
    <s v="Chelem Lagoon, Yucatan, Mexico"/>
    <x v="1"/>
    <m/>
    <x v="1"/>
    <n v="80"/>
    <x v="23"/>
    <x v="9"/>
    <m/>
    <m/>
    <m/>
    <m/>
    <m/>
    <m/>
    <m/>
    <n v="75.44"/>
    <n v="3.41"/>
    <m/>
    <m/>
    <m/>
    <n v="127.86"/>
    <m/>
    <m/>
    <m/>
    <m/>
    <m/>
    <m/>
    <m/>
    <m/>
    <n v="59"/>
    <m/>
    <m/>
    <n v="0.69"/>
    <m/>
    <m/>
  </r>
  <r>
    <s v="CC_012"/>
    <s v="Fourqurean, J.W., Duarte, C.M., Kennedy, H., Marbà, N., Holmer, M., Mateo, M.A., Apostolaki, E.T., Kendrick, G.A., Krause-Jensen, D., McGlathery, K.J. and Serrano, O., 2012. Seagrass ecosystems as a globally significant carbon stock. Nature geoscience, 5(7), pp.505-509."/>
    <s v="Gonneea, M. E., Paytan, A., and Herrera-Silveira, J. A. (2004). Tracing organic matter sources and carbon burial in mangrove sediments over the past 160 years. Estuarine Coastal and Shelf Science 61, 211-227. "/>
    <m/>
    <m/>
    <s v="Celestun Lagoon, Yucatan, Mx"/>
    <x v="1"/>
    <m/>
    <x v="1"/>
    <n v="81"/>
    <x v="1"/>
    <x v="1"/>
    <s v="Halodule wrightii and Ruppia maritima"/>
    <m/>
    <m/>
    <m/>
    <m/>
    <m/>
    <m/>
    <n v="37.14"/>
    <n v="3.33"/>
    <m/>
    <m/>
    <m/>
    <n v="148.55000000000001"/>
    <m/>
    <m/>
    <m/>
    <m/>
    <m/>
    <m/>
    <m/>
    <m/>
    <n v="25"/>
    <m/>
    <m/>
    <n v="0.45"/>
    <m/>
    <m/>
  </r>
  <r>
    <s v="CC_012"/>
    <s v="Fourqurean, J.W., Duarte, C.M., Kennedy, H., Marbà, N., Holmer, M., Mateo, M.A., Apostolaki, E.T., Kendrick, G.A., Krause-Jensen, D., McGlathery, K.J. and Serrano, O., 2012. Seagrass ecosystems as a globally significant carbon stock. Nature geoscience, 5(7), pp.505-509."/>
    <s v="Gonneea, M. E., Paytan, A., and Herrera-Silveira, J. A. (2004). Tracing organic matter sources and carbon burial in mangrove sediments over the past 160 years. Estuarine Coastal and Shelf Science 61, 211-227. "/>
    <m/>
    <m/>
    <s v="Laguna de Terminos, Yucatan, Mx"/>
    <x v="1"/>
    <m/>
    <x v="1"/>
    <n v="82"/>
    <x v="18"/>
    <x v="13"/>
    <m/>
    <m/>
    <m/>
    <m/>
    <m/>
    <m/>
    <m/>
    <n v="23.16"/>
    <n v="2.85"/>
    <m/>
    <m/>
    <m/>
    <n v="115.81"/>
    <m/>
    <m/>
    <m/>
    <m/>
    <m/>
    <m/>
    <m/>
    <m/>
    <n v="20"/>
    <m/>
    <m/>
    <n v="0.42"/>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Bolinao,Philipines"/>
    <x v="15"/>
    <m/>
    <x v="5"/>
    <n v="83"/>
    <x v="1"/>
    <x v="1"/>
    <s v="Enhalus  &amp; Cymodocea"/>
    <n v="0.32"/>
    <n v="2.82"/>
    <n v="3.14"/>
    <m/>
    <m/>
    <m/>
    <n v="23.3"/>
    <n v="2.2599999999999998"/>
    <m/>
    <m/>
    <m/>
    <n v="232.9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Bolinao,Philipines"/>
    <x v="15"/>
    <m/>
    <x v="5"/>
    <n v="84"/>
    <x v="1"/>
    <x v="1"/>
    <m/>
    <n v="0.18"/>
    <n v="1.66"/>
    <n v="1.84"/>
    <m/>
    <m/>
    <m/>
    <n v="11.78"/>
    <n v="1.1399999999999999"/>
    <m/>
    <m/>
    <m/>
    <n v="117.83"/>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Bolinao,Philipines"/>
    <x v="15"/>
    <m/>
    <x v="5"/>
    <n v="85"/>
    <x v="16"/>
    <x v="11"/>
    <m/>
    <n v="0.02"/>
    <n v="0.15"/>
    <n v="0.17"/>
    <m/>
    <m/>
    <m/>
    <n v="25.81"/>
    <n v="1.57"/>
    <m/>
    <m/>
    <m/>
    <n v="161.32"/>
    <m/>
    <m/>
    <m/>
    <m/>
    <m/>
    <m/>
    <m/>
    <m/>
    <n v="16"/>
    <m/>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Nefyn, Wales"/>
    <x v="24"/>
    <m/>
    <x v="7"/>
    <n v="86"/>
    <x v="4"/>
    <x v="3"/>
    <m/>
    <n v="0.02"/>
    <n v="0.01"/>
    <n v="0.02"/>
    <m/>
    <m/>
    <m/>
    <n v="5.68"/>
    <n v="0.31"/>
    <m/>
    <m/>
    <m/>
    <n v="31.53"/>
    <m/>
    <m/>
    <m/>
    <m/>
    <m/>
    <m/>
    <m/>
    <m/>
    <n v="18"/>
    <n v="43.4"/>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Anglesey"/>
    <x v="24"/>
    <m/>
    <x v="7"/>
    <n v="87"/>
    <x v="3"/>
    <x v="3"/>
    <m/>
    <n v="0.25"/>
    <n v="7.0000000000000007E-2"/>
    <n v="0.32"/>
    <m/>
    <m/>
    <m/>
    <n v="6.5"/>
    <n v="0.9"/>
    <m/>
    <m/>
    <m/>
    <n v="92.81"/>
    <m/>
    <m/>
    <m/>
    <m/>
    <m/>
    <m/>
    <m/>
    <m/>
    <n v="7"/>
    <n v="50.9"/>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Anglesey"/>
    <x v="24"/>
    <m/>
    <x v="7"/>
    <n v="88"/>
    <x v="3"/>
    <x v="3"/>
    <m/>
    <n v="0.16"/>
    <n v="7.0000000000000007E-2"/>
    <n v="0.24"/>
    <m/>
    <m/>
    <m/>
    <n v="6.22"/>
    <n v="0.87"/>
    <m/>
    <m/>
    <m/>
    <n v="88.79"/>
    <m/>
    <m/>
    <m/>
    <m/>
    <m/>
    <m/>
    <m/>
    <m/>
    <n v="7"/>
    <n v="46.75"/>
    <m/>
    <n v="1.03"/>
    <m/>
    <m/>
  </r>
  <r>
    <s v="CC_012"/>
    <s v="Fourqurean, J.W., Duarte, C.M., Kennedy, H., Marbà, N., Holmer, M., Mateo, M.A., Apostolaki, E.T., Kendrick, G.A., Krause-Jensen, D., McGlathery, K.J. and Serrano, O., 2012. Seagrass ecosystems as a globally significant carbon stock. Nature geoscience, 5(7), pp.505-509."/>
    <s v="N. Marba, unpublished data"/>
    <m/>
    <m/>
    <s v="Anglesey"/>
    <x v="24"/>
    <m/>
    <x v="7"/>
    <n v="206"/>
    <x v="3"/>
    <x v="3"/>
    <m/>
    <n v="0.11"/>
    <n v="0.06"/>
    <n v="0.17"/>
    <m/>
    <m/>
    <m/>
    <n v="7.43"/>
    <n v="0.8"/>
    <m/>
    <m/>
    <m/>
    <n v="82.59"/>
    <m/>
    <m/>
    <m/>
    <m/>
    <m/>
    <m/>
    <m/>
    <m/>
    <n v="9"/>
    <n v="55.7"/>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89"/>
    <x v="1"/>
    <x v="1"/>
    <s v="Thalassia and Halodule"/>
    <m/>
    <m/>
    <m/>
    <m/>
    <n v="3.2136"/>
    <n v="1.04"/>
    <n v="2.19"/>
    <n v="0.71"/>
    <n v="1.0197000000000001"/>
    <n v="0.33"/>
    <n v="107.12"/>
    <n v="73.13"/>
    <n v="33.99"/>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0"/>
    <x v="1"/>
    <x v="1"/>
    <s v="Thalassia and Halodule"/>
    <m/>
    <m/>
    <m/>
    <m/>
    <n v="4.2641999999999998"/>
    <n v="1.38"/>
    <n v="3.03"/>
    <n v="0.98"/>
    <n v="1.236"/>
    <n v="0.4"/>
    <n v="142.13999999999999"/>
    <n v="100.94"/>
    <n v="41.2"/>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1"/>
    <x v="1"/>
    <x v="1"/>
    <s v="Thalassia and Halodule"/>
    <m/>
    <m/>
    <m/>
    <m/>
    <n v="1.7613000000000001"/>
    <n v="0.56999999999999995"/>
    <n v="1.27"/>
    <n v="0.41"/>
    <n v="0.49440000000000001"/>
    <n v="0.16"/>
    <n v="58.71"/>
    <n v="42.23"/>
    <n v="16.48"/>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2"/>
    <x v="1"/>
    <x v="1"/>
    <s v="Thalassia and Halodule"/>
    <m/>
    <m/>
    <m/>
    <m/>
    <n v="2.1629999999999998"/>
    <n v="0.7"/>
    <n v="1.33"/>
    <n v="0.43"/>
    <n v="0.83430000000000004"/>
    <n v="0.27"/>
    <n v="72.099999999999994"/>
    <n v="44.29"/>
    <n v="27.81"/>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3"/>
    <x v="1"/>
    <x v="1"/>
    <s v="Thalassia and Halodule"/>
    <m/>
    <m/>
    <m/>
    <m/>
    <n v="4.0479000000000003"/>
    <n v="1.31"/>
    <n v="3.31"/>
    <n v="1.07"/>
    <n v="0.74160000000000004"/>
    <n v="0.24"/>
    <n v="134.93"/>
    <n v="110.21"/>
    <n v="24.72"/>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4"/>
    <x v="6"/>
    <x v="4"/>
    <m/>
    <m/>
    <m/>
    <m/>
    <m/>
    <n v="0.86519999999999997"/>
    <n v="0.28000000000000003"/>
    <n v="0.65"/>
    <n v="0.21"/>
    <n v="0.21629999999999999"/>
    <n v="7.0000000000000007E-2"/>
    <n v="28.84"/>
    <n v="21.63"/>
    <n v="7.21"/>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5"/>
    <x v="6"/>
    <x v="4"/>
    <m/>
    <m/>
    <m/>
    <m/>
    <m/>
    <n v="1.6995"/>
    <n v="0.55000000000000004"/>
    <n v="1.1100000000000001"/>
    <n v="0.36"/>
    <n v="0.58709999999999996"/>
    <n v="0.19"/>
    <n v="56.65"/>
    <n v="37.08"/>
    <n v="19.57"/>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6"/>
    <x v="6"/>
    <x v="4"/>
    <m/>
    <m/>
    <m/>
    <m/>
    <m/>
    <n v="0.83430000000000004"/>
    <n v="0.27"/>
    <n v="0.49"/>
    <n v="0.16"/>
    <n v="0.33989999999999998"/>
    <n v="0.11"/>
    <n v="27.81"/>
    <n v="16.48"/>
    <n v="11.33"/>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7"/>
    <x v="6"/>
    <x v="4"/>
    <m/>
    <m/>
    <m/>
    <m/>
    <m/>
    <n v="1.2051000000000001"/>
    <n v="0.39"/>
    <n v="0.53"/>
    <n v="0.17"/>
    <n v="0.67979999999999996"/>
    <n v="0.22"/>
    <n v="40.17"/>
    <n v="17.510000000000002"/>
    <n v="22.66"/>
    <m/>
    <m/>
    <m/>
    <m/>
    <m/>
    <m/>
    <m/>
    <n v="3"/>
    <m/>
    <m/>
    <n v="1.03"/>
    <m/>
    <m/>
  </r>
  <r>
    <s v="CC_012"/>
    <s v="Fourqurean, J.W., Duarte, C.M., Kennedy, H., Marbà, N., Holmer, M., Mateo, M.A., Apostolaki, E.T., Kendrick, G.A., Krause-Jensen, D., McGlathery, K.J. and Serrano, O., 2012. Seagrass ecosystems as a globally significant carbon stock. Nature geoscience, 5(7), pp.505-509."/>
    <s v="Grady, J. R. (1981). Properties of sea grass and sand flat sediments from the intertidal zone of St. Andrew Bay, Florida. Estuaries 4, 335-344. "/>
    <m/>
    <m/>
    <s v="St. Andrews Bay Florida USA"/>
    <x v="11"/>
    <m/>
    <x v="1"/>
    <n v="98"/>
    <x v="6"/>
    <x v="4"/>
    <m/>
    <m/>
    <m/>
    <m/>
    <m/>
    <n v="3.5844"/>
    <n v="1.1599999999999999"/>
    <n v="3.18"/>
    <n v="1.03"/>
    <n v="0.4017"/>
    <n v="0.13"/>
    <n v="119.48"/>
    <n v="106.09"/>
    <n v="13.39"/>
    <m/>
    <m/>
    <m/>
    <m/>
    <m/>
    <m/>
    <m/>
    <n v="3"/>
    <m/>
    <m/>
    <n v="1.03"/>
    <m/>
    <m/>
  </r>
  <r>
    <s v="CC_012"/>
    <s v="Fourqurean, J.W., Duarte, C.M., Kennedy, H., Marbà, N., Holmer, M., Mateo, M.A., Apostolaki, E.T., Kendrick, G.A., Krause-Jensen, D., McGlathery, K.J. and Serrano, O., 2012. Seagrass ecosystems as a globally significant carbon stock. Nature geoscience, 5(7), pp.505-509."/>
    <s v="Pulich, W. M., Jr. (1987). Subtropical seagrasses and trace metals cycling. In 'Proceedings of a symposium on subtropical-tropical seagrasses of the southeastern United States.  Florida Marine Research Publication No. 42'. (Eds M. J. Durako, R. C. Phillips and R. R. Lewis, III.) pp. 39-52. (Florida Department of Natural Resources, Bureau of Marine Research: St. Petersburgh.) "/>
    <m/>
    <m/>
    <s v="Redfish Bay, Tx, USA"/>
    <x v="11"/>
    <m/>
    <x v="1"/>
    <n v="99"/>
    <x v="1"/>
    <x v="1"/>
    <s v="Halodule wrightii, Halophila engelmanni and Ruppia maritima"/>
    <m/>
    <m/>
    <m/>
    <m/>
    <m/>
    <m/>
    <n v="30.78"/>
    <n v="3.7349999999999999"/>
    <m/>
    <m/>
    <m/>
    <n v="384.70499999999998"/>
    <m/>
    <m/>
    <m/>
    <m/>
    <m/>
    <m/>
    <m/>
    <m/>
    <n v="8"/>
    <m/>
    <m/>
    <n v="1.03"/>
    <m/>
    <m/>
  </r>
  <r>
    <s v="CC_012"/>
    <s v="Fourqurean, J.W., Duarte, C.M., Kennedy, H., Marbà, N., Holmer, M., Mateo, M.A., Apostolaki, E.T., Kendrick, G.A., Krause-Jensen, D., McGlathery, K.J. and Serrano, O., 2012. Seagrass ecosystems as a globally significant carbon stock. Nature geoscience, 5(7), pp.505-509."/>
    <s v="Pulich, W. M., Jr. (1987). Subtropical seagrasses and trace metals cycling. In 'Proceedings of a symposium on subtropical-tropical seagrasses of the southeastern United States.  Florida Marine Research Publication No. 42'. (Eds M. J. Durako, R. C. Phillips and R. R. Lewis, III.) pp. 39-52. (Florida Department of Natural Resources, Bureau of Marine Research: St. Petersburgh.) "/>
    <m/>
    <m/>
    <s v="Texas, Gulf of Mexico"/>
    <x v="11"/>
    <m/>
    <x v="1"/>
    <n v="100"/>
    <x v="1"/>
    <x v="1"/>
    <s v="Halodule wrightii, Halophila engelmanni and Ruppia maritima"/>
    <m/>
    <m/>
    <m/>
    <m/>
    <m/>
    <m/>
    <n v="17.510000000000002"/>
    <n v="2.125"/>
    <m/>
    <m/>
    <m/>
    <n v="218.875"/>
    <m/>
    <m/>
    <m/>
    <m/>
    <m/>
    <m/>
    <m/>
    <m/>
    <n v="8"/>
    <m/>
    <m/>
    <n v="1.03"/>
    <m/>
    <m/>
  </r>
  <r>
    <s v="CC_012"/>
    <s v="Fourqurean, J.W., Duarte, C.M., Kennedy, H., Marbà, N., Holmer, M., Mateo, M.A., Apostolaki, E.T., Kendrick, G.A., Krause-Jensen, D., McGlathery, K.J. and Serrano, O., 2012. Seagrass ecosystems as a globally significant carbon stock. Nature geoscience, 5(7), pp.505-509."/>
    <s v="De Falco, G., Baroli, M., Murru, E., Piergallini, G., and Cancemi, G. (2006). Sediment analysis evidences two different depositional phenomena influencing seagrass sistribution in the Gulf of Oristano (Sardinia, Western Mediterranean). Journal of Coastal Research 22, 1043-1050. "/>
    <m/>
    <m/>
    <s v="Gulf of Oristano, Sardinia"/>
    <x v="23"/>
    <m/>
    <x v="2"/>
    <n v="101"/>
    <x v="2"/>
    <x v="2"/>
    <m/>
    <m/>
    <m/>
    <m/>
    <m/>
    <m/>
    <m/>
    <n v="5.15"/>
    <n v="0.5"/>
    <m/>
    <m/>
    <m/>
    <n v="51.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Falco, G., Baroli, M., Murru, E., Piergallini, G., and Cancemi, G. (2006). Sediment analysis evidences two different depositional phenomena influencing seagrass sistribution in the Gulf of Oristano (Sardinia, Western Mediterranean). Journal of Coastal Research 22, 1043-1050. "/>
    <m/>
    <m/>
    <s v="Gulf of Oristano, Sardinia"/>
    <x v="23"/>
    <m/>
    <x v="2"/>
    <n v="102"/>
    <x v="6"/>
    <x v="4"/>
    <m/>
    <m/>
    <m/>
    <m/>
    <m/>
    <m/>
    <m/>
    <n v="16.48"/>
    <n v="1.6"/>
    <m/>
    <m/>
    <m/>
    <n v="164.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Falco, G., Baroli, M., Murru, E., Piergallini, G., and Cancemi, G. (2006). Sediment analysis evidences two different depositional phenomena influencing seagrass sistribution in the Gulf of Oristano (Sardinia, Western Mediterranean). Journal of Coastal Research 22, 1043-1050. "/>
    <m/>
    <m/>
    <s v="Gulf of Oristano, Sardinia"/>
    <x v="23"/>
    <m/>
    <x v="2"/>
    <n v="103"/>
    <x v="6"/>
    <x v="4"/>
    <m/>
    <m/>
    <m/>
    <m/>
    <m/>
    <m/>
    <m/>
    <n v="5.15"/>
    <n v="0.5"/>
    <m/>
    <m/>
    <m/>
    <n v="51.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4"/>
    <x v="17"/>
    <x v="12"/>
    <m/>
    <m/>
    <m/>
    <m/>
    <m/>
    <m/>
    <m/>
    <n v="6.86"/>
    <n v="0.56000000000000005"/>
    <m/>
    <m/>
    <m/>
    <n v="57.2"/>
    <m/>
    <m/>
    <m/>
    <m/>
    <m/>
    <m/>
    <m/>
    <m/>
    <n v="12"/>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5"/>
    <x v="17"/>
    <x v="12"/>
    <m/>
    <m/>
    <m/>
    <m/>
    <m/>
    <m/>
    <m/>
    <n v="10.82"/>
    <n v="0.88"/>
    <m/>
    <m/>
    <m/>
    <n v="90.19"/>
    <m/>
    <m/>
    <m/>
    <m/>
    <m/>
    <m/>
    <m/>
    <m/>
    <n v="12"/>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6"/>
    <x v="17"/>
    <x v="12"/>
    <m/>
    <m/>
    <m/>
    <m/>
    <m/>
    <m/>
    <m/>
    <n v="23.36"/>
    <n v="0.81"/>
    <m/>
    <m/>
    <m/>
    <n v="83.43"/>
    <m/>
    <m/>
    <m/>
    <m/>
    <m/>
    <m/>
    <m/>
    <m/>
    <n v="28"/>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7"/>
    <x v="6"/>
    <x v="4"/>
    <m/>
    <m/>
    <m/>
    <m/>
    <m/>
    <m/>
    <m/>
    <n v="10.7"/>
    <n v="0.87"/>
    <m/>
    <m/>
    <m/>
    <n v="89.16"/>
    <m/>
    <m/>
    <m/>
    <m/>
    <m/>
    <m/>
    <m/>
    <m/>
    <n v="12"/>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8"/>
    <x v="6"/>
    <x v="4"/>
    <m/>
    <m/>
    <m/>
    <m/>
    <m/>
    <m/>
    <m/>
    <n v="9.3000000000000007"/>
    <n v="0.45"/>
    <m/>
    <m/>
    <m/>
    <n v="46.48"/>
    <m/>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Furuta, A., Ishikawa, Y., Hagawa, T., Yamamoto, Y., and Suzuki, Y. (2002). Cycling of organic carbon and nitrogen in seagrass beds at Aburatsubo Bay. Geoscience Reports from Shizuoka University 29, 13-21. "/>
    <m/>
    <m/>
    <s v="Aburatsubo Bay, japan"/>
    <x v="12"/>
    <m/>
    <x v="3"/>
    <n v="109"/>
    <x v="6"/>
    <x v="4"/>
    <m/>
    <m/>
    <m/>
    <m/>
    <m/>
    <m/>
    <m/>
    <n v="4.17"/>
    <n v="0.45"/>
    <m/>
    <m/>
    <m/>
    <n v="46.35"/>
    <m/>
    <m/>
    <m/>
    <m/>
    <m/>
    <m/>
    <m/>
    <m/>
    <n v="9"/>
    <m/>
    <m/>
    <n v="1.03"/>
    <m/>
    <m/>
  </r>
  <r>
    <s v="CC_012"/>
    <s v="Fourqurean, J.W., Duarte, C.M., Kennedy, H., Marbà, N., Holmer, M., Mateo, M.A., Apostolaki, E.T., Kendrick, G.A., Krause-Jensen, D., McGlathery, K.J. and Serrano, O., 2012. Seagrass ecosystems as a globally significant carbon stock. Nature geoscience, 5(7), pp.505-509."/>
    <s v="De Troch, M., Van Gansbeke, D., and Vincx, M. (2006). Resource availability and meiofauna in sediment of tropical seagrass beds: Local versus global trends. Marine Environmental Research 61, 59-73. "/>
    <m/>
    <m/>
    <s v="Punta Allen, Mexico"/>
    <x v="1"/>
    <m/>
    <x v="1"/>
    <n v="110"/>
    <x v="1"/>
    <x v="1"/>
    <s v="Thalassia, Halodule and Syringodium"/>
    <m/>
    <m/>
    <m/>
    <m/>
    <m/>
    <m/>
    <n v="15.89"/>
    <n v="1.53"/>
    <m/>
    <m/>
    <m/>
    <n v="158.9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Troch, M., Van Gansbeke, D., and Vincx, M. (2006). Resource availability and meiofauna in sediment of tropical seagrass beds: Local versus global trends. Marine Environmental Research 61, 59-73. "/>
    <m/>
    <m/>
    <s v="Pujada Bay, Philippines"/>
    <x v="15"/>
    <m/>
    <x v="5"/>
    <n v="111"/>
    <x v="1"/>
    <x v="1"/>
    <s v="Thalassia, Halodule and Syringodium"/>
    <m/>
    <m/>
    <m/>
    <m/>
    <m/>
    <m/>
    <n v="13.32"/>
    <n v="1.31"/>
    <m/>
    <m/>
    <m/>
    <n v="133.1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Troch, M., Van Gansbeke, D., and Vincx, M. (2006). Resource availability and meiofauna in sediment of tropical seagrass beds: Local versus global trends. Marine Environmental Research 61, 59-73. "/>
    <m/>
    <m/>
    <s v="Gazi Bay, Kenya"/>
    <x v="25"/>
    <m/>
    <x v="6"/>
    <n v="112"/>
    <x v="23"/>
    <x v="9"/>
    <m/>
    <m/>
    <m/>
    <m/>
    <m/>
    <m/>
    <m/>
    <n v="5.31"/>
    <n v="0.47"/>
    <m/>
    <m/>
    <m/>
    <n v="53.11"/>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Troch, M., Van Gansbeke, D., and Vincx, M. (2006). Resource availability and meiofauna in sediment of tropical seagrass beds: Local versus global trends. Marine Environmental Research 61, 59-73. "/>
    <m/>
    <m/>
    <s v="Gazi Bay, Kenya"/>
    <x v="25"/>
    <m/>
    <x v="6"/>
    <n v="113"/>
    <x v="24"/>
    <x v="13"/>
    <m/>
    <m/>
    <m/>
    <m/>
    <m/>
    <m/>
    <m/>
    <n v="13.96"/>
    <n v="1.24"/>
    <m/>
    <m/>
    <m/>
    <n v="139.63"/>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e Troch, M., Van Gansbeke, D., and Vincx, M. (2006). Resource availability and meiofauna in sediment of tropical seagrass beds: Local versus global trends. Marine Environmental Research 61, 59-73. "/>
    <m/>
    <m/>
    <s v="Gazi Bay, Kenya"/>
    <x v="25"/>
    <m/>
    <x v="6"/>
    <n v="114"/>
    <x v="25"/>
    <x v="15"/>
    <m/>
    <m/>
    <m/>
    <m/>
    <m/>
    <m/>
    <m/>
    <n v="3.01"/>
    <n v="1.46"/>
    <m/>
    <m/>
    <m/>
    <n v="150.25"/>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Platja"/>
    <x v="26"/>
    <m/>
    <x v="2"/>
    <n v="115"/>
    <x v="2"/>
    <x v="2"/>
    <m/>
    <m/>
    <m/>
    <m/>
    <m/>
    <m/>
    <m/>
    <n v="1.98"/>
    <n v="1.33"/>
    <m/>
    <m/>
    <m/>
    <n v="197.9"/>
    <m/>
    <m/>
    <m/>
    <m/>
    <m/>
    <m/>
    <m/>
    <m/>
    <n v="2"/>
    <n v="89.6"/>
    <m/>
    <n v="0.74399999999999999"/>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Magalluf"/>
    <x v="26"/>
    <m/>
    <x v="2"/>
    <n v="116"/>
    <x v="2"/>
    <x v="2"/>
    <m/>
    <m/>
    <m/>
    <m/>
    <m/>
    <m/>
    <m/>
    <n v="0.8"/>
    <n v="0.38"/>
    <m/>
    <m/>
    <m/>
    <n v="79.8"/>
    <m/>
    <m/>
    <m/>
    <m/>
    <m/>
    <m/>
    <m/>
    <m/>
    <n v="2"/>
    <n v="35"/>
    <m/>
    <n v="1.05"/>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Porto Colom"/>
    <x v="26"/>
    <m/>
    <x v="2"/>
    <n v="117"/>
    <x v="2"/>
    <x v="2"/>
    <m/>
    <m/>
    <m/>
    <m/>
    <m/>
    <m/>
    <m/>
    <n v="1.24"/>
    <n v="0.71"/>
    <m/>
    <m/>
    <m/>
    <n v="123.97"/>
    <m/>
    <m/>
    <m/>
    <m/>
    <m/>
    <m/>
    <m/>
    <m/>
    <n v="2"/>
    <n v="48.7"/>
    <m/>
    <n v="0.873"/>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Es Castell"/>
    <x v="26"/>
    <m/>
    <x v="2"/>
    <n v="118"/>
    <x v="2"/>
    <x v="2"/>
    <m/>
    <m/>
    <m/>
    <m/>
    <m/>
    <m/>
    <m/>
    <n v="1.35"/>
    <n v="0.55000000000000004"/>
    <m/>
    <m/>
    <m/>
    <n v="135.41"/>
    <m/>
    <m/>
    <m/>
    <m/>
    <m/>
    <m/>
    <m/>
    <m/>
    <n v="2"/>
    <n v="57.9"/>
    <m/>
    <n v="1.2310000000000001"/>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Sta. Maria"/>
    <x v="26"/>
    <m/>
    <x v="2"/>
    <n v="119"/>
    <x v="2"/>
    <x v="2"/>
    <m/>
    <m/>
    <m/>
    <m/>
    <m/>
    <m/>
    <m/>
    <n v="0.92"/>
    <n v="0.42"/>
    <m/>
    <m/>
    <m/>
    <n v="91.64"/>
    <m/>
    <m/>
    <m/>
    <m/>
    <m/>
    <m/>
    <m/>
    <m/>
    <n v="2"/>
    <n v="60.9"/>
    <m/>
    <n v="1.091"/>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Sa Paret"/>
    <x v="26"/>
    <m/>
    <x v="2"/>
    <n v="120"/>
    <x v="2"/>
    <x v="2"/>
    <m/>
    <m/>
    <m/>
    <m/>
    <m/>
    <m/>
    <m/>
    <n v="2.5299999999999998"/>
    <n v="2.56"/>
    <m/>
    <m/>
    <m/>
    <n v="253.44"/>
    <m/>
    <m/>
    <m/>
    <m/>
    <m/>
    <m/>
    <m/>
    <m/>
    <n v="2"/>
    <n v="84.5"/>
    <m/>
    <n v="0.495"/>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Platja"/>
    <x v="26"/>
    <m/>
    <x v="2"/>
    <n v="121"/>
    <x v="6"/>
    <x v="4"/>
    <m/>
    <m/>
    <m/>
    <m/>
    <m/>
    <m/>
    <m/>
    <n v="1.19"/>
    <n v="0.51"/>
    <m/>
    <m/>
    <m/>
    <n v="118.52"/>
    <m/>
    <m/>
    <m/>
    <m/>
    <m/>
    <m/>
    <m/>
    <m/>
    <n v="2"/>
    <n v="59.8"/>
    <m/>
    <n v="1.1619999999999999"/>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Magalluf"/>
    <x v="26"/>
    <m/>
    <x v="2"/>
    <n v="122"/>
    <x v="6"/>
    <x v="4"/>
    <m/>
    <m/>
    <m/>
    <m/>
    <m/>
    <m/>
    <m/>
    <n v="0.5"/>
    <n v="0.21"/>
    <m/>
    <m/>
    <m/>
    <n v="49.73"/>
    <m/>
    <m/>
    <m/>
    <m/>
    <m/>
    <m/>
    <m/>
    <m/>
    <n v="2"/>
    <n v="20.6"/>
    <m/>
    <n v="1.1839999999999999"/>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Porto Colom"/>
    <x v="26"/>
    <m/>
    <x v="2"/>
    <n v="123"/>
    <x v="6"/>
    <x v="4"/>
    <m/>
    <m/>
    <m/>
    <m/>
    <m/>
    <m/>
    <m/>
    <n v="0"/>
    <m/>
    <m/>
    <m/>
    <m/>
    <n v="0"/>
    <m/>
    <m/>
    <m/>
    <m/>
    <m/>
    <m/>
    <m/>
    <m/>
    <n v="2"/>
    <n v="54.7"/>
    <m/>
    <n v="1.163"/>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Es Castell"/>
    <x v="26"/>
    <m/>
    <x v="2"/>
    <n v="124"/>
    <x v="6"/>
    <x v="4"/>
    <m/>
    <m/>
    <m/>
    <m/>
    <m/>
    <m/>
    <m/>
    <n v="1.28"/>
    <n v="0.47"/>
    <m/>
    <m/>
    <m/>
    <n v="127.93"/>
    <m/>
    <m/>
    <m/>
    <m/>
    <m/>
    <m/>
    <m/>
    <m/>
    <n v="2"/>
    <n v="51.9"/>
    <m/>
    <n v="1.361"/>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Sta. Maria"/>
    <x v="26"/>
    <m/>
    <x v="2"/>
    <n v="125"/>
    <x v="6"/>
    <x v="4"/>
    <m/>
    <m/>
    <m/>
    <m/>
    <m/>
    <m/>
    <m/>
    <n v="1.1000000000000001"/>
    <n v="0.47"/>
    <m/>
    <m/>
    <m/>
    <n v="109.6"/>
    <m/>
    <m/>
    <m/>
    <m/>
    <m/>
    <m/>
    <m/>
    <m/>
    <n v="2"/>
    <n v="54.4"/>
    <m/>
    <n v="1.1659999999999999"/>
    <m/>
    <m/>
  </r>
  <r>
    <s v="CC_012"/>
    <s v="Fourqurean, J.W., Duarte, C.M., Kennedy, H., Marbà, N., Holmer, M., Mateo, M.A., Apostolaki, E.T., Kendrick, G.A., Krause-Jensen, D., McGlathery, K.J. and Serrano, O., 2012. Seagrass ecosystems as a globally significant carbon stock. Nature geoscience, 5(7), pp.505-509."/>
    <s v="Holmer, M., Duarte, C. M., and Marbà, N. (2003). Sulfur cycling and seagrass seagrass (Posidonia oceanica) status in carbonate sediments. Biogeochemistry 66, 223-239. "/>
    <m/>
    <m/>
    <s v="Mallorca, Sa Paret"/>
    <x v="26"/>
    <m/>
    <x v="2"/>
    <n v="126"/>
    <x v="6"/>
    <x v="4"/>
    <m/>
    <m/>
    <m/>
    <m/>
    <m/>
    <m/>
    <m/>
    <n v="1.42"/>
    <n v="0.61"/>
    <m/>
    <m/>
    <m/>
    <n v="141.63999999999999"/>
    <m/>
    <m/>
    <m/>
    <m/>
    <m/>
    <m/>
    <m/>
    <m/>
    <n v="2"/>
    <n v="59.9"/>
    <m/>
    <n v="1.161"/>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D1"/>
    <x v="7"/>
    <m/>
    <x v="7"/>
    <n v="127"/>
    <x v="4"/>
    <x v="3"/>
    <m/>
    <m/>
    <m/>
    <m/>
    <m/>
    <m/>
    <m/>
    <n v="0.98370000000000002"/>
    <n v="0.18"/>
    <m/>
    <m/>
    <m/>
    <n v="19.673999999999999"/>
    <m/>
    <m/>
    <m/>
    <m/>
    <m/>
    <m/>
    <m/>
    <m/>
    <n v="5"/>
    <n v="70"/>
    <m/>
    <n v="1.09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D2"/>
    <x v="7"/>
    <m/>
    <x v="7"/>
    <n v="128"/>
    <x v="4"/>
    <x v="3"/>
    <m/>
    <m/>
    <m/>
    <m/>
    <m/>
    <m/>
    <m/>
    <n v="16.518599999999999"/>
    <n v="2.0699999999999998"/>
    <m/>
    <m/>
    <m/>
    <n v="330.37200000000001"/>
    <m/>
    <m/>
    <m/>
    <m/>
    <m/>
    <m/>
    <m/>
    <m/>
    <n v="5"/>
    <n v="40"/>
    <m/>
    <n v="1.5960000000000001"/>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N1"/>
    <x v="8"/>
    <m/>
    <x v="7"/>
    <n v="129"/>
    <x v="4"/>
    <x v="3"/>
    <m/>
    <m/>
    <m/>
    <m/>
    <m/>
    <m/>
    <m/>
    <n v="3.7595000000000001"/>
    <n v="0.73"/>
    <m/>
    <m/>
    <m/>
    <n v="75.1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1"/>
    <x v="9"/>
    <m/>
    <x v="7"/>
    <n v="131"/>
    <x v="4"/>
    <x v="3"/>
    <m/>
    <m/>
    <m/>
    <m/>
    <m/>
    <m/>
    <m/>
    <n v="1.5449999999999999"/>
    <n v="0.3"/>
    <m/>
    <m/>
    <m/>
    <n v="30.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A"/>
    <x v="9"/>
    <m/>
    <x v="7"/>
    <n v="132"/>
    <x v="3"/>
    <x v="3"/>
    <m/>
    <m/>
    <m/>
    <m/>
    <m/>
    <m/>
    <m/>
    <n v="1.6479999999999999"/>
    <n v="0.32"/>
    <m/>
    <m/>
    <m/>
    <n v="32.9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B"/>
    <x v="9"/>
    <m/>
    <x v="7"/>
    <n v="133"/>
    <x v="3"/>
    <x v="3"/>
    <m/>
    <m/>
    <m/>
    <m/>
    <m/>
    <m/>
    <m/>
    <n v="9.4245000000000001"/>
    <n v="1.83"/>
    <m/>
    <m/>
    <m/>
    <n v="188.4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D1"/>
    <x v="7"/>
    <m/>
    <x v="7"/>
    <n v="134"/>
    <x v="6"/>
    <x v="4"/>
    <m/>
    <m/>
    <m/>
    <m/>
    <m/>
    <m/>
    <m/>
    <n v="0.36049999999999999"/>
    <n v="7.0000000000000007E-2"/>
    <m/>
    <m/>
    <m/>
    <n v="7.2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D2"/>
    <x v="7"/>
    <m/>
    <x v="7"/>
    <n v="135"/>
    <x v="6"/>
    <x v="4"/>
    <m/>
    <m/>
    <m/>
    <m/>
    <m/>
    <m/>
    <m/>
    <n v="11.33"/>
    <n v="2.2000000000000002"/>
    <m/>
    <m/>
    <m/>
    <n v="226.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N1"/>
    <x v="8"/>
    <m/>
    <x v="7"/>
    <n v="136"/>
    <x v="6"/>
    <x v="4"/>
    <m/>
    <m/>
    <m/>
    <m/>
    <m/>
    <m/>
    <m/>
    <n v="1.8540000000000001"/>
    <n v="0.36"/>
    <m/>
    <m/>
    <m/>
    <n v="37.0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1"/>
    <x v="9"/>
    <m/>
    <x v="7"/>
    <n v="137"/>
    <x v="6"/>
    <x v="4"/>
    <m/>
    <m/>
    <m/>
    <m/>
    <m/>
    <m/>
    <m/>
    <n v="1.133"/>
    <n v="0.22"/>
    <m/>
    <m/>
    <m/>
    <n v="22.6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A"/>
    <x v="9"/>
    <m/>
    <x v="7"/>
    <n v="138"/>
    <x v="6"/>
    <x v="4"/>
    <m/>
    <m/>
    <m/>
    <m/>
    <m/>
    <m/>
    <m/>
    <n v="2.1114999999999999"/>
    <n v="0.41"/>
    <m/>
    <m/>
    <m/>
    <n v="42.2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Boschker, H. T. S., Wielemaker, A., Schaub, B. E. M., and Holmer, M. (in press). Limited coupling of macrophyte production and bacterial carbon cycling in the sediments of Zostera meadows. Marine Ecology Progress Series"/>
    <m/>
    <m/>
    <s v="Europe, FB"/>
    <x v="9"/>
    <m/>
    <x v="7"/>
    <n v="139"/>
    <x v="6"/>
    <x v="4"/>
    <m/>
    <m/>
    <m/>
    <m/>
    <m/>
    <m/>
    <m/>
    <n v="9.8879999999999999"/>
    <n v="1.92"/>
    <m/>
    <m/>
    <m/>
    <n v="197.7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Vichkovitten, T., and Holmer, M. (2005). Dissolved and particulate organic matter in contrasting Zostera marina (eelgrass) sediments. Journal of Experimental Marine Biology and Ecology 316, 183-201. "/>
    <m/>
    <m/>
    <s v="Denmark, M"/>
    <x v="7"/>
    <m/>
    <x v="7"/>
    <n v="140"/>
    <x v="4"/>
    <x v="3"/>
    <m/>
    <n v="0.05"/>
    <n v="0.11"/>
    <n v="0.16"/>
    <m/>
    <m/>
    <m/>
    <n v="3.52"/>
    <n v="0.88"/>
    <m/>
    <m/>
    <m/>
    <n v="35.200000000000003"/>
    <m/>
    <m/>
    <m/>
    <m/>
    <m/>
    <m/>
    <m/>
    <m/>
    <n v="10"/>
    <n v="70"/>
    <m/>
    <n v="0.4"/>
    <m/>
    <m/>
  </r>
  <r>
    <s v="CC_012"/>
    <s v="Fourqurean, J.W., Duarte, C.M., Kennedy, H., Marbà, N., Holmer, M., Mateo, M.A., Apostolaki, E.T., Kendrick, G.A., Krause-Jensen, D., McGlathery, K.J. and Serrano, O., 2012. Seagrass ecosystems as a globally significant carbon stock. Nature geoscience, 5(7), pp.505-509."/>
    <s v="Vichkovitten, T., and Holmer, M. (2005). Dissolved and particulate organic matter in contrasting Zostera marina (eelgrass) sediments. Journal of Experimental Marine Biology and Ecology 316, 183-201. "/>
    <m/>
    <m/>
    <s v="Denmark, S"/>
    <x v="7"/>
    <m/>
    <x v="7"/>
    <n v="141"/>
    <x v="4"/>
    <x v="3"/>
    <m/>
    <n v="0.28000000000000003"/>
    <n v="0.85"/>
    <n v="1.1200000000000001"/>
    <m/>
    <m/>
    <m/>
    <n v="2.76"/>
    <n v="0.23"/>
    <m/>
    <m/>
    <m/>
    <n v="27.6"/>
    <m/>
    <m/>
    <m/>
    <m/>
    <m/>
    <m/>
    <m/>
    <m/>
    <n v="10"/>
    <n v="40"/>
    <m/>
    <n v="1.2"/>
    <m/>
    <m/>
  </r>
  <r>
    <s v="CC_012"/>
    <s v="Fourqurean, J.W., Duarte, C.M., Kennedy, H., Marbà, N., Holmer, M., Mateo, M.A., Apostolaki, E.T., Kendrick, G.A., Krause-Jensen, D., McGlathery, K.J. and Serrano, O., 2012. Seagrass ecosystems as a globally significant carbon stock. Nature geoscience, 5(7), pp.505-509."/>
    <s v="Vichkovitten, T., and Holmer, M. (2005). Dissolved and particulate organic matter in contrasting Zostera marina (eelgrass) sediments. Journal of Experimental Marine Biology and Ecology 316, 183-201. "/>
    <m/>
    <m/>
    <s v="Denmark, M"/>
    <x v="7"/>
    <m/>
    <x v="7"/>
    <n v="142"/>
    <x v="6"/>
    <x v="4"/>
    <m/>
    <m/>
    <m/>
    <m/>
    <m/>
    <m/>
    <m/>
    <n v="3.56"/>
    <n v="0.89"/>
    <m/>
    <m/>
    <m/>
    <n v="35.6"/>
    <m/>
    <m/>
    <m/>
    <m/>
    <m/>
    <m/>
    <m/>
    <m/>
    <n v="10"/>
    <n v="70"/>
    <m/>
    <n v="0.4"/>
    <m/>
    <m/>
  </r>
  <r>
    <s v="CC_012"/>
    <s v="Fourqurean, J.W., Duarte, C.M., Kennedy, H., Marbà, N., Holmer, M., Mateo, M.A., Apostolaki, E.T., Kendrick, G.A., Krause-Jensen, D., McGlathery, K.J. and Serrano, O., 2012. Seagrass ecosystems as a globally significant carbon stock. Nature geoscience, 5(7), pp.505-509."/>
    <s v="Vichkovitten, T., and Holmer, M. (2005). Dissolved and particulate organic matter in contrasting Zostera marina (eelgrass) sediments. Journal of Experimental Marine Biology and Ecology 316, 183-201. "/>
    <m/>
    <m/>
    <s v="Denmark, S"/>
    <x v="7"/>
    <m/>
    <x v="7"/>
    <n v="143"/>
    <x v="6"/>
    <x v="4"/>
    <m/>
    <m/>
    <m/>
    <m/>
    <m/>
    <m/>
    <m/>
    <n v="2.1360000000000001"/>
    <n v="0.18"/>
    <m/>
    <m/>
    <m/>
    <n v="21.36"/>
    <m/>
    <m/>
    <m/>
    <m/>
    <m/>
    <m/>
    <m/>
    <m/>
    <n v="10"/>
    <n v="40"/>
    <m/>
    <n v="1.2"/>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june"/>
    <x v="7"/>
    <m/>
    <x v="7"/>
    <n v="144"/>
    <x v="4"/>
    <x v="3"/>
    <m/>
    <n v="0.28000000000000003"/>
    <n v="0.14000000000000001"/>
    <n v="0.43"/>
    <m/>
    <m/>
    <m/>
    <n v="9.06"/>
    <n v="0.53700000000000003"/>
    <m/>
    <m/>
    <m/>
    <n v="60.42"/>
    <m/>
    <m/>
    <m/>
    <m/>
    <m/>
    <m/>
    <m/>
    <m/>
    <n v="15"/>
    <n v="37.1"/>
    <m/>
    <n v="1.4"/>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june"/>
    <x v="7"/>
    <m/>
    <x v="7"/>
    <n v="145"/>
    <x v="6"/>
    <x v="4"/>
    <m/>
    <m/>
    <m/>
    <m/>
    <m/>
    <m/>
    <m/>
    <n v="14.73"/>
    <n v="0.73699999999999999"/>
    <m/>
    <m/>
    <m/>
    <n v="98.18"/>
    <m/>
    <m/>
    <m/>
    <m/>
    <m/>
    <m/>
    <m/>
    <m/>
    <n v="15"/>
    <n v="44"/>
    <m/>
    <n v="1.3"/>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june"/>
    <x v="7"/>
    <m/>
    <x v="7"/>
    <n v="146"/>
    <x v="4"/>
    <x v="3"/>
    <m/>
    <n v="0.22"/>
    <n v="0.11"/>
    <n v="0.34"/>
    <m/>
    <m/>
    <m/>
    <n v="0.79"/>
    <n v="3.5000000000000003E-2"/>
    <m/>
    <m/>
    <m/>
    <n v="5.26"/>
    <m/>
    <m/>
    <m/>
    <m/>
    <m/>
    <m/>
    <m/>
    <m/>
    <n v="15"/>
    <n v="35"/>
    <m/>
    <n v="1.38"/>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june"/>
    <x v="7"/>
    <m/>
    <x v="7"/>
    <n v="147"/>
    <x v="6"/>
    <x v="4"/>
    <m/>
    <m/>
    <m/>
    <m/>
    <m/>
    <m/>
    <m/>
    <n v="0.94"/>
    <n v="3.6999999999999998E-2"/>
    <m/>
    <m/>
    <m/>
    <n v="6.25"/>
    <m/>
    <m/>
    <m/>
    <m/>
    <m/>
    <m/>
    <m/>
    <m/>
    <n v="15"/>
    <n v="35.4"/>
    <m/>
    <n v="1.38"/>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july"/>
    <x v="7"/>
    <m/>
    <x v="7"/>
    <n v="148"/>
    <x v="4"/>
    <x v="3"/>
    <m/>
    <n v="0.24"/>
    <n v="0.12"/>
    <n v="0.36"/>
    <m/>
    <m/>
    <m/>
    <n v="26.9"/>
    <n v="1.554"/>
    <m/>
    <m/>
    <m/>
    <n v="179.36"/>
    <m/>
    <m/>
    <m/>
    <m/>
    <m/>
    <m/>
    <m/>
    <m/>
    <n v="15"/>
    <n v="53.8"/>
    <m/>
    <n v="1.1399999999999999"/>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july"/>
    <x v="7"/>
    <m/>
    <x v="7"/>
    <n v="149"/>
    <x v="6"/>
    <x v="4"/>
    <m/>
    <m/>
    <m/>
    <m/>
    <m/>
    <m/>
    <m/>
    <n v="10.89"/>
    <n v="0.61"/>
    <m/>
    <m/>
    <m/>
    <n v="72.58"/>
    <m/>
    <m/>
    <m/>
    <m/>
    <m/>
    <m/>
    <m/>
    <m/>
    <n v="15"/>
    <n v="43.86"/>
    <m/>
    <n v="1.36"/>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july"/>
    <x v="7"/>
    <m/>
    <x v="7"/>
    <n v="150"/>
    <x v="4"/>
    <x v="3"/>
    <m/>
    <n v="0.19"/>
    <n v="0.09"/>
    <n v="0.28000000000000003"/>
    <m/>
    <m/>
    <m/>
    <n v="0.47"/>
    <n v="0.02"/>
    <m/>
    <m/>
    <m/>
    <n v="3.1"/>
    <m/>
    <m/>
    <m/>
    <m/>
    <m/>
    <m/>
    <m/>
    <m/>
    <n v="15"/>
    <n v="34.74"/>
    <m/>
    <n v="1.43"/>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july"/>
    <x v="7"/>
    <m/>
    <x v="7"/>
    <n v="151"/>
    <x v="6"/>
    <x v="4"/>
    <m/>
    <m/>
    <m/>
    <m/>
    <m/>
    <m/>
    <m/>
    <n v="0.7"/>
    <n v="0.03"/>
    <m/>
    <m/>
    <m/>
    <n v="4.6399999999999997"/>
    <m/>
    <m/>
    <m/>
    <m/>
    <m/>
    <m/>
    <m/>
    <m/>
    <n v="15"/>
    <n v="35.880000000000003"/>
    <m/>
    <n v="1.45"/>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august"/>
    <x v="7"/>
    <m/>
    <x v="7"/>
    <n v="152"/>
    <x v="4"/>
    <x v="3"/>
    <m/>
    <n v="0.34"/>
    <n v="0.17"/>
    <n v="0.51"/>
    <m/>
    <m/>
    <m/>
    <n v="7.97"/>
    <n v="0.41"/>
    <m/>
    <m/>
    <m/>
    <n v="53.12"/>
    <m/>
    <m/>
    <m/>
    <m/>
    <m/>
    <m/>
    <m/>
    <m/>
    <n v="15"/>
    <n v="41.54"/>
    <m/>
    <n v="1.44"/>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august"/>
    <x v="7"/>
    <m/>
    <x v="7"/>
    <n v="153"/>
    <x v="6"/>
    <x v="4"/>
    <m/>
    <m/>
    <m/>
    <m/>
    <m/>
    <m/>
    <m/>
    <n v="10.220000000000001"/>
    <n v="0.5"/>
    <m/>
    <m/>
    <m/>
    <n v="68.16"/>
    <m/>
    <m/>
    <m/>
    <m/>
    <m/>
    <m/>
    <m/>
    <m/>
    <n v="15"/>
    <n v="42.04"/>
    <m/>
    <n v="1.45"/>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august"/>
    <x v="7"/>
    <m/>
    <x v="7"/>
    <n v="154"/>
    <x v="4"/>
    <x v="3"/>
    <m/>
    <n v="0.17"/>
    <n v="0.08"/>
    <n v="0.25"/>
    <m/>
    <m/>
    <m/>
    <n v="0.65"/>
    <n v="0.03"/>
    <m/>
    <m/>
    <m/>
    <n v="4.33"/>
    <m/>
    <m/>
    <m/>
    <m/>
    <m/>
    <m/>
    <m/>
    <m/>
    <n v="15"/>
    <n v="35.869999999999997"/>
    <m/>
    <n v="1.5"/>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august"/>
    <x v="7"/>
    <m/>
    <x v="7"/>
    <n v="155"/>
    <x v="6"/>
    <x v="4"/>
    <m/>
    <m/>
    <m/>
    <m/>
    <m/>
    <m/>
    <m/>
    <n v="0.38"/>
    <n v="0.02"/>
    <m/>
    <m/>
    <m/>
    <n v="2.56"/>
    <m/>
    <m/>
    <m/>
    <m/>
    <m/>
    <m/>
    <m/>
    <m/>
    <n v="15"/>
    <n v="33.69"/>
    <m/>
    <n v="1.49"/>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september"/>
    <x v="7"/>
    <m/>
    <x v="7"/>
    <n v="156"/>
    <x v="4"/>
    <x v="3"/>
    <m/>
    <n v="0.56000000000000005"/>
    <n v="0.56999999999999995"/>
    <n v="1.1299999999999999"/>
    <m/>
    <m/>
    <m/>
    <n v="6.9"/>
    <n v="0.36"/>
    <m/>
    <m/>
    <m/>
    <n v="45.97"/>
    <m/>
    <m/>
    <m/>
    <m/>
    <m/>
    <m/>
    <m/>
    <m/>
    <n v="15"/>
    <n v="39.659999999999997"/>
    <m/>
    <n v="1.44"/>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M-september"/>
    <x v="7"/>
    <m/>
    <x v="7"/>
    <n v="157"/>
    <x v="6"/>
    <x v="4"/>
    <m/>
    <m/>
    <m/>
    <m/>
    <m/>
    <m/>
    <m/>
    <n v="8.48"/>
    <n v="0.46100000000000002"/>
    <m/>
    <m/>
    <m/>
    <n v="56.54"/>
    <m/>
    <m/>
    <m/>
    <m/>
    <m/>
    <m/>
    <m/>
    <m/>
    <n v="15"/>
    <n v="40.130000000000003"/>
    <m/>
    <n v="1.47"/>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september"/>
    <x v="7"/>
    <m/>
    <x v="7"/>
    <n v="158"/>
    <x v="4"/>
    <x v="3"/>
    <m/>
    <n v="0.25"/>
    <n v="0.91"/>
    <n v="1.1499999999999999"/>
    <m/>
    <m/>
    <m/>
    <n v="0.76"/>
    <n v="0.03"/>
    <m/>
    <m/>
    <m/>
    <n v="5.04"/>
    <m/>
    <m/>
    <m/>
    <m/>
    <m/>
    <m/>
    <m/>
    <m/>
    <n v="15"/>
    <n v="34.33"/>
    <m/>
    <n v="1.49"/>
    <m/>
    <m/>
  </r>
  <r>
    <s v="CC_012"/>
    <s v="Fourqurean, J.W., Duarte, C.M., Kennedy, H., Marbà, N., Holmer, M., Mateo, M.A., Apostolaki, E.T., Kendrick, G.A., Krause-Jensen, D., McGlathery, K.J. and Serrano, O., 2012. Seagrass ecosystems as a globally significant carbon stock. Nature geoscience, 5(7), pp.505-509."/>
    <s v="Holmer, M., Carta, C., and Andersen, F. O. (2006). Biogeochemical implications for phosphorus cycling in sandy and muddy rhizosphere sediments of Zostera marina meadows (Denmark). Marine Ecology-Progress Series 320, 141-151. doi:10.3354/meps320141"/>
    <m/>
    <m/>
    <s v="Denmark, S-september"/>
    <x v="7"/>
    <m/>
    <x v="7"/>
    <n v="159"/>
    <x v="6"/>
    <x v="4"/>
    <m/>
    <m/>
    <m/>
    <m/>
    <m/>
    <m/>
    <m/>
    <n v="0.25"/>
    <n v="2.3E-2"/>
    <m/>
    <m/>
    <m/>
    <n v="1.65"/>
    <m/>
    <m/>
    <m/>
    <m/>
    <m/>
    <m/>
    <m/>
    <m/>
    <n v="15"/>
    <n v="33.93"/>
    <m/>
    <n v="1.48"/>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PO C.prolifera"/>
    <x v="26"/>
    <m/>
    <x v="2"/>
    <n v="160"/>
    <x v="2"/>
    <x v="2"/>
    <m/>
    <n v="5.55"/>
    <n v="17.84"/>
    <n v="23.38"/>
    <m/>
    <m/>
    <m/>
    <n v="0.26"/>
    <n v="8.5000000000000006E-2"/>
    <m/>
    <m/>
    <m/>
    <n v="12.92"/>
    <m/>
    <m/>
    <m/>
    <m/>
    <m/>
    <m/>
    <m/>
    <m/>
    <n v="2"/>
    <n v="55"/>
    <m/>
    <n v="1.52"/>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Bare"/>
    <x v="26"/>
    <m/>
    <x v="2"/>
    <n v="161"/>
    <x v="6"/>
    <x v="4"/>
    <m/>
    <m/>
    <m/>
    <m/>
    <m/>
    <m/>
    <m/>
    <n v="0.2"/>
    <n v="6.5000000000000002E-2"/>
    <m/>
    <m/>
    <m/>
    <n v="9.8800000000000008"/>
    <m/>
    <m/>
    <m/>
    <m/>
    <m/>
    <m/>
    <m/>
    <m/>
    <n v="2"/>
    <n v="52"/>
    <m/>
    <n v="1.52"/>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PO C.racemosa"/>
    <x v="26"/>
    <m/>
    <x v="2"/>
    <n v="162"/>
    <x v="2"/>
    <x v="2"/>
    <m/>
    <n v="4.34"/>
    <n v="13.95"/>
    <n v="18.29"/>
    <m/>
    <m/>
    <m/>
    <n v="0.66"/>
    <n v="0.18"/>
    <m/>
    <m/>
    <m/>
    <n v="32.94"/>
    <m/>
    <m/>
    <m/>
    <m/>
    <m/>
    <m/>
    <m/>
    <m/>
    <n v="2"/>
    <n v="49"/>
    <m/>
    <n v="1.83"/>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Bare"/>
    <x v="26"/>
    <m/>
    <x v="2"/>
    <n v="163"/>
    <x v="6"/>
    <x v="4"/>
    <m/>
    <m/>
    <m/>
    <m/>
    <m/>
    <m/>
    <m/>
    <n v="0"/>
    <m/>
    <m/>
    <m/>
    <m/>
    <n v="0"/>
    <m/>
    <m/>
    <m/>
    <m/>
    <m/>
    <m/>
    <m/>
    <m/>
    <n v="2"/>
    <n v="18"/>
    <m/>
    <n v="2.11"/>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PO C.taxifolia"/>
    <x v="26"/>
    <m/>
    <x v="2"/>
    <n v="164"/>
    <x v="2"/>
    <x v="2"/>
    <m/>
    <n v="4.66"/>
    <n v="14.97"/>
    <n v="19.62"/>
    <m/>
    <m/>
    <m/>
    <n v="1.1399999999999999"/>
    <n v="0.35499999999999998"/>
    <m/>
    <m/>
    <m/>
    <n v="56.8"/>
    <m/>
    <m/>
    <m/>
    <m/>
    <m/>
    <m/>
    <m/>
    <m/>
    <n v="2"/>
    <n v="57"/>
    <m/>
    <n v="1.6"/>
    <m/>
    <m/>
  </r>
  <r>
    <s v="CC_012"/>
    <s v="Fourqurean, J.W., Duarte, C.M., Kennedy, H., Marbà, N., Holmer, M., Mateo, M.A., Apostolaki, E.T., Kendrick, G.A., Krause-Jensen, D., McGlathery, K.J. and Serrano, O., 2012. Seagrass ecosystems as a globally significant carbon stock. Nature geoscience, 5(7), pp.505-509."/>
    <s v="Holmer, M., Marba, N., Lamote, M., and Duarte, C. M. (2009). Deterioration of Sediment Quality in Seagrass Meadows (Posidonia oceanica) Invaded by Macroalgae (Caulerpa sp.). Estuaries and Coasts 32, 456-466. doi:10.1007/s12237-009-9133-4"/>
    <m/>
    <m/>
    <s v="Mallorca, Bare"/>
    <x v="26"/>
    <m/>
    <x v="2"/>
    <n v="165"/>
    <x v="6"/>
    <x v="4"/>
    <m/>
    <m/>
    <m/>
    <m/>
    <m/>
    <m/>
    <m/>
    <n v="0.32"/>
    <n v="0.13"/>
    <m/>
    <m/>
    <m/>
    <n v="16.184999999999999"/>
    <m/>
    <m/>
    <m/>
    <m/>
    <m/>
    <m/>
    <m/>
    <m/>
    <n v="2"/>
    <n v="26.5"/>
    <m/>
    <n v="1.25"/>
    <m/>
    <m/>
  </r>
  <r>
    <s v="CC_012"/>
    <s v="Fourqurean, J.W., Duarte, C.M., Kennedy, H., Marbà, N., Holmer, M., Mateo, M.A., Apostolaki, E.T., Kendrick, G.A., Krause-Jensen, D., McGlathery, K.J. and Serrano, O., 2012. Seagrass ecosystems as a globally significant carbon stock. Nature geoscience, 5(7), pp.505-509."/>
    <s v="Leduc, D., and Probert, P. K. (2011). Small-scale effect of intertidal seagrass (Zostera muelleri) on meiofaunal abundance, biomass, and nematode community structure. Journal of the MArine Biological Association of the United Kingdomdoi:10.1017/S0025315410001645"/>
    <m/>
    <m/>
    <s v="Papanui Inlet, Southern New Zealand"/>
    <x v="27"/>
    <m/>
    <x v="10"/>
    <n v="166"/>
    <x v="6"/>
    <x v="4"/>
    <m/>
    <m/>
    <m/>
    <m/>
    <m/>
    <m/>
    <m/>
    <n v="0.52"/>
    <n v="0.10199999999999999"/>
    <m/>
    <m/>
    <m/>
    <n v="10.34"/>
    <m/>
    <m/>
    <m/>
    <m/>
    <m/>
    <m/>
    <m/>
    <m/>
    <n v="5"/>
    <n v="22"/>
    <m/>
    <n v="1.03"/>
    <m/>
    <m/>
  </r>
  <r>
    <s v="CC_012"/>
    <s v="Fourqurean, J.W., Duarte, C.M., Kennedy, H., Marbà, N., Holmer, M., Mateo, M.A., Apostolaki, E.T., Kendrick, G.A., Krause-Jensen, D., McGlathery, K.J. and Serrano, O., 2012. Seagrass ecosystems as a globally significant carbon stock. Nature geoscience, 5(7), pp.505-509."/>
    <s v="Leduc, D., and Probert, P. K. (2011). Small-scale effect of intertidal seagrass (Zostera muelleri) on meiofaunal abundance, biomass, and nematode community structure. Journal of the MArine Biological Association of the United Kingdomdoi:10.1017/S0025315410001645"/>
    <m/>
    <m/>
    <s v="Papanui Inlet, Southern New Zealand"/>
    <x v="27"/>
    <m/>
    <x v="10"/>
    <n v="167"/>
    <x v="6"/>
    <x v="4"/>
    <m/>
    <m/>
    <m/>
    <m/>
    <m/>
    <m/>
    <m/>
    <n v="0.39"/>
    <n v="7.5999999999999998E-2"/>
    <m/>
    <m/>
    <m/>
    <n v="7.87"/>
    <m/>
    <m/>
    <m/>
    <m/>
    <m/>
    <m/>
    <m/>
    <m/>
    <n v="5"/>
    <n v="21.5"/>
    <m/>
    <n v="1.03"/>
    <m/>
    <m/>
  </r>
  <r>
    <s v="CC_012"/>
    <s v="Fourqurean, J.W., Duarte, C.M., Kennedy, H., Marbà, N., Holmer, M., Mateo, M.A., Apostolaki, E.T., Kendrick, G.A., Krause-Jensen, D., McGlathery, K.J. and Serrano, O., 2012. Seagrass ecosystems as a globally significant carbon stock. Nature geoscience, 5(7), pp.505-509."/>
    <s v="Leduc, D., and Probert, P. K. (2011). Small-scale effect of intertidal seagrass (Zostera muelleri) on meiofaunal abundance, biomass, and nematode community structure. Journal of the MArine Biological Association of the United Kingdomdoi:10.1017/S0025315410001645"/>
    <m/>
    <m/>
    <s v="Papanui Inlet, Southern New Zealand"/>
    <x v="27"/>
    <m/>
    <x v="10"/>
    <n v="168"/>
    <x v="26"/>
    <x v="3"/>
    <m/>
    <m/>
    <m/>
    <m/>
    <m/>
    <m/>
    <m/>
    <n v="0.18"/>
    <n v="3.5999999999999997E-2"/>
    <m/>
    <m/>
    <m/>
    <n v="3.5"/>
    <m/>
    <m/>
    <m/>
    <m/>
    <m/>
    <m/>
    <m/>
    <m/>
    <n v="5"/>
    <n v="22.2"/>
    <m/>
    <n v="1.03"/>
    <m/>
    <m/>
  </r>
  <r>
    <s v="CC_012"/>
    <s v="Fourqurean, J.W., Duarte, C.M., Kennedy, H., Marbà, N., Holmer, M., Mateo, M.A., Apostolaki, E.T., Kendrick, G.A., Krause-Jensen, D., McGlathery, K.J. and Serrano, O., 2012. Seagrass ecosystems as a globally significant carbon stock. Nature geoscience, 5(7), pp.505-509."/>
    <s v="Leduc, D., and Probert, P. K. (2011). Small-scale effect of intertidal seagrass (Zostera muelleri) on meiofaunal abundance, biomass, and nematode community structure. Journal of the MArine Biological Association of the United Kingdomdoi:10.1017/S0025315410001645"/>
    <m/>
    <m/>
    <s v="Papanui Inlet, Southern New Zealand"/>
    <x v="27"/>
    <m/>
    <x v="10"/>
    <n v="169"/>
    <x v="26"/>
    <x v="3"/>
    <m/>
    <m/>
    <m/>
    <m/>
    <m/>
    <m/>
    <m/>
    <n v="1.1000000000000001"/>
    <n v="0.21"/>
    <m/>
    <m/>
    <m/>
    <n v="22.04"/>
    <m/>
    <m/>
    <m/>
    <m/>
    <m/>
    <m/>
    <m/>
    <m/>
    <n v="5"/>
    <n v="28.65"/>
    <m/>
    <n v="1.03"/>
    <m/>
    <m/>
  </r>
  <r>
    <s v="CC_012"/>
    <s v="Fourqurean, J.W., Duarte, C.M., Kennedy, H., Marbà, N., Holmer, M., Mateo, M.A., Apostolaki, E.T., Kendrick, G.A., Krause-Jensen, D., McGlathery, K.J. and Serrano, O., 2012. Seagrass ecosystems as a globally significant carbon stock. Nature geoscience, 5(7), pp.505-509."/>
    <s v="Leduc, D., and Probert, P. K. (2011). Small-scale effect of intertidal seagrass (Zostera muelleri) on meiofaunal abundance, biomass, and nematode community structure. Journal of the MArine Biological Association of the United Kingdomdoi:10.1017/S0025315410001645"/>
    <m/>
    <m/>
    <s v="Papanui Inlet, Southern New Zealand"/>
    <x v="27"/>
    <m/>
    <x v="10"/>
    <n v="170"/>
    <x v="26"/>
    <x v="3"/>
    <m/>
    <m/>
    <m/>
    <m/>
    <m/>
    <m/>
    <m/>
    <n v="1.19"/>
    <n v="0.248"/>
    <m/>
    <m/>
    <m/>
    <n v="23.77"/>
    <m/>
    <m/>
    <m/>
    <m/>
    <m/>
    <m/>
    <m/>
    <m/>
    <n v="5"/>
    <n v="29.75"/>
    <m/>
    <n v="1.03"/>
    <m/>
    <m/>
  </r>
  <r>
    <s v="CC_012"/>
    <s v="Fourqurean, J.W., Duarte, C.M., Kennedy, H., Marbà, N., Holmer, M., Mateo, M.A., Apostolaki, E.T., Kendrick, G.A., Krause-Jensen, D., McGlathery, K.J. and Serrano, O., 2012. Seagrass ecosystems as a globally significant carbon stock. Nature geoscience, 5(7), pp.505-509."/>
    <s v="Yamamuro, M., Koike, I., and Iizumi, H. (1993). Partitioning of the nitrogen stock in the vicinity of a Fijian seagrass bed dominated by Syringodium isoetifolium (Ascherson) Dandy. Australian Journal of Marine and Freshwater Research 44, 101-115. "/>
    <m/>
    <m/>
    <s v="Dravuni Is. Fiji"/>
    <x v="28"/>
    <m/>
    <x v="5"/>
    <n v="171"/>
    <x v="25"/>
    <x v="15"/>
    <m/>
    <n v="0.99"/>
    <n v="1.52"/>
    <n v="2.5"/>
    <m/>
    <m/>
    <m/>
    <n v="5.53"/>
    <n v="5.1999999999999998E-2"/>
    <m/>
    <m/>
    <m/>
    <n v="27.64"/>
    <m/>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Yamamuro, M., Koike, I., and Iizumi, H. (1993). Partitioning of the nitrogen stock in the vicinity of a Fijian seagrass bed dominated by Syringodium isoetifolium (Ascherson) Dandy. Australian Journal of Marine and Freshwater Research 44, 101-115. "/>
    <m/>
    <m/>
    <s v="Dravuni Is, Fiji"/>
    <x v="28"/>
    <m/>
    <x v="5"/>
    <n v="172"/>
    <x v="6"/>
    <x v="4"/>
    <m/>
    <m/>
    <m/>
    <m/>
    <m/>
    <m/>
    <m/>
    <n v="1.06"/>
    <n v="5.1999999999999998E-2"/>
    <m/>
    <m/>
    <m/>
    <n v="5.31"/>
    <m/>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Pedersen, M. F., Duarte, C. M., and Cebrian, J. (1997). Rates of changes in organic matter and nutrient stocks during seagrass Cymodocea nodosa colonization and stand development. Marine Ecology-Progress Series 159, 29-36. doi:10.3354/meps159029"/>
    <m/>
    <m/>
    <s v="Ebro Delta, Spain, W Mediterranean"/>
    <x v="26"/>
    <m/>
    <x v="2"/>
    <n v="173"/>
    <x v="27"/>
    <x v="10"/>
    <m/>
    <n v="0.08"/>
    <n v="0.16"/>
    <n v="0.24"/>
    <m/>
    <m/>
    <m/>
    <m/>
    <m/>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Pedersen, M. F., Duarte, C. M., and Cebrian, J. (1997). Rates of changes in organic matter and nutrient stocks during seagrass Cymodocea nodosa colonization and stand development. Marine Ecology-Progress Series 159, 29-36. doi:10.3354/meps159029"/>
    <m/>
    <m/>
    <s v="Ebro Delta, Spain, W Mediterranean"/>
    <x v="26"/>
    <m/>
    <x v="2"/>
    <n v="174"/>
    <x v="27"/>
    <x v="10"/>
    <m/>
    <n v="0.22"/>
    <n v="0.42"/>
    <n v="0.64"/>
    <m/>
    <m/>
    <m/>
    <m/>
    <m/>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75"/>
    <x v="27"/>
    <x v="10"/>
    <m/>
    <n v="0.01"/>
    <n v="0.01"/>
    <n v="0.01"/>
    <m/>
    <m/>
    <m/>
    <n v="0.75"/>
    <n v="0.11"/>
    <m/>
    <m/>
    <m/>
    <n v="7.52"/>
    <m/>
    <m/>
    <m/>
    <m/>
    <m/>
    <m/>
    <m/>
    <m/>
    <n v="10"/>
    <m/>
    <m/>
    <n v="0.67"/>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76"/>
    <x v="27"/>
    <x v="10"/>
    <m/>
    <n v="0.22"/>
    <n v="0.76"/>
    <n v="0.97"/>
    <m/>
    <m/>
    <m/>
    <n v="0.38"/>
    <n v="0.04"/>
    <m/>
    <m/>
    <m/>
    <n v="3.83"/>
    <m/>
    <m/>
    <m/>
    <m/>
    <m/>
    <m/>
    <m/>
    <m/>
    <n v="10"/>
    <m/>
    <m/>
    <n v="0.92"/>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77"/>
    <x v="27"/>
    <x v="10"/>
    <m/>
    <n v="0.46"/>
    <n v="0.82"/>
    <n v="1.28"/>
    <m/>
    <m/>
    <m/>
    <n v="0.96"/>
    <n v="0.17"/>
    <m/>
    <m/>
    <m/>
    <n v="9.65"/>
    <m/>
    <m/>
    <m/>
    <m/>
    <m/>
    <m/>
    <m/>
    <m/>
    <n v="10"/>
    <m/>
    <m/>
    <n v="0.57999999999999996"/>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78"/>
    <x v="27"/>
    <x v="10"/>
    <m/>
    <n v="0.52"/>
    <n v="1.3"/>
    <n v="1.81"/>
    <m/>
    <m/>
    <m/>
    <n v="0.73"/>
    <n v="0.09"/>
    <m/>
    <m/>
    <m/>
    <n v="7.32"/>
    <m/>
    <m/>
    <m/>
    <m/>
    <m/>
    <m/>
    <m/>
    <m/>
    <n v="10"/>
    <m/>
    <m/>
    <n v="0.81"/>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79"/>
    <x v="27"/>
    <x v="10"/>
    <m/>
    <n v="0.19"/>
    <n v="0.56000000000000005"/>
    <n v="0.75"/>
    <m/>
    <m/>
    <m/>
    <n v="0.79"/>
    <n v="0.12"/>
    <m/>
    <m/>
    <m/>
    <n v="7.91"/>
    <m/>
    <m/>
    <m/>
    <m/>
    <m/>
    <m/>
    <m/>
    <m/>
    <n v="10"/>
    <m/>
    <m/>
    <n v="0.68"/>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0"/>
    <x v="27"/>
    <x v="10"/>
    <m/>
    <n v="0.59"/>
    <n v="1.34"/>
    <n v="1.93"/>
    <m/>
    <m/>
    <m/>
    <n v="1.7"/>
    <n v="0.26"/>
    <m/>
    <m/>
    <m/>
    <n v="17.03"/>
    <m/>
    <m/>
    <m/>
    <m/>
    <m/>
    <m/>
    <m/>
    <m/>
    <n v="10"/>
    <m/>
    <m/>
    <n v="0.65"/>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1"/>
    <x v="27"/>
    <x v="10"/>
    <m/>
    <n v="0.44"/>
    <n v="1.1100000000000001"/>
    <n v="1.55"/>
    <m/>
    <m/>
    <m/>
    <n v="0.74"/>
    <n v="0.14000000000000001"/>
    <m/>
    <m/>
    <m/>
    <n v="7.41"/>
    <m/>
    <m/>
    <m/>
    <m/>
    <m/>
    <m/>
    <m/>
    <m/>
    <n v="10"/>
    <m/>
    <m/>
    <n v="0.55000000000000004"/>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2"/>
    <x v="27"/>
    <x v="10"/>
    <m/>
    <n v="0.28000000000000003"/>
    <n v="1.23"/>
    <n v="1.51"/>
    <m/>
    <m/>
    <m/>
    <n v="0.49"/>
    <n v="0.06"/>
    <m/>
    <m/>
    <m/>
    <n v="4.88"/>
    <m/>
    <m/>
    <m/>
    <m/>
    <m/>
    <m/>
    <m/>
    <m/>
    <n v="10"/>
    <m/>
    <m/>
    <n v="0.88"/>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3"/>
    <x v="27"/>
    <x v="10"/>
    <m/>
    <n v="1.02"/>
    <n v="2.48"/>
    <n v="3.51"/>
    <m/>
    <m/>
    <m/>
    <n v="1.89"/>
    <n v="0.24"/>
    <m/>
    <m/>
    <m/>
    <n v="18.920000000000002"/>
    <m/>
    <m/>
    <m/>
    <m/>
    <m/>
    <m/>
    <m/>
    <m/>
    <n v="10"/>
    <m/>
    <m/>
    <n v="0.8"/>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4"/>
    <x v="27"/>
    <x v="10"/>
    <m/>
    <n v="1"/>
    <n v="2.81"/>
    <n v="3.81"/>
    <m/>
    <m/>
    <m/>
    <n v="0.75"/>
    <n v="0.09"/>
    <m/>
    <m/>
    <m/>
    <n v="7.52"/>
    <m/>
    <m/>
    <m/>
    <m/>
    <m/>
    <m/>
    <m/>
    <m/>
    <n v="10"/>
    <m/>
    <m/>
    <n v="0.85"/>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5"/>
    <x v="27"/>
    <x v="10"/>
    <m/>
    <n v="0.89"/>
    <n v="1.66"/>
    <n v="2.5499999999999998"/>
    <m/>
    <m/>
    <m/>
    <n v="0.63"/>
    <n v="0.08"/>
    <m/>
    <m/>
    <m/>
    <n v="6.27"/>
    <m/>
    <m/>
    <m/>
    <m/>
    <m/>
    <m/>
    <m/>
    <m/>
    <n v="10"/>
    <m/>
    <m/>
    <n v="0.78"/>
    <m/>
    <m/>
  </r>
  <r>
    <s v="CC_012"/>
    <s v="Fourqurean, J.W., Duarte, C.M., Kennedy, H., Marbà, N., Holmer, M., Mateo, M.A., Apostolaki, E.T., Kendrick, G.A., Krause-Jensen, D., McGlathery, K.J. and Serrano, O., 2012. Seagrass ecosystems as a globally significant carbon stock. Nature geoscience, 5(7), pp.505-509."/>
    <s v="Barrón, C., Marbà, N., Terrados, J., Kennedy, H., and Duarte, C. M. (2004). Community metabolism and carbon budget along a gradient of seagrass (Cymodocea nodosa) colonization. Limnology and Oceanography 49, 1642-1651. "/>
    <m/>
    <m/>
    <s v="Ebro Delta, Spain, W Mediterranean"/>
    <x v="26"/>
    <m/>
    <x v="2"/>
    <n v="186"/>
    <x v="27"/>
    <x v="10"/>
    <m/>
    <n v="1.18"/>
    <n v="2.3199999999999998"/>
    <n v="3.5"/>
    <m/>
    <m/>
    <m/>
    <n v="2.29"/>
    <n v="0.26"/>
    <m/>
    <m/>
    <m/>
    <n v="22.89"/>
    <m/>
    <m/>
    <m/>
    <m/>
    <m/>
    <m/>
    <m/>
    <m/>
    <n v="10"/>
    <m/>
    <m/>
    <n v="0.86"/>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Es Castell, Balearic Islands, Spain, W Mediterranean"/>
    <x v="26"/>
    <m/>
    <x v="2"/>
    <n v="187"/>
    <x v="2"/>
    <x v="2"/>
    <m/>
    <m/>
    <m/>
    <m/>
    <m/>
    <m/>
    <m/>
    <n v="7.32"/>
    <n v="0.88"/>
    <m/>
    <m/>
    <m/>
    <n v="91.4"/>
    <m/>
    <m/>
    <m/>
    <m/>
    <m/>
    <m/>
    <m/>
    <m/>
    <n v="8"/>
    <n v="51.2"/>
    <m/>
    <n v="1.04"/>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Sa Paret, Balearic Islands, Spain, W Mediterranean"/>
    <x v="26"/>
    <m/>
    <x v="2"/>
    <n v="188"/>
    <x v="2"/>
    <x v="2"/>
    <m/>
    <m/>
    <m/>
    <m/>
    <m/>
    <m/>
    <m/>
    <n v="17.86"/>
    <n v="3.27"/>
    <m/>
    <m/>
    <m/>
    <n v="223.2"/>
    <m/>
    <m/>
    <m/>
    <m/>
    <m/>
    <m/>
    <m/>
    <m/>
    <n v="8"/>
    <n v="77.099999999999994"/>
    <m/>
    <n v="0.68"/>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Sta Maria , Balearic Islands, Spain, W Mediterranean"/>
    <x v="26"/>
    <m/>
    <x v="2"/>
    <n v="189"/>
    <x v="2"/>
    <x v="2"/>
    <m/>
    <m/>
    <m/>
    <m/>
    <m/>
    <m/>
    <m/>
    <n v="5.23"/>
    <n v="0.6"/>
    <m/>
    <m/>
    <m/>
    <n v="65.400000000000006"/>
    <m/>
    <m/>
    <m/>
    <m/>
    <m/>
    <m/>
    <m/>
    <m/>
    <n v="8"/>
    <n v="46.4"/>
    <m/>
    <n v="1.0900000000000001"/>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Magalluf, Balearic Islands, Spain, W Mediterranean"/>
    <x v="26"/>
    <m/>
    <x v="2"/>
    <n v="190"/>
    <x v="2"/>
    <x v="2"/>
    <m/>
    <m/>
    <m/>
    <m/>
    <m/>
    <m/>
    <m/>
    <n v="9.92"/>
    <n v="0.79"/>
    <m/>
    <m/>
    <m/>
    <n v="124"/>
    <m/>
    <m/>
    <m/>
    <m/>
    <m/>
    <m/>
    <m/>
    <m/>
    <n v="8"/>
    <n v="39"/>
    <m/>
    <n v="1.57"/>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Pollença, Balearic Islands, Spain, W Mediterranean"/>
    <x v="26"/>
    <m/>
    <x v="2"/>
    <n v="191"/>
    <x v="2"/>
    <x v="2"/>
    <m/>
    <m/>
    <m/>
    <m/>
    <m/>
    <m/>
    <m/>
    <n v="53.02"/>
    <n v="4.95"/>
    <m/>
    <m/>
    <m/>
    <n v="662.8"/>
    <m/>
    <m/>
    <m/>
    <m/>
    <m/>
    <m/>
    <m/>
    <m/>
    <n v="8"/>
    <n v="78"/>
    <m/>
    <n v="1.34"/>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Cala Millor, Balearic Islands, Spain, W Mediterranean"/>
    <x v="26"/>
    <m/>
    <x v="2"/>
    <n v="192"/>
    <x v="2"/>
    <x v="2"/>
    <m/>
    <m/>
    <m/>
    <m/>
    <m/>
    <m/>
    <m/>
    <n v="16.399999999999999"/>
    <n v="1.2"/>
    <m/>
    <m/>
    <m/>
    <n v="205"/>
    <m/>
    <m/>
    <m/>
    <m/>
    <m/>
    <m/>
    <m/>
    <m/>
    <n v="8"/>
    <n v="50.5"/>
    <m/>
    <n v="1.71"/>
    <m/>
    <m/>
  </r>
  <r>
    <s v="CC_012"/>
    <s v="Fourqurean, J.W., Duarte, C.M., Kennedy, H., Marbà, N., Holmer, M., Mateo, M.A., Apostolaki, E.T., Kendrick, G.A., Krause-Jensen, D., McGlathery, K.J. and Serrano, O., 2012. Seagrass ecosystems as a globally significant carbon stock. Nature geoscience, 5(7), pp.505-509."/>
    <s v="Calleja, M. L., Marba, N., and Duarte, C. M. (2007). The relationship between seagrass (Posidonia oceanica) decline and sulfide porewater concentration in carbonate sediments. Estuarine Coastal and Shelf Science 73, 583-588. "/>
    <m/>
    <m/>
    <s v="Porto Colom, Balearic Islands, Spain, W Mediterranean"/>
    <x v="26"/>
    <m/>
    <x v="2"/>
    <n v="193"/>
    <x v="2"/>
    <x v="2"/>
    <m/>
    <m/>
    <m/>
    <m/>
    <m/>
    <m/>
    <m/>
    <n v="10.41"/>
    <n v="1.35"/>
    <m/>
    <m/>
    <m/>
    <n v="130.1"/>
    <m/>
    <m/>
    <m/>
    <m/>
    <m/>
    <m/>
    <m/>
    <m/>
    <n v="8"/>
    <n v="54.9"/>
    <m/>
    <n v="0.96"/>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Sicily, Italy, W Mediterranean"/>
    <x v="23"/>
    <m/>
    <x v="2"/>
    <n v="194"/>
    <x v="2"/>
    <x v="2"/>
    <m/>
    <m/>
    <m/>
    <m/>
    <m/>
    <m/>
    <m/>
    <n v="1.52"/>
    <n v="0.74"/>
    <m/>
    <m/>
    <m/>
    <n v="76.2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Sounion, Greece, E Mediterranean"/>
    <x v="29"/>
    <m/>
    <x v="2"/>
    <n v="195"/>
    <x v="2"/>
    <x v="2"/>
    <m/>
    <m/>
    <m/>
    <m/>
    <m/>
    <m/>
    <m/>
    <n v="1.98"/>
    <n v="0.96"/>
    <m/>
    <m/>
    <m/>
    <n v="98.8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Sounion, Greece, E Mediterranean"/>
    <x v="29"/>
    <m/>
    <x v="2"/>
    <n v="196"/>
    <x v="2"/>
    <x v="2"/>
    <m/>
    <m/>
    <m/>
    <m/>
    <m/>
    <m/>
    <m/>
    <n v="1.98"/>
    <n v="0.96"/>
    <m/>
    <m/>
    <m/>
    <n v="98.8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Campello, Spain, W Mediterranean"/>
    <x v="26"/>
    <m/>
    <x v="2"/>
    <n v="197"/>
    <x v="2"/>
    <x v="2"/>
    <m/>
    <m/>
    <m/>
    <m/>
    <m/>
    <m/>
    <m/>
    <n v="3.3"/>
    <n v="1.6"/>
    <m/>
    <m/>
    <m/>
    <n v="164.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Ischia, Italy, W Mediterranean"/>
    <x v="23"/>
    <m/>
    <x v="2"/>
    <n v="198"/>
    <x v="2"/>
    <x v="2"/>
    <m/>
    <m/>
    <m/>
    <m/>
    <m/>
    <m/>
    <m/>
    <n v="581.82000000000005"/>
    <n v="1.77"/>
    <m/>
    <m/>
    <m/>
    <n v="181.8"/>
    <m/>
    <m/>
    <m/>
    <m/>
    <m/>
    <m/>
    <m/>
    <m/>
    <n v="320"/>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Culip, Spain, W Mediterranean"/>
    <x v="26"/>
    <m/>
    <x v="2"/>
    <n v="199"/>
    <x v="2"/>
    <x v="2"/>
    <m/>
    <m/>
    <m/>
    <m/>
    <m/>
    <m/>
    <m/>
    <n v="236.07"/>
    <n v="1.43"/>
    <m/>
    <m/>
    <m/>
    <n v="147.5"/>
    <m/>
    <m/>
    <m/>
    <m/>
    <m/>
    <m/>
    <m/>
    <m/>
    <n v="160"/>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Port Lligat, Spain, W Mediterranean"/>
    <x v="26"/>
    <m/>
    <x v="2"/>
    <n v="200"/>
    <x v="2"/>
    <x v="2"/>
    <m/>
    <m/>
    <m/>
    <m/>
    <m/>
    <m/>
    <m/>
    <n v="244.57"/>
    <n v="1.76"/>
    <m/>
    <m/>
    <m/>
    <n v="181.2"/>
    <m/>
    <m/>
    <m/>
    <m/>
    <m/>
    <m/>
    <m/>
    <m/>
    <n v="135"/>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Campello, Spain, W Mediterranean"/>
    <x v="26"/>
    <m/>
    <x v="2"/>
    <n v="201"/>
    <x v="2"/>
    <x v="2"/>
    <m/>
    <m/>
    <m/>
    <m/>
    <m/>
    <m/>
    <m/>
    <n v="1104.43"/>
    <n v="5.36"/>
    <m/>
    <m/>
    <m/>
    <n v="552.20000000000005"/>
    <m/>
    <m/>
    <m/>
    <m/>
    <m/>
    <m/>
    <m/>
    <m/>
    <n v="200"/>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Tabarca 1, Spain, W Mediterranean"/>
    <x v="26"/>
    <m/>
    <x v="2"/>
    <n v="202"/>
    <x v="2"/>
    <x v="2"/>
    <m/>
    <m/>
    <m/>
    <m/>
    <m/>
    <m/>
    <m/>
    <n v="920.09"/>
    <n v="5.25"/>
    <m/>
    <m/>
    <m/>
    <n v="541.20000000000005"/>
    <m/>
    <m/>
    <m/>
    <m/>
    <m/>
    <m/>
    <m/>
    <m/>
    <n v="170"/>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Tabarca2, Spain, W Mediterranean"/>
    <x v="26"/>
    <m/>
    <x v="2"/>
    <n v="203"/>
    <x v="2"/>
    <x v="2"/>
    <m/>
    <m/>
    <m/>
    <m/>
    <m/>
    <m/>
    <m/>
    <n v="553.19000000000005"/>
    <n v="5.37"/>
    <m/>
    <m/>
    <m/>
    <n v="553.20000000000005"/>
    <m/>
    <m/>
    <m/>
    <m/>
    <m/>
    <m/>
    <m/>
    <m/>
    <n v="100"/>
    <m/>
    <m/>
    <n v="1.03"/>
    <m/>
    <m/>
  </r>
  <r>
    <s v="CC_012"/>
    <s v="Fourqurean, J.W., Duarte, C.M., Kennedy, H., Marbà, N., Holmer, M., Mateo, M.A., Apostolaki, E.T., Kendrick, G.A., Krause-Jensen, D., McGlathery, K.J. and Serrano, O., 2012. Seagrass ecosystems as a globally significant carbon stock. Nature geoscience, 5(7), pp.505-509."/>
    <s v="Mateo, M. A., and Romero, J. (1997). Detritus dynamics in the seagrass Posidonia oceanica: elements for an ecosystem carbon and nutrient budget. Marine Ecology Progress Series 151, 43-53.  Mateo, M. A., Romero, J., Pérez, M., Littler, M. M., and Littler, D. S. (1997). Dynamics of millenary organic deposits resulting from the growth of the Mediterranean seagrass Posidonia oceanica. Estuarine, Coastal and Shelf Science 44"/>
    <m/>
    <m/>
    <s v="Medes, Spain, W Mediterranean"/>
    <x v="26"/>
    <m/>
    <x v="2"/>
    <n v="204"/>
    <x v="2"/>
    <x v="2"/>
    <m/>
    <m/>
    <m/>
    <m/>
    <m/>
    <m/>
    <m/>
    <n v="318.99"/>
    <n v="1.55"/>
    <m/>
    <m/>
    <m/>
    <n v="159.5"/>
    <m/>
    <m/>
    <m/>
    <m/>
    <m/>
    <m/>
    <m/>
    <m/>
    <n v="200"/>
    <m/>
    <m/>
    <n v="1.03"/>
    <m/>
    <m/>
  </r>
  <r>
    <s v="CC_012"/>
    <s v="Fourqurean, J.W., Duarte, C.M., Kennedy, H., Marbà, N., Holmer, M., Mateo, M.A., Apostolaki, E.T., Kendrick, G.A., Krause-Jensen, D., McGlathery, K.J. and Serrano, O., 2012. Seagrass ecosystems as a globally significant carbon stock. Nature geoscience, 5(7), pp.505-509."/>
    <s v="Lo Iacono, C., Mateo, M. A., Gracia, E., Gasch, L., Carbonell, R., Serrano, L., and Danobeitia, J. (2008). Very high-resolution seismo-acoustic imaging of seagrass meadows (Mediterranean Sea): Implications for carbon sink estimates. Geophysical Research Letters, L18601. doi:10.1029/2008GL034773"/>
    <m/>
    <m/>
    <s v="Port Lligat, Spain, W Mediterranean"/>
    <x v="26"/>
    <m/>
    <x v="2"/>
    <n v="205"/>
    <x v="2"/>
    <x v="2"/>
    <m/>
    <m/>
    <m/>
    <m/>
    <m/>
    <m/>
    <m/>
    <n v="1086.96"/>
    <n v="1.76"/>
    <m/>
    <m/>
    <m/>
    <n v="181.2"/>
    <m/>
    <m/>
    <m/>
    <m/>
    <m/>
    <m/>
    <m/>
    <m/>
    <n v="600"/>
    <m/>
    <m/>
    <n v="1.0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Spain"/>
    <x v="26"/>
    <m/>
    <x v="2"/>
    <n v="207"/>
    <x v="6"/>
    <x v="4"/>
    <m/>
    <m/>
    <m/>
    <m/>
    <m/>
    <m/>
    <m/>
    <n v="3.21"/>
    <n v="1.42"/>
    <m/>
    <m/>
    <m/>
    <n v="160.46"/>
    <m/>
    <m/>
    <m/>
    <m/>
    <m/>
    <m/>
    <m/>
    <m/>
    <n v="2"/>
    <n v="60"/>
    <m/>
    <n v="1.1299999999999999"/>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Spain"/>
    <x v="26"/>
    <m/>
    <x v="2"/>
    <n v="208"/>
    <x v="2"/>
    <x v="2"/>
    <m/>
    <m/>
    <m/>
    <m/>
    <m/>
    <m/>
    <m/>
    <n v="3.04"/>
    <n v="1.6"/>
    <m/>
    <m/>
    <m/>
    <n v="152"/>
    <m/>
    <m/>
    <m/>
    <m/>
    <m/>
    <m/>
    <m/>
    <m/>
    <n v="2"/>
    <n v="66"/>
    <m/>
    <n v="0.95"/>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Greece"/>
    <x v="29"/>
    <m/>
    <x v="2"/>
    <n v="209"/>
    <x v="6"/>
    <x v="4"/>
    <m/>
    <m/>
    <m/>
    <m/>
    <m/>
    <m/>
    <m/>
    <n v="0.89"/>
    <n v="0.48"/>
    <m/>
    <m/>
    <m/>
    <n v="44.64"/>
    <m/>
    <m/>
    <m/>
    <m/>
    <m/>
    <m/>
    <m/>
    <m/>
    <n v="2"/>
    <n v="62"/>
    <m/>
    <n v="0.9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Greece"/>
    <x v="29"/>
    <m/>
    <x v="2"/>
    <n v="210"/>
    <x v="2"/>
    <x v="2"/>
    <m/>
    <m/>
    <m/>
    <m/>
    <m/>
    <m/>
    <m/>
    <n v="2.5"/>
    <n v="0.96"/>
    <m/>
    <m/>
    <m/>
    <n v="124.8"/>
    <m/>
    <m/>
    <m/>
    <m/>
    <m/>
    <m/>
    <m/>
    <m/>
    <n v="2"/>
    <n v="48"/>
    <m/>
    <n v="1.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Cyprus"/>
    <x v="30"/>
    <m/>
    <x v="2"/>
    <n v="211"/>
    <x v="6"/>
    <x v="4"/>
    <m/>
    <m/>
    <m/>
    <m/>
    <m/>
    <m/>
    <m/>
    <n v="3.11"/>
    <n v="1.51"/>
    <m/>
    <m/>
    <m/>
    <n v="155.53"/>
    <m/>
    <m/>
    <m/>
    <m/>
    <m/>
    <m/>
    <m/>
    <m/>
    <n v="2"/>
    <n v="60"/>
    <m/>
    <n v="1.03"/>
    <m/>
    <m/>
  </r>
  <r>
    <s v="CC_012"/>
    <s v="Fourqurean, J.W., Duarte, C.M., Kennedy, H., Marbà, N., Holmer, M., Mateo, M.A., Apostolaki, E.T., Kendrick, G.A., Krause-Jensen, D., McGlathery, K.J. and Serrano, O., 2012. Seagrass ecosystems as a globally significant carbon stock. Nature geoscience, 5(7), pp.505-509."/>
    <s v="Holmer, M., and Frederiksen, M. S. (2007). Stimulation of sulfate reduction rates in Mediterranean fish farm sediments inhabited by the seagrass Posidonia oceanica. Biogeochemistry 85, 169-184. doi:10.1007/s10533-007-9127-x"/>
    <m/>
    <m/>
    <s v="Cyprus"/>
    <x v="30"/>
    <m/>
    <x v="2"/>
    <n v="212"/>
    <x v="2"/>
    <x v="2"/>
    <m/>
    <m/>
    <m/>
    <m/>
    <m/>
    <m/>
    <m/>
    <n v="0.41"/>
    <n v="0.37"/>
    <m/>
    <m/>
    <m/>
    <n v="20.72"/>
    <m/>
    <m/>
    <m/>
    <m/>
    <m/>
    <m/>
    <m/>
    <m/>
    <n v="2"/>
    <n v="83"/>
    <m/>
    <n v="0.56000000000000005"/>
    <m/>
    <m/>
  </r>
  <r>
    <s v="CC_012"/>
    <s v="Fourqurean, J.W., Duarte, C.M., Kennedy, H., Marbà, N., Holmer, M., Mateo, M.A., Apostolaki, E.T., Kendrick, G.A., Krause-Jensen, D., McGlathery, K.J. and Serrano, O., 2012. Seagrass ecosystems as a globally significant carbon stock. Nature geoscience, 5(7), pp.505-509."/>
    <s v="Kairis, P. A., and Rybczyk, J. M. (2010). Sea level rise and eelgrass (Zostera marina) production: A spatially explicit relative elevation model for Padilla Bay, WA. Ecological Modelling 221, 1005-1016. doi:10.1016/j.ecolmodel.2009.01.025"/>
    <m/>
    <m/>
    <s v="Padilla Bay, Oregon"/>
    <x v="11"/>
    <m/>
    <x v="8"/>
    <n v="269"/>
    <x v="4"/>
    <x v="3"/>
    <m/>
    <m/>
    <m/>
    <m/>
    <m/>
    <m/>
    <m/>
    <n v="40.47"/>
    <n v="0.76"/>
    <m/>
    <m/>
    <m/>
    <n v="87.97"/>
    <m/>
    <m/>
    <m/>
    <m/>
    <m/>
    <m/>
    <m/>
    <m/>
    <n v="46"/>
    <n v="53.2"/>
    <m/>
    <n v="1.2"/>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3"/>
    <x v="2"/>
    <x v="2"/>
    <m/>
    <m/>
    <m/>
    <m/>
    <m/>
    <m/>
    <m/>
    <n v="2.8"/>
    <n v="0.26"/>
    <m/>
    <m/>
    <m/>
    <n v="27.9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4"/>
    <x v="2"/>
    <x v="2"/>
    <m/>
    <m/>
    <m/>
    <m/>
    <m/>
    <m/>
    <m/>
    <n v="2.09"/>
    <n v="0.34"/>
    <m/>
    <m/>
    <m/>
    <n v="34.770000000000003"/>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5"/>
    <x v="2"/>
    <x v="2"/>
    <m/>
    <m/>
    <m/>
    <m/>
    <m/>
    <m/>
    <m/>
    <n v="2.06"/>
    <n v="0.24"/>
    <m/>
    <m/>
    <m/>
    <n v="25.79"/>
    <m/>
    <m/>
    <m/>
    <m/>
    <m/>
    <m/>
    <m/>
    <m/>
    <n v="8"/>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6"/>
    <x v="2"/>
    <x v="2"/>
    <m/>
    <m/>
    <m/>
    <m/>
    <m/>
    <m/>
    <m/>
    <n v="8.3000000000000007"/>
    <n v="0.78"/>
    <m/>
    <m/>
    <m/>
    <n v="83"/>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7"/>
    <x v="2"/>
    <x v="2"/>
    <m/>
    <m/>
    <m/>
    <m/>
    <m/>
    <m/>
    <m/>
    <n v="6.09"/>
    <n v="0.59"/>
    <m/>
    <m/>
    <m/>
    <n v="60.8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8"/>
    <x v="2"/>
    <x v="2"/>
    <m/>
    <m/>
    <m/>
    <m/>
    <m/>
    <m/>
    <m/>
    <n v="8.24"/>
    <n v="0.74"/>
    <m/>
    <m/>
    <m/>
    <n v="82.4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Sounion, Greece"/>
    <x v="29"/>
    <m/>
    <x v="2"/>
    <n v="219"/>
    <x v="2"/>
    <x v="2"/>
    <m/>
    <m/>
    <m/>
    <m/>
    <m/>
    <m/>
    <m/>
    <n v="2.2799999999999998"/>
    <n v="0.21"/>
    <m/>
    <m/>
    <m/>
    <n v="22.7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E. T. Apostolaki, Unpublished"/>
    <m/>
    <m/>
    <s v="Psaromoura Crete, Greece"/>
    <x v="29"/>
    <m/>
    <x v="2"/>
    <n v="220"/>
    <x v="2"/>
    <x v="2"/>
    <m/>
    <m/>
    <m/>
    <m/>
    <m/>
    <m/>
    <m/>
    <n v="1.1599999999999999"/>
    <n v="0.11"/>
    <m/>
    <m/>
    <m/>
    <n v="11.6"/>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1"/>
    <x v="20"/>
    <x v="3"/>
    <m/>
    <m/>
    <m/>
    <m/>
    <m/>
    <m/>
    <m/>
    <n v="0.40427500000000005"/>
    <n v="0.78500000000000003"/>
    <m/>
    <m/>
    <m/>
    <n v="80.855000000000004"/>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2"/>
    <x v="28"/>
    <x v="7"/>
    <m/>
    <m/>
    <m/>
    <m/>
    <m/>
    <m/>
    <m/>
    <n v="0.84253999999999996"/>
    <n v="1.6359999999999999"/>
    <m/>
    <m/>
    <m/>
    <n v="168.50799999999998"/>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3"/>
    <x v="6"/>
    <x v="4"/>
    <m/>
    <m/>
    <m/>
    <m/>
    <m/>
    <m/>
    <m/>
    <n v="1.8066199999999999"/>
    <n v="3.508"/>
    <m/>
    <m/>
    <m/>
    <n v="361.32399999999996"/>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4"/>
    <x v="6"/>
    <x v="4"/>
    <m/>
    <m/>
    <m/>
    <m/>
    <m/>
    <m/>
    <m/>
    <n v="8.0288500000000013E-2"/>
    <n v="0.15590000000000001"/>
    <m/>
    <m/>
    <m/>
    <n v="16.057700000000004"/>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5"/>
    <x v="6"/>
    <x v="4"/>
    <m/>
    <m/>
    <m/>
    <m/>
    <m/>
    <m/>
    <m/>
    <n v="0.14523"/>
    <n v="0.28199999999999997"/>
    <m/>
    <m/>
    <m/>
    <n v="29.045999999999999"/>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Hastings River, Australia"/>
    <x v="5"/>
    <m/>
    <x v="4"/>
    <n v="226"/>
    <x v="6"/>
    <x v="4"/>
    <m/>
    <m/>
    <m/>
    <m/>
    <m/>
    <m/>
    <m/>
    <n v="0.32702500000000001"/>
    <n v="0.63500000000000001"/>
    <m/>
    <m/>
    <m/>
    <n v="65.4050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27"/>
    <x v="20"/>
    <x v="3"/>
    <m/>
    <m/>
    <m/>
    <m/>
    <m/>
    <m/>
    <m/>
    <n v="2.12798"/>
    <n v="4.1319999999999997"/>
    <m/>
    <m/>
    <m/>
    <n v="425.596"/>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28"/>
    <x v="28"/>
    <x v="7"/>
    <m/>
    <m/>
    <m/>
    <m/>
    <m/>
    <m/>
    <m/>
    <n v="2.06515"/>
    <n v="4.01"/>
    <m/>
    <m/>
    <m/>
    <n v="413.03000000000003"/>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29"/>
    <x v="29"/>
    <x v="8"/>
    <m/>
    <m/>
    <m/>
    <m/>
    <m/>
    <m/>
    <m/>
    <n v="1.3493000000000002"/>
    <n v="2.62"/>
    <m/>
    <m/>
    <m/>
    <n v="269.86"/>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0"/>
    <x v="6"/>
    <x v="4"/>
    <m/>
    <m/>
    <m/>
    <m/>
    <m/>
    <m/>
    <m/>
    <n v="4.3260000000000007E-2"/>
    <n v="8.4000000000000005E-2"/>
    <m/>
    <m/>
    <m/>
    <n v="8.6520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1"/>
    <x v="6"/>
    <x v="4"/>
    <m/>
    <m/>
    <m/>
    <m/>
    <m/>
    <m/>
    <m/>
    <n v="2.8324999999999996E-2"/>
    <n v="5.5E-2"/>
    <m/>
    <m/>
    <m/>
    <n v="5.664999999999999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2"/>
    <x v="6"/>
    <x v="4"/>
    <m/>
    <m/>
    <m/>
    <m/>
    <m/>
    <m/>
    <m/>
    <n v="6.592000000000002E-2"/>
    <n v="0.128"/>
    <m/>
    <m/>
    <m/>
    <n v="13.184000000000005"/>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3"/>
    <x v="6"/>
    <x v="4"/>
    <m/>
    <m/>
    <m/>
    <m/>
    <m/>
    <m/>
    <m/>
    <n v="7.7765000000000001E-2"/>
    <n v="0.151"/>
    <m/>
    <m/>
    <m/>
    <n v="15.5530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4"/>
    <x v="6"/>
    <x v="4"/>
    <m/>
    <m/>
    <m/>
    <m/>
    <m/>
    <m/>
    <m/>
    <n v="1.0433899999999998"/>
    <n v="2.0259999999999998"/>
    <m/>
    <m/>
    <m/>
    <n v="208.67799999999997"/>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5"/>
    <x v="6"/>
    <x v="4"/>
    <m/>
    <m/>
    <m/>
    <m/>
    <m/>
    <m/>
    <m/>
    <n v="0.94451000000000007"/>
    <n v="1.8340000000000001"/>
    <m/>
    <m/>
    <m/>
    <n v="188.90200000000002"/>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6"/>
    <x v="6"/>
    <x v="4"/>
    <m/>
    <m/>
    <m/>
    <m/>
    <m/>
    <m/>
    <m/>
    <n v="1.4116150000000001"/>
    <n v="2.7410000000000001"/>
    <m/>
    <m/>
    <m/>
    <n v="282.32300000000004"/>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Camden Haven, Australia"/>
    <x v="5"/>
    <m/>
    <x v="4"/>
    <n v="237"/>
    <x v="6"/>
    <x v="4"/>
    <m/>
    <m/>
    <m/>
    <m/>
    <m/>
    <m/>
    <m/>
    <n v="0.98982999999999999"/>
    <n v="1.9219999999999999"/>
    <m/>
    <m/>
    <m/>
    <n v="197.966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38"/>
    <x v="20"/>
    <x v="3"/>
    <m/>
    <m/>
    <m/>
    <m/>
    <m/>
    <m/>
    <m/>
    <n v="2.7604000000000006"/>
    <n v="5.36"/>
    <m/>
    <m/>
    <m/>
    <n v="552.08000000000015"/>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39"/>
    <x v="28"/>
    <x v="7"/>
    <m/>
    <m/>
    <m/>
    <m/>
    <m/>
    <m/>
    <m/>
    <n v="1.5759000000000003"/>
    <n v="3.06"/>
    <m/>
    <m/>
    <m/>
    <n v="315.18000000000006"/>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40"/>
    <x v="29"/>
    <x v="8"/>
    <m/>
    <m/>
    <m/>
    <m/>
    <m/>
    <m/>
    <m/>
    <n v="1.9363999999999999"/>
    <n v="3.76"/>
    <m/>
    <m/>
    <m/>
    <n v="387.28"/>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41"/>
    <x v="30"/>
    <x v="2"/>
    <m/>
    <m/>
    <m/>
    <m/>
    <m/>
    <m/>
    <m/>
    <n v="0.48924999999999996"/>
    <n v="0.95"/>
    <m/>
    <m/>
    <m/>
    <n v="97.85"/>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42"/>
    <x v="6"/>
    <x v="4"/>
    <m/>
    <m/>
    <m/>
    <m/>
    <m/>
    <m/>
    <m/>
    <n v="2.2145000000000001E-2"/>
    <n v="4.2999999999999997E-2"/>
    <m/>
    <m/>
    <m/>
    <n v="4.4290000000000003"/>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43"/>
    <x v="6"/>
    <x v="4"/>
    <m/>
    <m/>
    <m/>
    <m/>
    <m/>
    <m/>
    <m/>
    <n v="0.19570000000000001"/>
    <n v="0.38"/>
    <m/>
    <m/>
    <m/>
    <n v="39.14"/>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Maher, D. T., and Eyre, B. D. (2010). Benthic fluxes of dissolved organic carbon in three temperate Australian estuaries: Implications for global estimates of benthic DOC fluxes. Journal of Geophysical Research-Biogeosciences 115doi:G04039"/>
    <m/>
    <m/>
    <s v="Wallis Lake, Australia"/>
    <x v="5"/>
    <m/>
    <x v="4"/>
    <n v="244"/>
    <x v="6"/>
    <x v="4"/>
    <m/>
    <m/>
    <m/>
    <m/>
    <m/>
    <m/>
    <m/>
    <n v="1.3400300000000001"/>
    <n v="2.6019999999999999"/>
    <m/>
    <m/>
    <m/>
    <n v="268.00600000000003"/>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45"/>
    <x v="2"/>
    <x v="2"/>
    <m/>
    <n v="2.7832888888888885"/>
    <n v="8.9481904457751167"/>
    <n v="11.731479334664005"/>
    <m/>
    <m/>
    <m/>
    <n v="2.7780954000000002"/>
    <n v="0.26971800000000001"/>
    <m/>
    <m/>
    <m/>
    <n v="27.780954000000001"/>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46"/>
    <x v="2"/>
    <x v="2"/>
    <m/>
    <n v="3.0776888888888889"/>
    <n v="9.8946776314038587"/>
    <n v="12.972366520292749"/>
    <m/>
    <m/>
    <m/>
    <n v="1.5701423000000003"/>
    <n v="0.15244099999999999"/>
    <m/>
    <m/>
    <m/>
    <n v="15.70142300000000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47"/>
    <x v="2"/>
    <x v="2"/>
    <m/>
    <n v="2.4704000000000002"/>
    <n v="7.9422620359281435"/>
    <n v="10.412662035928143"/>
    <m/>
    <m/>
    <m/>
    <n v="5.5180395999999998"/>
    <n v="0.53573199999999999"/>
    <m/>
    <m/>
    <m/>
    <n v="55.180396000000002"/>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48"/>
    <x v="2"/>
    <x v="2"/>
    <m/>
    <n v="2.4447999999999999"/>
    <n v="7.8599588023952096"/>
    <n v="10.304758802395209"/>
    <m/>
    <m/>
    <m/>
    <n v="1.8812538000000001"/>
    <n v="0.182646"/>
    <m/>
    <m/>
    <m/>
    <n v="18.81253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49"/>
    <x v="2"/>
    <x v="2"/>
    <m/>
    <n v="2.5023999999999997"/>
    <n v="8.0451410778443115"/>
    <n v="10.547541077844311"/>
    <m/>
    <m/>
    <m/>
    <n v="5.5870599000000007"/>
    <n v="0.54243300000000005"/>
    <m/>
    <m/>
    <m/>
    <n v="55.870599000000013"/>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Ramla Bay, Malta"/>
    <x v="31"/>
    <m/>
    <x v="2"/>
    <n v="250"/>
    <x v="2"/>
    <x v="2"/>
    <m/>
    <n v="2.500977777777778"/>
    <n v="8.0405686759813708"/>
    <n v="10.54154645375915"/>
    <m/>
    <m/>
    <m/>
    <n v="2.0001158000000001"/>
    <n v="0.194186"/>
    <m/>
    <m/>
    <m/>
    <n v="20.00115800000000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1"/>
    <x v="2"/>
    <x v="2"/>
    <m/>
    <n v="2.4099555555555554"/>
    <n v="7.747934956753161"/>
    <n v="10.157890512308716"/>
    <m/>
    <m/>
    <m/>
    <n v="5.3768677999999994"/>
    <n v="0.52202599999999999"/>
    <m/>
    <m/>
    <m/>
    <n v="53.76867799999999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2"/>
    <x v="2"/>
    <x v="2"/>
    <m/>
    <n v="2.4583111111111111"/>
    <n v="7.9033966200931474"/>
    <n v="10.361707731204259"/>
    <m/>
    <m/>
    <m/>
    <n v="1.7890894000000002"/>
    <n v="0.17369799999999999"/>
    <m/>
    <m/>
    <m/>
    <n v="17.890894000000003"/>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3"/>
    <x v="2"/>
    <x v="2"/>
    <m/>
    <n v="3.2554666666666665"/>
    <n v="10.466227864271458"/>
    <n v="13.721694530938125"/>
    <m/>
    <m/>
    <m/>
    <n v="4.6191070999999999"/>
    <n v="0.44845699999999999"/>
    <m/>
    <m/>
    <m/>
    <n v="46.191071000000001"/>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4"/>
    <x v="2"/>
    <x v="2"/>
    <m/>
    <n v="1.9477333333333335"/>
    <n v="6.2619043512974049"/>
    <n v="8.2096376846307386"/>
    <m/>
    <m/>
    <m/>
    <n v="2.3439607000000002"/>
    <n v="0.22756899999999999"/>
    <m/>
    <m/>
    <m/>
    <n v="23.439607000000002"/>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5"/>
    <x v="2"/>
    <x v="2"/>
    <m/>
    <n v="2.7448888888888892"/>
    <n v="8.8247355954757136"/>
    <n v="11.569624484364603"/>
    <m/>
    <m/>
    <m/>
    <n v="9.1587806000000018"/>
    <n v="0.88920200000000005"/>
    <m/>
    <m/>
    <m/>
    <n v="91.58780600000001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Mellieha Bay, Malta"/>
    <x v="31"/>
    <m/>
    <x v="2"/>
    <n v="256"/>
    <x v="2"/>
    <x v="2"/>
    <m/>
    <n v="2.5955555555555549"/>
    <n v="8.3446333998669324"/>
    <n v="10.940188955422487"/>
    <m/>
    <m/>
    <m/>
    <n v="2.7526543999999999"/>
    <n v="0.26724799999999999"/>
    <m/>
    <m/>
    <m/>
    <n v="27.52654399999999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57"/>
    <x v="2"/>
    <x v="2"/>
    <m/>
    <n v="3.2938666666666667"/>
    <n v="10.589682714570859"/>
    <n v="13.883549381237525"/>
    <m/>
    <m/>
    <m/>
    <n v="1.8551947999999998"/>
    <n v="0.180116"/>
    <m/>
    <m/>
    <m/>
    <n v="18.55194799999999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58"/>
    <x v="2"/>
    <x v="2"/>
    <m/>
    <n v="2.9475555555555562"/>
    <n v="9.4763028609447773"/>
    <n v="12.423858416500334"/>
    <m/>
    <m/>
    <m/>
    <n v="1.5226078000000003"/>
    <n v="0.14782600000000001"/>
    <m/>
    <m/>
    <m/>
    <n v="15.22607800000000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59"/>
    <x v="2"/>
    <x v="2"/>
    <m/>
    <n v="4.311466666666667"/>
    <n v="13.861236247504989"/>
    <n v="18.172702914171655"/>
    <m/>
    <m/>
    <m/>
    <n v="4.0615269000000005"/>
    <n v="0.39432299999999998"/>
    <m/>
    <m/>
    <m/>
    <n v="40.61526900000000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60"/>
    <x v="2"/>
    <x v="2"/>
    <m/>
    <n v="2.8316444444444442"/>
    <n v="9.103652109115103"/>
    <n v="11.935296553559548"/>
    <m/>
    <m/>
    <m/>
    <n v="2.8045767000000001"/>
    <n v="0.272289"/>
    <m/>
    <m/>
    <m/>
    <n v="28.04576699999999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61"/>
    <x v="2"/>
    <x v="2"/>
    <m/>
    <n v="2.6673777777777774"/>
    <n v="8.5755396939454425"/>
    <n v="11.242917471723221"/>
    <m/>
    <m/>
    <m/>
    <n v="5.6366853000000008"/>
    <n v="0.54725100000000004"/>
    <m/>
    <m/>
    <m/>
    <n v="56.366853000000006"/>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White Rocks, Malta"/>
    <x v="31"/>
    <m/>
    <x v="2"/>
    <n v="262"/>
    <x v="2"/>
    <x v="2"/>
    <m/>
    <n v="2.0992000000000002"/>
    <n v="6.748865149700598"/>
    <n v="8.8480651497005987"/>
    <m/>
    <m/>
    <m/>
    <n v="2.3885803000000001"/>
    <n v="0.231901"/>
    <m/>
    <m/>
    <m/>
    <n v="23.88580299999999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3"/>
    <x v="2"/>
    <x v="2"/>
    <m/>
    <n v="1.6639999999999997"/>
    <n v="5.3497101796407174"/>
    <n v="7.0137101796407171"/>
    <m/>
    <m/>
    <m/>
    <n v="2.4133930000000001"/>
    <n v="0.23430999999999999"/>
    <m/>
    <m/>
    <m/>
    <n v="24.133929999999999"/>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4"/>
    <x v="2"/>
    <x v="2"/>
    <m/>
    <n v="2.7719111111111108"/>
    <n v="8.9116112308715891"/>
    <n v="11.6835223419827"/>
    <m/>
    <m/>
    <m/>
    <n v="2.1293911000000003"/>
    <n v="0.206737"/>
    <m/>
    <m/>
    <m/>
    <n v="21.29391100000000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5"/>
    <x v="2"/>
    <x v="2"/>
    <m/>
    <n v="3.0997333333333339"/>
    <n v="9.9655498602794417"/>
    <n v="13.065283193612775"/>
    <m/>
    <m/>
    <m/>
    <n v="6.222199100000001"/>
    <n v="0.604097"/>
    <m/>
    <m/>
    <m/>
    <n v="62.22199100000001"/>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6"/>
    <x v="2"/>
    <x v="2"/>
    <m/>
    <n v="4.3064888888888895"/>
    <n v="13.845232840984696"/>
    <n v="18.151721729873586"/>
    <m/>
    <m/>
    <m/>
    <n v="2.1489920000000007"/>
    <n v="0.20863999999999999"/>
    <m/>
    <m/>
    <m/>
    <n v="21.48992000000000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7"/>
    <x v="2"/>
    <x v="2"/>
    <m/>
    <n v="2.2200888888888888"/>
    <n v="7.1375193080505648"/>
    <n v="9.357608196939454"/>
    <m/>
    <m/>
    <m/>
    <n v="7.2160049000000006"/>
    <n v="0.70058299999999996"/>
    <m/>
    <m/>
    <m/>
    <n v="72.160049000000001"/>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Borg, J. A., Rowden, A. A., Attrill, M. J., Schembri, P. J., and Jones, M. B. (2010). Spatial variation in the composition of motile macroinvertebrate assemblages associated with two bed types of the seagrass Posidonia oceanica. Marine Ecology-Progress Series 406, 91-104. doi:10.3354/meps08534"/>
    <m/>
    <m/>
    <s v="Thomas Bay, Malta"/>
    <x v="31"/>
    <m/>
    <x v="2"/>
    <n v="268"/>
    <x v="2"/>
    <x v="2"/>
    <m/>
    <n v="2.0458666666666665"/>
    <n v="6.5774000798403192"/>
    <n v="8.6232667465069852"/>
    <m/>
    <m/>
    <m/>
    <n v="4.0659147000000004"/>
    <n v="0.39474900000000002"/>
    <m/>
    <m/>
    <m/>
    <n v="40.65914700000000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Spivak, A. C., Canuel, E. A., Duffy, J. E., Douglass, J. G., and Richardson, J. P. (2009). Epifaunal community composition and nutrient addition alter sediment organic matter composition in a natural eelgrass Zostera marina bed: a field experiment. Marine Ecology-Progress Series 376, 55-67. doi:10.3354/meps07813"/>
    <m/>
    <m/>
    <s v="Goodwin islands, Virginia"/>
    <x v="11"/>
    <m/>
    <x v="7"/>
    <n v="270"/>
    <x v="4"/>
    <x v="3"/>
    <m/>
    <n v="0.19611666666666663"/>
    <n v="9.8058333333333317E-2"/>
    <n v="0.29417499999999996"/>
    <m/>
    <m/>
    <m/>
    <n v="0.52900799999999992"/>
    <n v="0.51359999999999995"/>
    <m/>
    <m/>
    <m/>
    <n v="52.90079999999999"/>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Alongi, D. M., Trott, L. A., Undu, M. C., and Tirendi, F. (2008). Benthic microbial metabolism in seagrass meadows along a carbonate gradient in Sulawesi, Indonesia. Aquatic Microbial Ecology 51, 141-152. doi:10.3354/ame01191"/>
    <m/>
    <m/>
    <s v="S Sulawesi, Indonesia"/>
    <x v="13"/>
    <m/>
    <x v="5"/>
    <n v="271"/>
    <x v="1"/>
    <x v="1"/>
    <s v="Enhalus acoroides, Halodule uninervis, Cymodocea rotundata"/>
    <m/>
    <m/>
    <m/>
    <m/>
    <n v="187.46"/>
    <n v="9.1"/>
    <n v="88.58"/>
    <n v="4.3"/>
    <n v="98.88000000000001"/>
    <n v="4.8"/>
    <n v="937.30000000000007"/>
    <n v="442.90000000000003"/>
    <n v="494.40000000000009"/>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Alongi, D. M., Trott, L. A., Undu, M. C., and Tirendi, F. (2008). Benthic microbial metabolism in seagrass meadows along a carbonate gradient in Sulawesi, Indonesia. Aquatic Microbial Ecology 51, 141-152. doi:10.3354/ame01191"/>
    <m/>
    <m/>
    <s v="S Sulawesi, Indonesia"/>
    <x v="13"/>
    <m/>
    <x v="5"/>
    <n v="272"/>
    <x v="1"/>
    <x v="1"/>
    <s v="Enhalus acoroides, Halodule uninervis, Cymodocea rotundata"/>
    <m/>
    <m/>
    <m/>
    <m/>
    <n v="216.30000000000004"/>
    <n v="10.5"/>
    <n v="43.260000000000005"/>
    <n v="2.1"/>
    <n v="173.04000000000002"/>
    <n v="8.4"/>
    <n v="1081.5000000000002"/>
    <n v="216.3"/>
    <n v="865.2"/>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Alongi, D. M., Trott, L. A., Undu, M. C., and Tirendi, F. (2008). Benthic microbial metabolism in seagrass meadows along a carbonate gradient in Sulawesi, Indonesia. Aquatic Microbial Ecology 51, 141-152. doi:10.3354/ame01191"/>
    <m/>
    <m/>
    <s v="S Sulawesi, Indonesia"/>
    <x v="13"/>
    <m/>
    <x v="5"/>
    <n v="273"/>
    <x v="1"/>
    <x v="1"/>
    <s v="Enhalus acoroides, Halodule uninervis, Cymodocea rotundata"/>
    <m/>
    <m/>
    <m/>
    <m/>
    <n v="230.72"/>
    <n v="11.2"/>
    <n v="24.720000000000002"/>
    <n v="1.2"/>
    <n v="206"/>
    <n v="10"/>
    <n v="1153.5999999999999"/>
    <n v="123.60000000000002"/>
    <n v="1030"/>
    <m/>
    <m/>
    <m/>
    <m/>
    <m/>
    <m/>
    <m/>
    <n v="20"/>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2"/>
    <m/>
    <m/>
    <s v="Robbins Passage, Tasmania"/>
    <x v="5"/>
    <m/>
    <x v="4"/>
    <n v="274"/>
    <x v="30"/>
    <x v="2"/>
    <m/>
    <m/>
    <m/>
    <m/>
    <m/>
    <m/>
    <m/>
    <n v="1.3493000000000002"/>
    <n v="0.26200000000000001"/>
    <m/>
    <m/>
    <m/>
    <n v="26.98600000000000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3"/>
    <m/>
    <m/>
    <s v="Robbins Passage, Tasmania"/>
    <x v="5"/>
    <m/>
    <x v="4"/>
    <n v="275"/>
    <x v="30"/>
    <x v="2"/>
    <m/>
    <m/>
    <m/>
    <m/>
    <m/>
    <m/>
    <m/>
    <n v="3.4917000000000011"/>
    <n v="0.67800000000000016"/>
    <m/>
    <m/>
    <m/>
    <n v="69.83400000000001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4"/>
    <m/>
    <m/>
    <s v="Robbins Passage, Tasmania"/>
    <x v="5"/>
    <m/>
    <x v="4"/>
    <n v="276"/>
    <x v="30"/>
    <x v="2"/>
    <m/>
    <m/>
    <m/>
    <m/>
    <m/>
    <m/>
    <m/>
    <n v="5.3869000000000016"/>
    <n v="1.0460000000000003"/>
    <m/>
    <m/>
    <m/>
    <n v="107.738000000000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5"/>
    <m/>
    <m/>
    <s v="Robbins Passage, Tasmania"/>
    <x v="5"/>
    <m/>
    <x v="4"/>
    <n v="277"/>
    <x v="30"/>
    <x v="2"/>
    <m/>
    <m/>
    <m/>
    <m/>
    <m/>
    <m/>
    <m/>
    <n v="0.87550000000000028"/>
    <n v="0.17"/>
    <m/>
    <m/>
    <m/>
    <n v="17.51000000000000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6"/>
    <m/>
    <m/>
    <s v="Robbins Passage, Tasmania"/>
    <x v="5"/>
    <m/>
    <x v="4"/>
    <n v="278"/>
    <x v="30"/>
    <x v="2"/>
    <m/>
    <m/>
    <m/>
    <m/>
    <m/>
    <m/>
    <m/>
    <n v="1.3287000000000002"/>
    <n v="0.25800000000000001"/>
    <m/>
    <m/>
    <m/>
    <n v="26.5740000000000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7"/>
    <m/>
    <m/>
    <s v="Robbins Passage, Tasmania"/>
    <x v="5"/>
    <m/>
    <x v="4"/>
    <n v="279"/>
    <x v="30"/>
    <x v="2"/>
    <m/>
    <m/>
    <m/>
    <m/>
    <m/>
    <m/>
    <m/>
    <n v="0.8549000000000001"/>
    <n v="0.16600000000000001"/>
    <m/>
    <m/>
    <m/>
    <n v="17.0980000000000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8"/>
    <m/>
    <m/>
    <s v="Robbins Passage, Tasmania"/>
    <x v="5"/>
    <m/>
    <x v="4"/>
    <n v="280"/>
    <x v="30"/>
    <x v="2"/>
    <m/>
    <m/>
    <m/>
    <m/>
    <m/>
    <m/>
    <m/>
    <n v="4.480500000000001"/>
    <n v="0.87000000000000011"/>
    <m/>
    <m/>
    <m/>
    <n v="89.61000000000002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9"/>
    <m/>
    <m/>
    <s v="Robbins Passage, Tasmania"/>
    <x v="5"/>
    <m/>
    <x v="4"/>
    <n v="281"/>
    <x v="30"/>
    <x v="2"/>
    <m/>
    <m/>
    <m/>
    <m/>
    <m/>
    <m/>
    <m/>
    <n v="2.029100000000001"/>
    <n v="0.39400000000000013"/>
    <m/>
    <m/>
    <m/>
    <n v="40.58200000000001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10"/>
    <m/>
    <m/>
    <s v="Robbins Passage, Tasmania"/>
    <x v="5"/>
    <m/>
    <x v="4"/>
    <n v="282"/>
    <x v="30"/>
    <x v="2"/>
    <m/>
    <m/>
    <m/>
    <m/>
    <m/>
    <m/>
    <m/>
    <n v="4.5629000000000008"/>
    <n v="0.88600000000000012"/>
    <m/>
    <m/>
    <m/>
    <n v="91.2580000000000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11"/>
    <m/>
    <m/>
    <s v="Robbins Passage, Tasmania"/>
    <x v="5"/>
    <m/>
    <x v="4"/>
    <n v="283"/>
    <x v="30"/>
    <x v="2"/>
    <m/>
    <m/>
    <m/>
    <m/>
    <m/>
    <m/>
    <m/>
    <n v="4.8925000000000001"/>
    <n v="0.95"/>
    <m/>
    <m/>
    <m/>
    <n v="97.85000000000000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12"/>
    <m/>
    <m/>
    <s v="Robbins Passage, Tasmania"/>
    <x v="5"/>
    <m/>
    <x v="4"/>
    <n v="284"/>
    <x v="6"/>
    <x v="4"/>
    <m/>
    <m/>
    <m/>
    <m/>
    <m/>
    <m/>
    <m/>
    <n v="3.6771000000000003"/>
    <n v="0.71400000000000008"/>
    <m/>
    <m/>
    <m/>
    <n v="73.5420000000000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Spruzen, F. L., Richardson, A. M. M., and Woehler, E. J. (2008). Spatial variation of intertidal macroinvertebrates and environmental variables in Robbins Passage wetlands, NW Tasmania. Hydrobiologia 598, 325-342. doi:10.1007/s10750-007-9166-13"/>
    <m/>
    <m/>
    <s v="Robbins Passage, Tasmania"/>
    <x v="5"/>
    <m/>
    <x v="4"/>
    <n v="285"/>
    <x v="6"/>
    <x v="4"/>
    <m/>
    <m/>
    <m/>
    <m/>
    <m/>
    <m/>
    <m/>
    <n v="2.9767000000000006"/>
    <n v="0.57800000000000007"/>
    <m/>
    <m/>
    <m/>
    <n v="59.5340000000000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Yarbro, L. A., and Carlson, P. R. (2008). Community oxygen and nutrient fluxes in seagrass beds of Florida Bay, USA. Estuaries and Coasts 31, 877-897. doi:10.1007/s12237-008-9071-6"/>
    <m/>
    <m/>
    <s v="Florida Bay, Swash Keys"/>
    <x v="11"/>
    <m/>
    <x v="1"/>
    <n v="286"/>
    <x v="1"/>
    <x v="1"/>
    <s v="Thalassia testudinum, Halodule wrightii"/>
    <n v="0.11699999999999999"/>
    <n v="0.78"/>
    <n v="0.89700000000000002"/>
    <m/>
    <m/>
    <m/>
    <n v="0.83636000000000033"/>
    <n v="0.40600000000000014"/>
    <m/>
    <m/>
    <m/>
    <n v="41.818000000000019"/>
    <m/>
    <m/>
    <m/>
    <m/>
    <m/>
    <m/>
    <m/>
    <m/>
    <n v="2"/>
    <n v="77"/>
    <m/>
    <n v="1.03"/>
    <m/>
    <m/>
  </r>
  <r>
    <s v="CC_012"/>
    <s v="Fourqurean, J.W., Duarte, C.M., Kennedy, H., Marbà, N., Holmer, M., Mateo, M.A., Apostolaki, E.T., Kendrick, G.A., Krause-Jensen, D., McGlathery, K.J. and Serrano, O., 2012. Seagrass ecosystems as a globally significant carbon stock. Nature geoscience, 5(7), pp.505-509."/>
    <s v="Yarbro, L. A., and Carlson, P. R. (2008). Community oxygen and nutrient fluxes in seagrass beds of Florida Bay, USA. Estuaries and Coasts 31, 877-897. doi:10.1007/s12237-008-9071-7"/>
    <m/>
    <m/>
    <s v="Florida Bay, Calusa Key"/>
    <x v="11"/>
    <m/>
    <x v="1"/>
    <n v="287"/>
    <x v="1"/>
    <x v="1"/>
    <s v="Thalassia testudinum, Halodule wrightii"/>
    <n v="7.1999999999999981E-2"/>
    <n v="0.48000000000000004"/>
    <n v="0.55200000000000005"/>
    <m/>
    <m/>
    <m/>
    <n v="0.35843999999999998"/>
    <n v="0.17399999999999999"/>
    <m/>
    <m/>
    <m/>
    <n v="17.922000000000001"/>
    <m/>
    <m/>
    <m/>
    <m/>
    <m/>
    <m/>
    <m/>
    <m/>
    <n v="2"/>
    <n v="75"/>
    <m/>
    <n v="1.03"/>
    <m/>
    <m/>
  </r>
  <r>
    <s v="CC_012"/>
    <s v="Fourqurean, J.W., Duarte, C.M., Kennedy, H., Marbà, N., Holmer, M., Mateo, M.A., Apostolaki, E.T., Kendrick, G.A., Krause-Jensen, D., McGlathery, K.J. and Serrano, O., 2012. Seagrass ecosystems as a globally significant carbon stock. Nature geoscience, 5(7), pp.505-509."/>
    <s v="Yarbro, L. A., and Carlson, P. R. (2008). Community oxygen and nutrient fluxes in seagrass beds of Florida Bay, USA. Estuaries and Coasts 31, 877-897. doi:10.1007/s12237-008-9071-8"/>
    <m/>
    <m/>
    <s v="Florida Bay, Rankin Lake"/>
    <x v="11"/>
    <m/>
    <x v="1"/>
    <n v="288"/>
    <x v="1"/>
    <x v="1"/>
    <s v="Thalassia testudinum, Halodule wrightii"/>
    <n v="4.4999999999999998E-2"/>
    <n v="0.3"/>
    <n v="0.34499999999999997"/>
    <m/>
    <m/>
    <m/>
    <n v="0.33372000000000002"/>
    <n v="0.16200000000000001"/>
    <m/>
    <m/>
    <m/>
    <n v="16.686"/>
    <m/>
    <m/>
    <m/>
    <m/>
    <m/>
    <m/>
    <m/>
    <m/>
    <n v="2"/>
    <n v="82"/>
    <m/>
    <n v="1.03"/>
    <m/>
    <m/>
  </r>
  <r>
    <s v="CC_012"/>
    <s v="Fourqurean, J.W., Duarte, C.M., Kennedy, H., Marbà, N., Holmer, M., Mateo, M.A., Apostolaki, E.T., Kendrick, G.A., Krause-Jensen, D., McGlathery, K.J. and Serrano, O., 2012. Seagrass ecosystems as a globally significant carbon stock. Nature geoscience, 5(7), pp.505-509."/>
    <s v="Yarbro, L. A., and Carlson, P. R. (2008). Community oxygen and nutrient fluxes in seagrass beds of Florida Bay, USA. Estuaries and Coasts 31, 877-897. doi:10.1007/s12237-008-9071-9"/>
    <m/>
    <m/>
    <s v="Florida Bay, Rabbit Key Basin"/>
    <x v="11"/>
    <m/>
    <x v="1"/>
    <n v="289"/>
    <x v="1"/>
    <x v="1"/>
    <s v="Thalassia testudinum, Halodule wrightii, Syringodium filiforme"/>
    <n v="0.45150000000000001"/>
    <n v="3.01"/>
    <n v="3.4615"/>
    <m/>
    <m/>
    <m/>
    <n v="0.21836"/>
    <n v="0.106"/>
    <m/>
    <m/>
    <m/>
    <n v="10.917999999999999"/>
    <m/>
    <m/>
    <m/>
    <m/>
    <m/>
    <m/>
    <m/>
    <m/>
    <n v="2"/>
    <n v="88"/>
    <m/>
    <n v="1.03"/>
    <m/>
    <m/>
  </r>
  <r>
    <s v="CC_012"/>
    <s v="Fourqurean, J.W., Duarte, C.M., Kennedy, H., Marbà, N., Holmer, M., Mateo, M.A., Apostolaki, E.T., Kendrick, G.A., Krause-Jensen, D., McGlathery, K.J. and Serrano, O., 2012. Seagrass ecosystems as a globally significant carbon stock. Nature geoscience, 5(7), pp.505-509."/>
    <s v="Yarbro, L. A., and Carlson, P. R. (2008). Community oxygen and nutrient fluxes in seagrass beds of Florida Bay, USA. Estuaries and Coasts 31, 877-897. doi:10.1007/s12237-008-9071-10"/>
    <m/>
    <m/>
    <s v="Florida Bay, Johnson Key Basin"/>
    <x v="11"/>
    <m/>
    <x v="1"/>
    <n v="290"/>
    <x v="1"/>
    <x v="1"/>
    <s v="Thalassia testudinum, Halodule wrightii, Syringodium filiforme"/>
    <n v="8.1000000000000016E-2"/>
    <n v="0.53999999999999992"/>
    <n v="0.621"/>
    <m/>
    <m/>
    <m/>
    <n v="2.8840000000000001E-2"/>
    <n v="1.4E-2"/>
    <m/>
    <m/>
    <m/>
    <n v="1.4419999999999999"/>
    <m/>
    <m/>
    <m/>
    <m/>
    <m/>
    <m/>
    <m/>
    <m/>
    <n v="2"/>
    <n v="85"/>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1"/>
    <m/>
    <m/>
    <s v="Santa Rosa Sound, Florida"/>
    <x v="11"/>
    <m/>
    <x v="1"/>
    <n v="291"/>
    <x v="1"/>
    <x v="1"/>
    <s v="Thalassia testudinum. Halodule wrigthii"/>
    <m/>
    <m/>
    <m/>
    <m/>
    <m/>
    <m/>
    <n v="4.6350000000000007"/>
    <n v="0.9"/>
    <m/>
    <m/>
    <m/>
    <n v="92.70000000000001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2"/>
    <m/>
    <m/>
    <s v="Santa Rosa Sound, Florida"/>
    <x v="11"/>
    <m/>
    <x v="1"/>
    <n v="292"/>
    <x v="1"/>
    <x v="1"/>
    <s v="Thalassia testudinum. Halodule wrigthii"/>
    <m/>
    <m/>
    <m/>
    <m/>
    <m/>
    <m/>
    <n v="5.6650000000000009"/>
    <n v="1.1000000000000001"/>
    <m/>
    <m/>
    <m/>
    <n v="113.300000000000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3"/>
    <m/>
    <m/>
    <s v="Santa Rosa Sound, Florida"/>
    <x v="11"/>
    <m/>
    <x v="1"/>
    <n v="293"/>
    <x v="1"/>
    <x v="1"/>
    <s v="Thalassia testudinum. Halodule wrigthii"/>
    <m/>
    <m/>
    <m/>
    <m/>
    <m/>
    <m/>
    <n v="1.03"/>
    <n v="0.2"/>
    <m/>
    <m/>
    <m/>
    <n v="2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4"/>
    <m/>
    <m/>
    <s v="Santa Rosa Sound, Florida"/>
    <x v="11"/>
    <m/>
    <x v="1"/>
    <n v="294"/>
    <x v="1"/>
    <x v="1"/>
    <s v="Thalassia testudinum. Halodule wrigthii"/>
    <m/>
    <m/>
    <m/>
    <m/>
    <m/>
    <m/>
    <n v="2.5750000000000002"/>
    <n v="0.5"/>
    <m/>
    <m/>
    <m/>
    <n v="51.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5"/>
    <m/>
    <m/>
    <s v="Santa Rosa Sound, Florida"/>
    <x v="11"/>
    <m/>
    <x v="1"/>
    <n v="295"/>
    <x v="1"/>
    <x v="1"/>
    <s v="Thalassia testudinum. Halodule wrigthii"/>
    <m/>
    <m/>
    <m/>
    <m/>
    <m/>
    <m/>
    <n v="1.03"/>
    <n v="0.2"/>
    <m/>
    <m/>
    <m/>
    <n v="2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6"/>
    <m/>
    <m/>
    <s v="Santa Rosa Sound, Florida"/>
    <x v="11"/>
    <m/>
    <x v="1"/>
    <n v="296"/>
    <x v="1"/>
    <x v="1"/>
    <s v="Thalassia testudinum. Halodule wrigthii"/>
    <m/>
    <m/>
    <m/>
    <m/>
    <m/>
    <m/>
    <n v="1.5450000000000002"/>
    <n v="0.3"/>
    <m/>
    <m/>
    <m/>
    <n v="30.9000000000000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7"/>
    <m/>
    <m/>
    <s v="Little Sabine Bay, Florida"/>
    <x v="11"/>
    <m/>
    <x v="1"/>
    <n v="297"/>
    <x v="1"/>
    <x v="1"/>
    <s v="Thalassia testudinum. Halodule wrigthii"/>
    <m/>
    <m/>
    <m/>
    <m/>
    <m/>
    <m/>
    <n v="2.06"/>
    <n v="0.4"/>
    <m/>
    <m/>
    <m/>
    <n v="41.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8"/>
    <m/>
    <m/>
    <s v="Choctwhatchee Bay, Florida"/>
    <x v="11"/>
    <m/>
    <x v="1"/>
    <n v="298"/>
    <x v="1"/>
    <x v="1"/>
    <s v="Thalassia testudinum. Halodule wrigthii"/>
    <m/>
    <m/>
    <m/>
    <m/>
    <m/>
    <m/>
    <n v="9.2700000000000014"/>
    <n v="1.8"/>
    <m/>
    <m/>
    <m/>
    <n v="185.400000000000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49"/>
    <m/>
    <m/>
    <s v="Bonito Bay, Florida"/>
    <x v="11"/>
    <m/>
    <x v="1"/>
    <n v="299"/>
    <x v="1"/>
    <x v="1"/>
    <s v="Thalassia testudinum. Halodule wrigthii"/>
    <m/>
    <m/>
    <m/>
    <m/>
    <m/>
    <m/>
    <n v="2.06"/>
    <n v="0.4"/>
    <m/>
    <m/>
    <m/>
    <n v="41.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0"/>
    <m/>
    <m/>
    <s v="St Joseph Bay, Florida"/>
    <x v="11"/>
    <m/>
    <x v="1"/>
    <n v="300"/>
    <x v="1"/>
    <x v="1"/>
    <s v="Thalassia testudinum. Halodule wrigthii"/>
    <m/>
    <m/>
    <m/>
    <m/>
    <m/>
    <m/>
    <n v="5.15"/>
    <n v="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1"/>
    <m/>
    <m/>
    <s v="St Joseph Bay, Florida"/>
    <x v="11"/>
    <m/>
    <x v="1"/>
    <n v="301"/>
    <x v="1"/>
    <x v="1"/>
    <s v="Thalassia testudinum. Halodule wrigthii"/>
    <m/>
    <m/>
    <m/>
    <m/>
    <m/>
    <m/>
    <n v="61.8"/>
    <n v="12"/>
    <m/>
    <m/>
    <m/>
    <n v="123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2"/>
    <m/>
    <m/>
    <s v="Ohio Key, Florida"/>
    <x v="11"/>
    <m/>
    <x v="1"/>
    <n v="302"/>
    <x v="1"/>
    <x v="1"/>
    <s v="Thalassia testudinum. Halodule wrigthii"/>
    <m/>
    <m/>
    <m/>
    <m/>
    <m/>
    <m/>
    <n v="1.03"/>
    <n v="0.2"/>
    <m/>
    <m/>
    <m/>
    <n v="2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3"/>
    <m/>
    <m/>
    <s v="Little Duck Key, Florida"/>
    <x v="11"/>
    <m/>
    <x v="1"/>
    <n v="303"/>
    <x v="1"/>
    <x v="1"/>
    <s v="Thalassia testudinum. Halodule wrigthii"/>
    <m/>
    <m/>
    <m/>
    <m/>
    <m/>
    <m/>
    <n v="5.15"/>
    <n v="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4"/>
    <m/>
    <m/>
    <s v="Santa Rosa Sound, Florida"/>
    <x v="11"/>
    <m/>
    <x v="1"/>
    <n v="304"/>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5"/>
    <m/>
    <m/>
    <s v="Santa Rosa Sound, Florida"/>
    <x v="11"/>
    <m/>
    <x v="1"/>
    <n v="305"/>
    <x v="6"/>
    <x v="4"/>
    <m/>
    <m/>
    <m/>
    <m/>
    <m/>
    <m/>
    <m/>
    <n v="1.5450000000000002"/>
    <n v="0.3"/>
    <m/>
    <m/>
    <m/>
    <n v="30.9000000000000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6"/>
    <m/>
    <m/>
    <s v="Santa Rosa Sound, Florida"/>
    <x v="11"/>
    <m/>
    <x v="1"/>
    <n v="306"/>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7"/>
    <m/>
    <m/>
    <s v="Santa Rosa Sound, Florida"/>
    <x v="11"/>
    <m/>
    <x v="1"/>
    <n v="307"/>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8"/>
    <m/>
    <m/>
    <s v="Santa Rosa Sound, Florida"/>
    <x v="11"/>
    <m/>
    <x v="1"/>
    <n v="308"/>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59"/>
    <m/>
    <m/>
    <s v="Santa Rosa Sound, Florida"/>
    <x v="11"/>
    <m/>
    <x v="1"/>
    <n v="309"/>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0"/>
    <m/>
    <m/>
    <s v="Little Sabine Bay, Florida"/>
    <x v="11"/>
    <m/>
    <x v="1"/>
    <n v="310"/>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1"/>
    <m/>
    <m/>
    <s v="Choctwhatchee Bay, Florida"/>
    <x v="11"/>
    <m/>
    <x v="1"/>
    <n v="311"/>
    <x v="6"/>
    <x v="4"/>
    <m/>
    <m/>
    <m/>
    <m/>
    <m/>
    <m/>
    <m/>
    <n v="8.7550000000000008"/>
    <n v="1.7"/>
    <m/>
    <m/>
    <m/>
    <n v="175.100000000000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2"/>
    <m/>
    <m/>
    <s v="Bonito Bay, Florida"/>
    <x v="11"/>
    <m/>
    <x v="1"/>
    <n v="312"/>
    <x v="6"/>
    <x v="4"/>
    <m/>
    <m/>
    <m/>
    <m/>
    <m/>
    <m/>
    <m/>
    <n v="0.51500000000000001"/>
    <n v="0.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3"/>
    <m/>
    <m/>
    <s v="St Joseph Bay, Florida"/>
    <x v="11"/>
    <m/>
    <x v="1"/>
    <n v="313"/>
    <x v="6"/>
    <x v="4"/>
    <m/>
    <m/>
    <m/>
    <m/>
    <m/>
    <m/>
    <m/>
    <n v="3.0900000000000003"/>
    <n v="0.6"/>
    <m/>
    <m/>
    <m/>
    <n v="61.80000000000001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4"/>
    <m/>
    <m/>
    <s v="St Joseph Bay, Florida"/>
    <x v="11"/>
    <m/>
    <x v="1"/>
    <n v="314"/>
    <x v="6"/>
    <x v="4"/>
    <m/>
    <m/>
    <m/>
    <m/>
    <m/>
    <m/>
    <m/>
    <n v="3.605"/>
    <n v="0.7"/>
    <m/>
    <m/>
    <m/>
    <n v="72.09999999999999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5"/>
    <m/>
    <m/>
    <s v="Ohio Key, Florida"/>
    <x v="11"/>
    <m/>
    <x v="1"/>
    <n v="315"/>
    <x v="6"/>
    <x v="4"/>
    <m/>
    <m/>
    <m/>
    <m/>
    <m/>
    <m/>
    <m/>
    <n v="1.03"/>
    <n v="0.2"/>
    <m/>
    <m/>
    <m/>
    <n v="2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Lewis, M. A., Dantin, D. D., Chancy, C. A., Abel, K. C., and Lewis, C. G. (2007). Florida seagrass habitat evaluation: A comparative survey for chemical quality. Environmental Pollution 146, 206-218. doi:10.1016/j.envpol.2006.04.066"/>
    <m/>
    <m/>
    <s v="Little Duck Key, Florida"/>
    <x v="11"/>
    <m/>
    <x v="1"/>
    <n v="316"/>
    <x v="6"/>
    <x v="4"/>
    <m/>
    <m/>
    <m/>
    <m/>
    <m/>
    <m/>
    <m/>
    <n v="4.12"/>
    <n v="0.8"/>
    <m/>
    <m/>
    <m/>
    <n v="82.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Qu, W. C., Morrison, R. J., West, R. J., and Su, C. W. (2006). Organic matter and benthic metabolism in Lake Illawarra, Australia. Continental Shelf Research 26, 1756-1774. doi:10.1016/j.csr.2006.05.007"/>
    <m/>
    <m/>
    <s v="Lake Illawara, Australia"/>
    <x v="5"/>
    <m/>
    <x v="4"/>
    <n v="317"/>
    <x v="6"/>
    <x v="4"/>
    <m/>
    <m/>
    <m/>
    <m/>
    <m/>
    <m/>
    <m/>
    <n v="0.70040000000000002"/>
    <n v="0.34"/>
    <m/>
    <m/>
    <m/>
    <n v="35.020000000000003"/>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Qu, W. C., Morrison, R. J., West, R. J., and Su, C. W. (2006). Organic matter and benthic metabolism in Lake Illawarra, Australia. Continental Shelf Research 26, 1756-1774. doi:10.1016/j.csr.2006.05.008"/>
    <m/>
    <m/>
    <s v="Lake Illawara, Australia"/>
    <x v="5"/>
    <m/>
    <x v="4"/>
    <n v="318"/>
    <x v="29"/>
    <x v="8"/>
    <m/>
    <n v="0.22828687419999993"/>
    <n v="0.29926495200000003"/>
    <n v="0.52755182619999996"/>
    <m/>
    <m/>
    <m/>
    <n v="1.0938600000000001"/>
    <n v="0.53100000000000003"/>
    <m/>
    <m/>
    <m/>
    <n v="54.693000000000005"/>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Qu, W. C., Morrison, R. J., West, R. J., and Su, C. W. (2006). Organic matter and benthic metabolism in Lake Illawarra, Australia. Continental Shelf Research 26, 1756-1774. doi:10.1016/j.csr.2006.05.009"/>
    <m/>
    <m/>
    <s v="Lake Illawara, Australia"/>
    <x v="5"/>
    <m/>
    <x v="4"/>
    <n v="319"/>
    <x v="6"/>
    <x v="4"/>
    <m/>
    <m/>
    <m/>
    <m/>
    <m/>
    <m/>
    <m/>
    <n v="5.5661199999999988"/>
    <n v="2.702"/>
    <m/>
    <m/>
    <m/>
    <n v="278.30599999999993"/>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Qu, W. C., Morrison, R. J., West, R. J., and Su, C. W. (2006). Organic matter and benthic metabolism in Lake Illawarra, Australia. Continental Shelf Research 26, 1756-1774. doi:10.1016/j.csr.2006.05.010"/>
    <m/>
    <m/>
    <s v="Lake Illawara, Australia"/>
    <x v="5"/>
    <m/>
    <x v="4"/>
    <n v="320"/>
    <x v="6"/>
    <x v="4"/>
    <m/>
    <m/>
    <m/>
    <m/>
    <m/>
    <m/>
    <m/>
    <n v="3.5926400000000003"/>
    <n v="1.744"/>
    <m/>
    <m/>
    <m/>
    <n v="179.63200000000001"/>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Qu, W. C., Morrison, R. J., West, R. J., and Su, C. W. (2006). Organic matter and benthic metabolism in Lake Illawarra, Australia. Continental Shelf Research 26, 1756-1774. doi:10.1016/j.csr.2006.05.011"/>
    <m/>
    <m/>
    <s v="Lake Illawara, Australia"/>
    <x v="5"/>
    <m/>
    <x v="4"/>
    <n v="321"/>
    <x v="20"/>
    <x v="3"/>
    <m/>
    <m/>
    <m/>
    <m/>
    <m/>
    <m/>
    <m/>
    <n v="2.9787599999999994"/>
    <n v="1.446"/>
    <m/>
    <m/>
    <m/>
    <n v="148.93799999999996"/>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2"/>
    <x v="31"/>
    <x v="16"/>
    <m/>
    <m/>
    <m/>
    <m/>
    <m/>
    <m/>
    <m/>
    <n v="2.10738"/>
    <n v="0.34100000000000003"/>
    <m/>
    <m/>
    <m/>
    <n v="35.12299999999999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3"/>
    <x v="31"/>
    <x v="16"/>
    <m/>
    <m/>
    <m/>
    <m/>
    <m/>
    <m/>
    <m/>
    <n v="3.2506800000000005"/>
    <n v="0.52600000000000002"/>
    <m/>
    <m/>
    <m/>
    <n v="54.178000000000004"/>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4"/>
    <x v="31"/>
    <x v="16"/>
    <m/>
    <m/>
    <m/>
    <m/>
    <m/>
    <m/>
    <m/>
    <n v="5.5867199999999997"/>
    <n v="0.90400000000000003"/>
    <m/>
    <m/>
    <m/>
    <n v="93.111999999999995"/>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5"/>
    <x v="31"/>
    <x v="16"/>
    <m/>
    <m/>
    <m/>
    <m/>
    <m/>
    <m/>
    <m/>
    <n v="6.1676399999999987"/>
    <n v="0.998"/>
    <m/>
    <m/>
    <m/>
    <n v="102.7939999999999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6"/>
    <x v="31"/>
    <x v="16"/>
    <m/>
    <m/>
    <m/>
    <m/>
    <m/>
    <m/>
    <m/>
    <n v="7.4159999999999995"/>
    <n v="1.2"/>
    <m/>
    <m/>
    <m/>
    <n v="123.6"/>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7"/>
    <x v="31"/>
    <x v="16"/>
    <m/>
    <m/>
    <m/>
    <m/>
    <m/>
    <m/>
    <m/>
    <n v="5.6670600000000002"/>
    <n v="0.91700000000000004"/>
    <m/>
    <m/>
    <m/>
    <n v="94.45100000000000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8"/>
    <x v="31"/>
    <x v="16"/>
    <m/>
    <m/>
    <m/>
    <m/>
    <m/>
    <m/>
    <m/>
    <n v="8.2564799999999998"/>
    <n v="1.3360000000000001"/>
    <m/>
    <m/>
    <m/>
    <n v="137.60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29"/>
    <x v="31"/>
    <x v="16"/>
    <m/>
    <m/>
    <m/>
    <m/>
    <m/>
    <m/>
    <m/>
    <n v="8.8682999999999996"/>
    <n v="1.4350000000000001"/>
    <m/>
    <m/>
    <m/>
    <n v="147.8049999999999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0"/>
    <x v="31"/>
    <x v="16"/>
    <m/>
    <m/>
    <m/>
    <m/>
    <m/>
    <m/>
    <m/>
    <n v="15.98766"/>
    <n v="2.5870000000000002"/>
    <m/>
    <m/>
    <m/>
    <n v="266.46100000000001"/>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1"/>
    <x v="31"/>
    <x v="16"/>
    <m/>
    <m/>
    <m/>
    <m/>
    <m/>
    <m/>
    <m/>
    <n v="12.08808"/>
    <n v="1.956"/>
    <m/>
    <m/>
    <m/>
    <n v="201.46799999999999"/>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2"/>
    <x v="31"/>
    <x v="16"/>
    <m/>
    <m/>
    <m/>
    <m/>
    <m/>
    <m/>
    <m/>
    <n v="13.837020000000001"/>
    <n v="2.2389999999999999"/>
    <m/>
    <m/>
    <m/>
    <n v="230.61700000000002"/>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3"/>
    <x v="31"/>
    <x v="16"/>
    <m/>
    <m/>
    <m/>
    <m/>
    <m/>
    <m/>
    <m/>
    <n v="15.635400000000001"/>
    <n v="2.5299999999999998"/>
    <m/>
    <m/>
    <m/>
    <n v="260.59000000000003"/>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4"/>
    <x v="31"/>
    <x v="16"/>
    <m/>
    <m/>
    <m/>
    <m/>
    <m/>
    <m/>
    <m/>
    <n v="15.660119999999996"/>
    <n v="2.5339999999999998"/>
    <m/>
    <m/>
    <m/>
    <n v="261.0019999999999"/>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5"/>
    <x v="31"/>
    <x v="16"/>
    <m/>
    <m/>
    <m/>
    <m/>
    <m/>
    <m/>
    <m/>
    <n v="19.82544"/>
    <n v="3.2080000000000002"/>
    <m/>
    <m/>
    <m/>
    <n v="330.42399999999998"/>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6"/>
    <x v="31"/>
    <x v="16"/>
    <m/>
    <m/>
    <m/>
    <m/>
    <m/>
    <m/>
    <m/>
    <n v="16.21632"/>
    <n v="2.6240000000000001"/>
    <m/>
    <m/>
    <m/>
    <n v="270.27199999999999"/>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7"/>
    <x v="31"/>
    <x v="16"/>
    <m/>
    <m/>
    <m/>
    <m/>
    <m/>
    <m/>
    <m/>
    <n v="23.935140000000001"/>
    <n v="3.8730000000000002"/>
    <m/>
    <m/>
    <m/>
    <n v="398.91900000000004"/>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8"/>
    <x v="31"/>
    <x v="16"/>
    <m/>
    <m/>
    <m/>
    <m/>
    <m/>
    <m/>
    <m/>
    <n v="29.324099999999998"/>
    <n v="4.7450000000000001"/>
    <m/>
    <m/>
    <m/>
    <n v="488.73499999999996"/>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Bouillon, S., Moens, T., and Dehairs, F. (2004). Carbon sources supporting benthic mineralization in mangrove and adjacent seagrass sediments (Gazi Bay, Kenya). Biogeosciences 1, 71-78. "/>
    <m/>
    <m/>
    <s v="Gazi bay, Kenya"/>
    <x v="25"/>
    <m/>
    <x v="6"/>
    <n v="339"/>
    <x v="31"/>
    <x v="16"/>
    <m/>
    <m/>
    <m/>
    <m/>
    <m/>
    <m/>
    <m/>
    <n v="43.525739999999999"/>
    <n v="7.0430000000000001"/>
    <m/>
    <m/>
    <m/>
    <n v="725.42899999999997"/>
    <m/>
    <m/>
    <m/>
    <m/>
    <m/>
    <m/>
    <m/>
    <m/>
    <n v="6"/>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18"/>
    <m/>
    <m/>
    <s v="Venice lagoon, Italy"/>
    <x v="23"/>
    <m/>
    <x v="2"/>
    <n v="340"/>
    <x v="1"/>
    <x v="1"/>
    <s v="Zostera marina, Zostera noltii, Cymodocea nodosa"/>
    <m/>
    <m/>
    <m/>
    <m/>
    <m/>
    <m/>
    <n v="0.47277000000000008"/>
    <n v="9.1800000000000007E-2"/>
    <m/>
    <m/>
    <m/>
    <n v="9.455400000000000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19"/>
    <m/>
    <m/>
    <s v="Venice lagoon, Italy"/>
    <x v="23"/>
    <m/>
    <x v="2"/>
    <n v="341"/>
    <x v="1"/>
    <x v="1"/>
    <s v="Zostera marina, Zostera noltii, Cymodocea nodosa"/>
    <m/>
    <m/>
    <m/>
    <m/>
    <m/>
    <m/>
    <n v="0.41200000000000003"/>
    <n v="0.08"/>
    <m/>
    <m/>
    <m/>
    <n v="8.2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0"/>
    <m/>
    <m/>
    <s v="Venice lagoon, Italy"/>
    <x v="23"/>
    <m/>
    <x v="2"/>
    <n v="342"/>
    <x v="1"/>
    <x v="1"/>
    <s v="Zostera marina, Zostera noltii, Cymodocea nodosa"/>
    <m/>
    <m/>
    <m/>
    <m/>
    <m/>
    <m/>
    <n v="0.65971500000000005"/>
    <n v="0.12809999999999999"/>
    <m/>
    <m/>
    <m/>
    <n v="13.194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1"/>
    <m/>
    <m/>
    <s v="Venice lagoon, Italy"/>
    <x v="23"/>
    <m/>
    <x v="2"/>
    <n v="343"/>
    <x v="1"/>
    <x v="1"/>
    <s v="Zostera marina, Zostera noltii, Cymodocea nodosa"/>
    <m/>
    <m/>
    <m/>
    <m/>
    <m/>
    <m/>
    <n v="0.33217500000000005"/>
    <n v="6.4500000000000002E-2"/>
    <m/>
    <m/>
    <m/>
    <n v="6.643500000000000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2"/>
    <m/>
    <m/>
    <s v="Venice lagoon, Italy"/>
    <x v="23"/>
    <m/>
    <x v="2"/>
    <n v="344"/>
    <x v="1"/>
    <x v="1"/>
    <s v="Zostera marina, Zostera noltii, Cymodocea nodosa"/>
    <m/>
    <m/>
    <m/>
    <m/>
    <m/>
    <m/>
    <n v="0.28531000000000006"/>
    <n v="5.5400000000000005E-2"/>
    <m/>
    <m/>
    <m/>
    <n v="5.706200000000001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3"/>
    <m/>
    <m/>
    <s v="Venice lagoon, Italy"/>
    <x v="23"/>
    <m/>
    <x v="2"/>
    <n v="345"/>
    <x v="1"/>
    <x v="1"/>
    <s v="Zostera marina, Zostera noltii, Cymodocea nodosa"/>
    <m/>
    <m/>
    <m/>
    <m/>
    <m/>
    <m/>
    <n v="0.34144500000000011"/>
    <n v="6.6300000000000012E-2"/>
    <m/>
    <m/>
    <m/>
    <n v="6.828900000000001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4"/>
    <m/>
    <m/>
    <s v="Venice lagoon, Italy"/>
    <x v="23"/>
    <m/>
    <x v="2"/>
    <n v="346"/>
    <x v="1"/>
    <x v="1"/>
    <s v="Zostera marina, Zostera noltii, Cymodocea nodosa"/>
    <m/>
    <m/>
    <m/>
    <m/>
    <m/>
    <m/>
    <n v="0.37904000000000004"/>
    <n v="7.3599999999999999E-2"/>
    <m/>
    <m/>
    <m/>
    <n v="7.580800000000001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5"/>
    <m/>
    <m/>
    <s v="Venice lagoon, Italy"/>
    <x v="23"/>
    <m/>
    <x v="2"/>
    <n v="347"/>
    <x v="1"/>
    <x v="1"/>
    <s v="Zostera marina, Zostera noltii, Cymodocea nodosa"/>
    <m/>
    <m/>
    <m/>
    <m/>
    <m/>
    <m/>
    <n v="0.5665"/>
    <n v="0.11"/>
    <m/>
    <m/>
    <m/>
    <n v="11.3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6"/>
    <m/>
    <m/>
    <s v="Venice lagoon, Italy"/>
    <x v="23"/>
    <m/>
    <x v="2"/>
    <n v="348"/>
    <x v="1"/>
    <x v="1"/>
    <s v="Zostera marina, Zostera noltii, Cymodocea nodosa"/>
    <m/>
    <m/>
    <m/>
    <m/>
    <m/>
    <m/>
    <n v="0.57577000000000012"/>
    <n v="0.11180000000000001"/>
    <m/>
    <m/>
    <m/>
    <n v="11.51540000000000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7"/>
    <m/>
    <m/>
    <s v="Venice lagoon, Italy"/>
    <x v="23"/>
    <m/>
    <x v="2"/>
    <n v="349"/>
    <x v="1"/>
    <x v="1"/>
    <s v="Zostera marina, Zostera noltii, Cymodocea nodosa"/>
    <m/>
    <m/>
    <m/>
    <m/>
    <m/>
    <m/>
    <n v="0.79104000000000008"/>
    <n v="0.15360000000000001"/>
    <m/>
    <m/>
    <m/>
    <n v="15.8208000000000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8"/>
    <m/>
    <m/>
    <s v="Venice lagoon, Italy"/>
    <x v="23"/>
    <m/>
    <x v="2"/>
    <n v="350"/>
    <x v="1"/>
    <x v="1"/>
    <s v="Zostera marina, Zostera noltii, Cymodocea nodosa"/>
    <m/>
    <m/>
    <m/>
    <m/>
    <m/>
    <m/>
    <n v="0.62263500000000005"/>
    <n v="0.12090000000000001"/>
    <m/>
    <m/>
    <m/>
    <n v="12.4527000000000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29"/>
    <m/>
    <m/>
    <s v="Venice lagoon, Italy"/>
    <x v="23"/>
    <m/>
    <x v="2"/>
    <n v="351"/>
    <x v="1"/>
    <x v="1"/>
    <s v="Zostera marina, Zostera noltii, Cymodocea nodosa"/>
    <m/>
    <m/>
    <m/>
    <m/>
    <m/>
    <m/>
    <n v="0.55208000000000002"/>
    <n v="0.1072"/>
    <m/>
    <m/>
    <m/>
    <n v="11.04160000000000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0"/>
    <m/>
    <m/>
    <s v="Thau lagoon, France"/>
    <x v="9"/>
    <m/>
    <x v="2"/>
    <n v="352"/>
    <x v="4"/>
    <x v="3"/>
    <m/>
    <m/>
    <m/>
    <m/>
    <m/>
    <m/>
    <m/>
    <n v="0.5665"/>
    <n v="0.11"/>
    <m/>
    <m/>
    <m/>
    <n v="11.3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1"/>
    <m/>
    <m/>
    <s v="Thau lagoon, France"/>
    <x v="9"/>
    <m/>
    <x v="2"/>
    <n v="353"/>
    <x v="4"/>
    <x v="3"/>
    <m/>
    <m/>
    <m/>
    <m/>
    <m/>
    <m/>
    <m/>
    <n v="0.49131000000000002"/>
    <n v="9.5399999999999999E-2"/>
    <m/>
    <m/>
    <m/>
    <n v="9.826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2"/>
    <m/>
    <m/>
    <s v="Thau lagoon, France"/>
    <x v="9"/>
    <m/>
    <x v="2"/>
    <n v="354"/>
    <x v="4"/>
    <x v="3"/>
    <m/>
    <m/>
    <m/>
    <m/>
    <m/>
    <m/>
    <m/>
    <n v="0.50058000000000002"/>
    <n v="9.7199999999999995E-2"/>
    <m/>
    <m/>
    <m/>
    <n v="10.01160000000000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3"/>
    <m/>
    <m/>
    <s v="Thau lagoon, France"/>
    <x v="9"/>
    <m/>
    <x v="2"/>
    <n v="355"/>
    <x v="4"/>
    <x v="3"/>
    <m/>
    <m/>
    <m/>
    <m/>
    <m/>
    <m/>
    <m/>
    <n v="0.27140500000000006"/>
    <n v="5.2700000000000004E-2"/>
    <m/>
    <m/>
    <m/>
    <n v="5.4281000000000006"/>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4"/>
    <m/>
    <m/>
    <s v="Thau lagoon, France"/>
    <x v="9"/>
    <m/>
    <x v="2"/>
    <n v="356"/>
    <x v="4"/>
    <x v="3"/>
    <m/>
    <m/>
    <m/>
    <m/>
    <m/>
    <m/>
    <m/>
    <n v="0.33217500000000005"/>
    <n v="6.4500000000000002E-2"/>
    <m/>
    <m/>
    <m/>
    <n v="6.643500000000000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5"/>
    <m/>
    <m/>
    <s v="Thau lagoon, France"/>
    <x v="9"/>
    <m/>
    <x v="2"/>
    <n v="357"/>
    <x v="4"/>
    <x v="3"/>
    <m/>
    <m/>
    <m/>
    <m/>
    <m/>
    <m/>
    <m/>
    <n v="0.26677000000000001"/>
    <n v="5.1799999999999999E-2"/>
    <m/>
    <m/>
    <m/>
    <n v="5.335399999999999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6"/>
    <m/>
    <m/>
    <s v="Thau lagoon, France"/>
    <x v="9"/>
    <m/>
    <x v="2"/>
    <n v="358"/>
    <x v="4"/>
    <x v="3"/>
    <m/>
    <m/>
    <m/>
    <m/>
    <m/>
    <m/>
    <m/>
    <n v="0.28994499999999995"/>
    <n v="5.6299999999999989E-2"/>
    <m/>
    <m/>
    <m/>
    <n v="5.798899999999998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7"/>
    <m/>
    <m/>
    <s v="Thau lagoon, France"/>
    <x v="9"/>
    <m/>
    <x v="2"/>
    <n v="359"/>
    <x v="4"/>
    <x v="3"/>
    <m/>
    <m/>
    <m/>
    <m/>
    <m/>
    <m/>
    <m/>
    <n v="0.33217500000000005"/>
    <n v="6.4500000000000002E-2"/>
    <m/>
    <m/>
    <m/>
    <n v="6.643500000000000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8"/>
    <m/>
    <m/>
    <s v="Thau lagoon, France"/>
    <x v="9"/>
    <m/>
    <x v="2"/>
    <n v="360"/>
    <x v="4"/>
    <x v="3"/>
    <m/>
    <m/>
    <m/>
    <m/>
    <m/>
    <m/>
    <m/>
    <n v="0.34144500000000011"/>
    <n v="6.6300000000000012E-2"/>
    <m/>
    <m/>
    <m/>
    <n v="6.828900000000001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39"/>
    <m/>
    <m/>
    <s v="Thau lagoon, France"/>
    <x v="9"/>
    <m/>
    <x v="2"/>
    <n v="361"/>
    <x v="4"/>
    <x v="3"/>
    <m/>
    <m/>
    <m/>
    <m/>
    <m/>
    <m/>
    <m/>
    <n v="0.21063500000000002"/>
    <n v="4.0899999999999999E-2"/>
    <m/>
    <m/>
    <m/>
    <n v="4.212700000000000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40"/>
    <m/>
    <m/>
    <s v="Thau lagoon, France"/>
    <x v="9"/>
    <m/>
    <x v="2"/>
    <n v="362"/>
    <x v="4"/>
    <x v="3"/>
    <m/>
    <m/>
    <m/>
    <m/>
    <m/>
    <m/>
    <m/>
    <n v="0.27604000000000001"/>
    <n v="5.3600000000000002E-2"/>
    <m/>
    <m/>
    <m/>
    <n v="5.520800000000000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Rigollet, V., Sfriso, A., Marcomini, A., and De Casabianca, M. L. (2004). Seasonal evolution of heavy metal concentrations in the surface sediments of two Mediterranean Zostera marina L. beds at Thau lagoon (France) and Venice lagoon (Italy). Bioresource Technology 95, 159-167. doi:10.1016/j.biortech.2003.12.041"/>
    <m/>
    <m/>
    <s v="Thau lagoon, France"/>
    <x v="9"/>
    <m/>
    <x v="2"/>
    <n v="363"/>
    <x v="4"/>
    <x v="3"/>
    <m/>
    <m/>
    <m/>
    <m/>
    <m/>
    <m/>
    <m/>
    <n v="3.3681000000000005"/>
    <n v="0.65400000000000003"/>
    <m/>
    <m/>
    <m/>
    <n v="67.36200000000000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renz, C., Denis, L., Boucher, G., Chauvaud, L., Clavier, J., Fichez, R., and Pringault, O. (2003). Spatial variability in Sediment Oxygen Consumption under winter conditions in a lagoonal system in New Caledonia (South Pacific). Journal of Experimental Marine Biology and Ecology 285, 33-47. doi:10.1016/s0022-0981(02)00518-x"/>
    <m/>
    <m/>
    <s v="Noumea New Caledonia"/>
    <x v="32"/>
    <m/>
    <x v="5"/>
    <n v="364"/>
    <x v="21"/>
    <x v="9"/>
    <m/>
    <m/>
    <m/>
    <m/>
    <m/>
    <m/>
    <m/>
    <n v="12.106619999999998"/>
    <n v="1.1754000000000002"/>
    <m/>
    <m/>
    <m/>
    <n v="121.06619999999997"/>
    <m/>
    <m/>
    <m/>
    <m/>
    <m/>
    <m/>
    <m/>
    <m/>
    <n v="10"/>
    <n v="62.187500000000014"/>
    <m/>
    <n v="1.0299999999999998"/>
    <m/>
    <m/>
  </r>
  <r>
    <s v="CC_012"/>
    <s v="Fourqurean, J.W., Duarte, C.M., Kennedy, H., Marbà, N., Holmer, M., Mateo, M.A., Apostolaki, E.T., Kendrick, G.A., Krause-Jensen, D., McGlathery, K.J. and Serrano, O., 2012. Seagrass ecosystems as a globally significant carbon stock. Nature geoscience, 5(7), pp.505-509."/>
    <s v="Grenz, C., Denis, L., Boucher, G., Chauvaud, L., Clavier, J., Fichez, R., and Pringault, O. (2003). Spatial variability in Sediment Oxygen Consumption under winter conditions in a lagoonal system in New Caledonia (South Pacific). Journal of Experimental Marine Biology and Ecology 285, 33-47. doi:10.1016/s0022-0981(02)00518-x"/>
    <m/>
    <m/>
    <s v="Noumea New Caledonia"/>
    <x v="32"/>
    <m/>
    <x v="5"/>
    <n v="365"/>
    <x v="6"/>
    <x v="4"/>
    <m/>
    <m/>
    <m/>
    <m/>
    <m/>
    <m/>
    <m/>
    <n v="0.53148000000000017"/>
    <n v="5.16E-2"/>
    <m/>
    <m/>
    <m/>
    <n v="5.3148000000000017"/>
    <m/>
    <m/>
    <m/>
    <m/>
    <m/>
    <m/>
    <m/>
    <m/>
    <n v="10"/>
    <n v="47.77"/>
    <m/>
    <n v="1.0299999999999998"/>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69"/>
    <m/>
    <m/>
    <s v="Yaquina Bay Oregon"/>
    <x v="11"/>
    <m/>
    <x v="8"/>
    <n v="366"/>
    <x v="32"/>
    <x v="3"/>
    <m/>
    <n v="0.11200000000000002"/>
    <n v="0.14799999999999999"/>
    <n v="0.26"/>
    <m/>
    <m/>
    <m/>
    <n v="18.54"/>
    <n v="1.2"/>
    <m/>
    <m/>
    <m/>
    <n v="123.6"/>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70"/>
    <m/>
    <m/>
    <s v="Yaquina Bay Oregon"/>
    <x v="11"/>
    <m/>
    <x v="8"/>
    <n v="659"/>
    <x v="32"/>
    <x v="3"/>
    <m/>
    <m/>
    <m/>
    <m/>
    <m/>
    <m/>
    <m/>
    <n v="21.63"/>
    <n v="1.4"/>
    <m/>
    <m/>
    <m/>
    <n v="144.19999999999999"/>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71"/>
    <m/>
    <m/>
    <s v="Yaquina Bay Oregon"/>
    <x v="11"/>
    <m/>
    <x v="8"/>
    <n v="660"/>
    <x v="6"/>
    <x v="4"/>
    <m/>
    <m/>
    <m/>
    <m/>
    <m/>
    <m/>
    <m/>
    <n v="20.085000000000001"/>
    <n v="1.3"/>
    <m/>
    <m/>
    <m/>
    <n v="133.9"/>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72"/>
    <m/>
    <m/>
    <s v="Yaquina Bay Oregon"/>
    <x v="11"/>
    <m/>
    <x v="8"/>
    <n v="661"/>
    <x v="6"/>
    <x v="4"/>
    <m/>
    <m/>
    <m/>
    <m/>
    <m/>
    <m/>
    <m/>
    <n v="21.63"/>
    <n v="1.4"/>
    <m/>
    <m/>
    <m/>
    <n v="144.19999999999999"/>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73"/>
    <m/>
    <m/>
    <s v="Yaquina Bay Oregon"/>
    <x v="11"/>
    <m/>
    <x v="8"/>
    <n v="662"/>
    <x v="32"/>
    <x v="3"/>
    <m/>
    <n v="9.8400000000000029E-2"/>
    <n v="7.883927272727273E-2"/>
    <n v="0.17723927272727275"/>
    <m/>
    <m/>
    <m/>
    <n v="22.093499999999999"/>
    <n v="1.43"/>
    <m/>
    <m/>
    <m/>
    <n v="147.29"/>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Larned, S. T. (2003). Effects of the invasive, nonindigenous seagrass Zostera japonica on nutrient fluxes between the water column and benthos in a NE Pacific estuary. Marine Ecology-Progress Series 254, 69-80. doi:10.3354/meps254074"/>
    <m/>
    <m/>
    <s v="Yaquina Bay Oregon"/>
    <x v="11"/>
    <m/>
    <x v="8"/>
    <n v="663"/>
    <x v="4"/>
    <x v="3"/>
    <m/>
    <n v="0.2636"/>
    <n v="0.1318"/>
    <n v="0.39539999999999997"/>
    <m/>
    <m/>
    <m/>
    <n v="26.419499999999999"/>
    <n v="1.71"/>
    <m/>
    <m/>
    <m/>
    <n v="176.13"/>
    <m/>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67"/>
    <x v="2"/>
    <x v="2"/>
    <m/>
    <m/>
    <m/>
    <m/>
    <m/>
    <m/>
    <m/>
    <n v="3.1312000000000002"/>
    <n v="0.76"/>
    <m/>
    <m/>
    <m/>
    <n v="78.28"/>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68"/>
    <x v="2"/>
    <x v="2"/>
    <m/>
    <m/>
    <m/>
    <m/>
    <m/>
    <m/>
    <m/>
    <n v="1.5656000000000001"/>
    <n v="0.38"/>
    <m/>
    <m/>
    <m/>
    <n v="39.14"/>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69"/>
    <x v="2"/>
    <x v="2"/>
    <m/>
    <m/>
    <m/>
    <m/>
    <m/>
    <m/>
    <m/>
    <n v="1.236"/>
    <n v="0.3"/>
    <m/>
    <m/>
    <m/>
    <n v="30.9"/>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0"/>
    <x v="2"/>
    <x v="2"/>
    <m/>
    <m/>
    <m/>
    <m/>
    <m/>
    <m/>
    <m/>
    <n v="1.8952000000000004"/>
    <n v="0.46"/>
    <m/>
    <m/>
    <m/>
    <n v="47.38000000000001"/>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1"/>
    <x v="2"/>
    <x v="2"/>
    <m/>
    <m/>
    <m/>
    <m/>
    <m/>
    <m/>
    <m/>
    <n v="1.1124000000000001"/>
    <n v="0.27"/>
    <m/>
    <m/>
    <m/>
    <n v="27.810000000000002"/>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2"/>
    <x v="2"/>
    <x v="2"/>
    <m/>
    <m/>
    <m/>
    <m/>
    <m/>
    <m/>
    <m/>
    <n v="2.7192000000000003"/>
    <n v="0.66"/>
    <m/>
    <m/>
    <m/>
    <n v="67.98"/>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3"/>
    <x v="2"/>
    <x v="2"/>
    <m/>
    <m/>
    <m/>
    <m/>
    <m/>
    <m/>
    <m/>
    <n v="1.0711999999999999"/>
    <n v="0.26"/>
    <m/>
    <m/>
    <m/>
    <n v="26.779999999999998"/>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4"/>
    <x v="2"/>
    <x v="2"/>
    <m/>
    <m/>
    <m/>
    <m/>
    <m/>
    <m/>
    <m/>
    <n v="0.86519999999999997"/>
    <n v="0.21"/>
    <m/>
    <m/>
    <m/>
    <n v="21.63"/>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5"/>
    <x v="2"/>
    <x v="2"/>
    <m/>
    <m/>
    <m/>
    <m/>
    <m/>
    <m/>
    <m/>
    <n v="1.0711999999999999"/>
    <n v="0.26"/>
    <m/>
    <m/>
    <m/>
    <n v="26.779999999999998"/>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6"/>
    <x v="2"/>
    <x v="2"/>
    <m/>
    <m/>
    <m/>
    <m/>
    <m/>
    <m/>
    <m/>
    <n v="0.94760000000000022"/>
    <n v="0.23"/>
    <m/>
    <m/>
    <m/>
    <n v="23.690000000000005"/>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7"/>
    <x v="2"/>
    <x v="2"/>
    <m/>
    <m/>
    <m/>
    <m/>
    <m/>
    <m/>
    <m/>
    <n v="1.1124000000000001"/>
    <n v="0.27"/>
    <m/>
    <m/>
    <m/>
    <n v="27.810000000000002"/>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8"/>
    <x v="2"/>
    <x v="2"/>
    <m/>
    <m/>
    <m/>
    <m/>
    <m/>
    <m/>
    <m/>
    <n v="2.0188000000000001"/>
    <n v="0.49"/>
    <m/>
    <m/>
    <m/>
    <n v="50.470000000000006"/>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Danovaro, R., and Gambi, C. (2002). Biodiversity and trophic structure of nematode assemblages in seagrass systems: evidence for a coupling with changes in food availability. Marine Biology 141, 667-677. doi:10.1007/s00227-002-0857-y"/>
    <m/>
    <m/>
    <s v="NW Marconi, Italy"/>
    <x v="23"/>
    <m/>
    <x v="2"/>
    <n v="379"/>
    <x v="2"/>
    <x v="2"/>
    <m/>
    <m/>
    <m/>
    <m/>
    <m/>
    <m/>
    <m/>
    <n v="3.2960000000000003"/>
    <n v="0.8"/>
    <m/>
    <m/>
    <m/>
    <n v="82.4"/>
    <m/>
    <m/>
    <m/>
    <m/>
    <m/>
    <m/>
    <m/>
    <m/>
    <n v="4"/>
    <m/>
    <m/>
    <n v="1.03"/>
    <m/>
    <m/>
  </r>
  <r>
    <s v="CC_012"/>
    <s v="Fourqurean, J.W., Duarte, C.M., Kennedy, H., Marbà, N., Holmer, M., Mateo, M.A., Apostolaki, E.T., Kendrick, G.A., Krause-Jensen, D., McGlathery, K.J. and Serrano, O., 2012. Seagrass ecosystems as a globally significant carbon stock. Nature geoscience, 5(7), pp.505-509."/>
    <s v="Eyre, B. D., and Ferguson, A. J. P. (2002). Comparison of carbon production and decomposition, benthic nutrient fluxes and denitrification in seagrass, phytoplankton, benthic microalgae- and macroalgae-dominated warm-temperate Australian lagoons. Marine Ecology-Progress Series 229, 43-59. doi:10.3354/meps229043"/>
    <m/>
    <m/>
    <s v="Lake Macquarie, Australia"/>
    <x v="5"/>
    <m/>
    <x v="4"/>
    <n v="380"/>
    <x v="20"/>
    <x v="3"/>
    <m/>
    <m/>
    <m/>
    <m/>
    <m/>
    <m/>
    <m/>
    <n v="2.2083200000000001"/>
    <n v="1.0720000000000001"/>
    <m/>
    <m/>
    <m/>
    <n v="110.416"/>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Eyre, B. D., and Ferguson, A. J. P. (2002). Comparison of carbon production and decomposition, benthic nutrient fluxes and denitrification in seagrass, phytoplankton, benthic microalgae- and macroalgae-dominated warm-temperate Australian lagoons. Marine Ecology-Progress Series 229, 43-59. doi:10.3354/meps229044"/>
    <m/>
    <m/>
    <s v="Lake Macquarie, Australia"/>
    <x v="5"/>
    <m/>
    <x v="4"/>
    <n v="381"/>
    <x v="6"/>
    <x v="4"/>
    <m/>
    <m/>
    <m/>
    <m/>
    <m/>
    <m/>
    <m/>
    <n v="0.67774000000000001"/>
    <n v="0.32900000000000001"/>
    <m/>
    <m/>
    <m/>
    <n v="33.887"/>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2"/>
    <x v="2"/>
    <x v="2"/>
    <m/>
    <m/>
    <m/>
    <m/>
    <m/>
    <m/>
    <m/>
    <n v="7.5704999999999991"/>
    <n v="1.47"/>
    <m/>
    <m/>
    <m/>
    <n v="151.4099999999999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3"/>
    <x v="2"/>
    <x v="2"/>
    <m/>
    <m/>
    <m/>
    <m/>
    <m/>
    <m/>
    <m/>
    <n v="5.15"/>
    <n v="1"/>
    <m/>
    <m/>
    <m/>
    <n v="10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4"/>
    <x v="2"/>
    <x v="2"/>
    <m/>
    <m/>
    <m/>
    <m/>
    <m/>
    <m/>
    <m/>
    <n v="3.6564999999999999"/>
    <n v="0.71"/>
    <m/>
    <m/>
    <m/>
    <n v="73.1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5"/>
    <x v="6"/>
    <x v="4"/>
    <m/>
    <m/>
    <m/>
    <m/>
    <m/>
    <m/>
    <m/>
    <n v="3.9140000000000001"/>
    <n v="0.76"/>
    <m/>
    <m/>
    <m/>
    <n v="78.2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6"/>
    <x v="6"/>
    <x v="4"/>
    <m/>
    <m/>
    <m/>
    <m/>
    <m/>
    <m/>
    <m/>
    <n v="3.4504999999999999"/>
    <n v="0.67"/>
    <m/>
    <m/>
    <m/>
    <n v="69.00999999999999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Gacia, E., Duarte, C. M., and Middleburg, J. J. (2002). Carbon and nutrient deposition in a Mediterranean seagrass (Posidonia oceanica) meadow. Limnology and Oceanography 47, 23-32. "/>
    <m/>
    <m/>
    <s v="Fanals point, Spain"/>
    <x v="26"/>
    <m/>
    <x v="2"/>
    <n v="387"/>
    <x v="6"/>
    <x v="4"/>
    <m/>
    <m/>
    <m/>
    <m/>
    <m/>
    <m/>
    <m/>
    <n v="4.12"/>
    <n v="0.8"/>
    <m/>
    <m/>
    <m/>
    <n v="82.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Koch, M. S., and Madden, C. J. (2001). Patterns of primary production and nutrient availability in a Bahamas lagoon with fringing mangroves. Marine Ecology-Progress Series 219, 109-119. doi:10.3354/meps219109"/>
    <m/>
    <m/>
    <s v="Eastern Grand Bahama"/>
    <x v="33"/>
    <m/>
    <x v="1"/>
    <n v="388"/>
    <x v="18"/>
    <x v="13"/>
    <m/>
    <m/>
    <m/>
    <m/>
    <m/>
    <n v="165.58500000000001"/>
    <n v="12.25"/>
    <n v="12.47"/>
    <n v="0.95000000000000007"/>
    <n v="153.11500000000001"/>
    <n v="11.3"/>
    <n v="827.92500000000007"/>
    <n v="62.350000000000009"/>
    <n v="765.57500000000005"/>
    <m/>
    <m/>
    <m/>
    <m/>
    <m/>
    <m/>
    <m/>
    <n v="20"/>
    <m/>
    <m/>
    <n v="0.63500000000000001"/>
    <m/>
    <m/>
  </r>
  <r>
    <s v="CC_012"/>
    <s v="Fourqurean, J.W., Duarte, C.M., Kennedy, H., Marbà, N., Holmer, M., Mateo, M.A., Apostolaki, E.T., Kendrick, G.A., Krause-Jensen, D., McGlathery, K.J. and Serrano, O., 2012. Seagrass ecosystems as a globally significant carbon stock. Nature geoscience, 5(7), pp.505-509."/>
    <s v="Koch, M. S., and Madden, C. J. (2001). Patterns of primary production and nutrient availability in a Bahamas lagoon with fringing mangroves. Marine Ecology-Progress Series 219, 109-119. doi:10.3354/meps219111"/>
    <m/>
    <m/>
    <s v="Eastern Grand Bahama"/>
    <x v="33"/>
    <m/>
    <x v="1"/>
    <n v="389"/>
    <x v="18"/>
    <x v="13"/>
    <m/>
    <m/>
    <m/>
    <m/>
    <m/>
    <n v="146.98500000000001"/>
    <n v="12.3"/>
    <n v="13.41"/>
    <n v="1.1499999999999999"/>
    <n v="133.57500000000002"/>
    <n v="11.15"/>
    <n v="734.92500000000007"/>
    <n v="67.05"/>
    <n v="667.87500000000011"/>
    <m/>
    <m/>
    <m/>
    <m/>
    <m/>
    <m/>
    <m/>
    <n v="20"/>
    <m/>
    <m/>
    <n v="0.57499999999999996"/>
    <m/>
    <m/>
  </r>
  <r>
    <s v="CC_012"/>
    <s v="Fourqurean, J.W., Duarte, C.M., Kennedy, H., Marbà, N., Holmer, M., Mateo, M.A., Apostolaki, E.T., Kendrick, G.A., Krause-Jensen, D., McGlathery, K.J. and Serrano, O., 2012. Seagrass ecosystems as a globally significant carbon stock. Nature geoscience, 5(7), pp.505-509."/>
    <s v="Koch, M. S., and Madden, C. J. (2001). Patterns of primary production and nutrient availability in a Bahamas lagoon with fringing mangroves. Marine Ecology-Progress Series 219, 109-119. doi:10.3354/meps219113"/>
    <m/>
    <m/>
    <s v="Eastern Grand Bahama"/>
    <x v="33"/>
    <m/>
    <x v="1"/>
    <n v="340"/>
    <x v="6"/>
    <x v="4"/>
    <m/>
    <m/>
    <m/>
    <m/>
    <m/>
    <n v="164.50500000000002"/>
    <n v="12.15"/>
    <n v="11.175000000000001"/>
    <n v="0.75"/>
    <n v="153.33000000000001"/>
    <n v="11.4"/>
    <n v="822.52500000000009"/>
    <n v="55.875000000000007"/>
    <n v="766.65000000000009"/>
    <m/>
    <m/>
    <m/>
    <m/>
    <m/>
    <m/>
    <m/>
    <n v="20"/>
    <m/>
    <m/>
    <n v="0.65500000000000003"/>
    <m/>
    <m/>
  </r>
  <r>
    <s v="CC_012"/>
    <s v="Fourqurean, J.W., Duarte, C.M., Kennedy, H., Marbà, N., Holmer, M., Mateo, M.A., Apostolaki, E.T., Kendrick, G.A., Krause-Jensen, D., McGlathery, K.J. and Serrano, O., 2012. Seagrass ecosystems as a globally significant carbon stock. Nature geoscience, 5(7), pp.505-509."/>
    <s v="Sfriso, A., and Marcomini, A. (1999). Macrophyte production in a shallow coastal lagoon. Part II: Coupling with sediment, SPM and tissue carbon, nitrogen and phosphorus concentrations. Marine Environmental Research 47, 285-309. doi:10.1016/s0141-1136(98)00122-6"/>
    <m/>
    <m/>
    <s v="Petta di Po - Venice, Italy"/>
    <x v="23"/>
    <m/>
    <x v="2"/>
    <n v="459"/>
    <x v="4"/>
    <x v="3"/>
    <m/>
    <m/>
    <m/>
    <m/>
    <m/>
    <n v="56.856000000000009"/>
    <n v="5.5200000000000005"/>
    <n v="6.3860000000000001"/>
    <n v="0.61999999999999988"/>
    <n v="50.470000000000006"/>
    <n v="4.9000000000000004"/>
    <n v="379.04"/>
    <n v="42.573333333333338"/>
    <n v="336.4666666666667"/>
    <m/>
    <m/>
    <m/>
    <m/>
    <m/>
    <m/>
    <m/>
    <n v="15"/>
    <m/>
    <m/>
    <n v="1.03"/>
    <m/>
    <m/>
  </r>
  <r>
    <s v="CC_012"/>
    <s v="Fourqurean, J.W., Duarte, C.M., Kennedy, H., Marbà, N., Holmer, M., Mateo, M.A., Apostolaki, E.T., Kendrick, G.A., Krause-Jensen, D., McGlathery, K.J. and Serrano, O., 2012. Seagrass ecosystems as a globally significant carbon stock. Nature geoscience, 5(7), pp.505-509."/>
    <s v="Miyajima, T., Koike, I., Yamano, H., and Iizumi, H. (1998). Accumulation and transport of seagrass-derived organic matter in reef flat sediment of Green Island, Great Barrier Reef. Marine Ecology-Progress Series 175, 251-259. doi:10.3354/meps175251"/>
    <m/>
    <m/>
    <s v="Green Island Great Barrier Reef, Australia"/>
    <x v="5"/>
    <m/>
    <x v="5"/>
    <n v="664"/>
    <x v="6"/>
    <x v="4"/>
    <m/>
    <m/>
    <m/>
    <m/>
    <m/>
    <m/>
    <m/>
    <n v="2.5634338415999998"/>
    <n v="0.24905975999999999"/>
    <m/>
    <m/>
    <m/>
    <n v="25.634338415999995"/>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Miyajima, T., Koike, I., Yamano, H., and Iizumi, H. (1998). Accumulation and transport of seagrass-derived organic matter in reef flat sediment of Green Island, Great Barrier Reef. Marine Ecology-Progress Series 175, 251-259. doi:10.3354/meps175255"/>
    <m/>
    <m/>
    <s v="Green Island Great Barrier Reef, Australia"/>
    <x v="5"/>
    <m/>
    <x v="5"/>
    <n v="665"/>
    <x v="1"/>
    <x v="1"/>
    <s v="Thalassia hemprichii, Cymodocea serrulata, Syringodium isoetifolium, Halodule uninervis"/>
    <m/>
    <m/>
    <m/>
    <m/>
    <m/>
    <m/>
    <n v="5.8920288096000011"/>
    <n v="0.59096015999999996"/>
    <m/>
    <m/>
    <m/>
    <n v="58.920288096000007"/>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38"/>
    <m/>
    <m/>
    <s v="NW Marconi, Italy"/>
    <x v="23"/>
    <m/>
    <x v="2"/>
    <n v="666"/>
    <x v="2"/>
    <x v="2"/>
    <m/>
    <m/>
    <m/>
    <m/>
    <m/>
    <m/>
    <m/>
    <n v="1.2668999999999999"/>
    <n v="0.61499999999999999"/>
    <m/>
    <m/>
    <m/>
    <n v="63.3449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39"/>
    <m/>
    <m/>
    <s v="NW Marconi, Italy"/>
    <x v="23"/>
    <m/>
    <x v="2"/>
    <n v="667"/>
    <x v="2"/>
    <x v="2"/>
    <m/>
    <m/>
    <m/>
    <m/>
    <m/>
    <m/>
    <m/>
    <n v="0.77744400000000002"/>
    <n v="0.37740000000000001"/>
    <m/>
    <m/>
    <m/>
    <n v="38.8721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0"/>
    <m/>
    <m/>
    <s v="NW Marconi, Italy"/>
    <x v="23"/>
    <m/>
    <x v="2"/>
    <n v="668"/>
    <x v="2"/>
    <x v="2"/>
    <m/>
    <m/>
    <m/>
    <m/>
    <m/>
    <m/>
    <m/>
    <n v="0.62212000000000001"/>
    <n v="0.30199999999999999"/>
    <m/>
    <m/>
    <m/>
    <n v="31.10600000000000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1"/>
    <m/>
    <m/>
    <s v="NW Marconi, Italy"/>
    <x v="23"/>
    <m/>
    <x v="2"/>
    <n v="669"/>
    <x v="2"/>
    <x v="2"/>
    <m/>
    <m/>
    <m/>
    <m/>
    <m/>
    <m/>
    <m/>
    <n v="0.93482799999999999"/>
    <n v="0.45380000000000004"/>
    <m/>
    <m/>
    <m/>
    <n v="46.7413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2"/>
    <m/>
    <m/>
    <s v="NW Marconi, Italy"/>
    <x v="23"/>
    <m/>
    <x v="2"/>
    <n v="670"/>
    <x v="2"/>
    <x v="2"/>
    <m/>
    <m/>
    <m/>
    <m/>
    <m/>
    <m/>
    <m/>
    <n v="0.70513800000000015"/>
    <n v="0.34230000000000005"/>
    <m/>
    <m/>
    <m/>
    <n v="35.25690000000000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3"/>
    <m/>
    <m/>
    <s v="NW Marconi, Italy"/>
    <x v="23"/>
    <m/>
    <x v="2"/>
    <n v="671"/>
    <x v="2"/>
    <x v="2"/>
    <m/>
    <m/>
    <m/>
    <m/>
    <m/>
    <m/>
    <m/>
    <n v="0.55723"/>
    <n v="0.27050000000000002"/>
    <m/>
    <m/>
    <m/>
    <n v="27.8614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4"/>
    <m/>
    <m/>
    <s v="NW Marconi, Italy"/>
    <x v="23"/>
    <m/>
    <x v="2"/>
    <n v="672"/>
    <x v="2"/>
    <x v="2"/>
    <m/>
    <m/>
    <m/>
    <m/>
    <m/>
    <m/>
    <m/>
    <n v="0.48039199999999999"/>
    <n v="0.23319999999999999"/>
    <m/>
    <m/>
    <m/>
    <n v="24.019600000000001"/>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5"/>
    <m/>
    <m/>
    <s v="NW Marconi, Italy"/>
    <x v="23"/>
    <m/>
    <x v="2"/>
    <n v="673"/>
    <x v="2"/>
    <x v="2"/>
    <m/>
    <m/>
    <m/>
    <m/>
    <m/>
    <m/>
    <m/>
    <n v="0.418798"/>
    <n v="0.20330000000000001"/>
    <m/>
    <m/>
    <m/>
    <n v="20.93990000000000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6"/>
    <m/>
    <m/>
    <s v="NW Marconi, Italy"/>
    <x v="23"/>
    <m/>
    <x v="2"/>
    <n v="674"/>
    <x v="2"/>
    <x v="2"/>
    <m/>
    <m/>
    <m/>
    <m/>
    <m/>
    <m/>
    <m/>
    <n v="0.53065600000000002"/>
    <n v="0.2576"/>
    <m/>
    <m/>
    <m/>
    <n v="26.53280000000000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7"/>
    <m/>
    <m/>
    <s v="NW Marconi, Italy"/>
    <x v="23"/>
    <m/>
    <x v="2"/>
    <n v="675"/>
    <x v="2"/>
    <x v="2"/>
    <m/>
    <m/>
    <m/>
    <m/>
    <m/>
    <m/>
    <m/>
    <n v="0.44372400000000001"/>
    <n v="0.21540000000000001"/>
    <m/>
    <m/>
    <m/>
    <n v="22.1861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8"/>
    <m/>
    <m/>
    <s v="NW Marconi, Italy"/>
    <x v="23"/>
    <m/>
    <x v="2"/>
    <n v="676"/>
    <x v="2"/>
    <x v="2"/>
    <m/>
    <m/>
    <m/>
    <m/>
    <m/>
    <m/>
    <m/>
    <n v="0.53498199999999996"/>
    <n v="0.25969999999999999"/>
    <m/>
    <m/>
    <m/>
    <n v="26.7490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49"/>
    <m/>
    <m/>
    <s v="NW Marconi, Italy"/>
    <x v="23"/>
    <m/>
    <x v="2"/>
    <n v="678"/>
    <x v="2"/>
    <x v="2"/>
    <m/>
    <m/>
    <m/>
    <m/>
    <m/>
    <m/>
    <m/>
    <n v="0.46823800000000004"/>
    <n v="0.22730000000000003"/>
    <m/>
    <m/>
    <m/>
    <n v="23.411900000000003"/>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50"/>
    <m/>
    <m/>
    <s v="NW Marconi, Italy"/>
    <x v="23"/>
    <m/>
    <x v="2"/>
    <n v="679"/>
    <x v="2"/>
    <x v="2"/>
    <m/>
    <m/>
    <m/>
    <m/>
    <m/>
    <m/>
    <m/>
    <n v="0.55949599999999999"/>
    <n v="0.27160000000000001"/>
    <m/>
    <m/>
    <m/>
    <n v="27.97479999999999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51"/>
    <m/>
    <m/>
    <s v="NW Marconi, Italy"/>
    <x v="23"/>
    <m/>
    <x v="2"/>
    <n v="680"/>
    <x v="2"/>
    <x v="2"/>
    <m/>
    <m/>
    <m/>
    <m/>
    <m/>
    <m/>
    <m/>
    <n v="0.44681399999999999"/>
    <n v="0.21689999999999998"/>
    <m/>
    <m/>
    <m/>
    <n v="22.34069999999999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Danovaro, R. (1996). Detritus-bacteria-meiofauna interactions in a seagrass bed (Posidonia oceanica) of the NW Mediterranean. Marine Biology 127, 1-13. doi:10.1007/bf00993652"/>
    <m/>
    <m/>
    <s v="NW Marconi, Italy"/>
    <x v="23"/>
    <m/>
    <x v="2"/>
    <n v="681"/>
    <x v="2"/>
    <x v="2"/>
    <m/>
    <m/>
    <m/>
    <m/>
    <m/>
    <m/>
    <m/>
    <n v="0.41097000000000006"/>
    <n v="0.19950000000000001"/>
    <m/>
    <m/>
    <m/>
    <n v="20.548500000000004"/>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2"/>
    <x v="23"/>
    <x v="9"/>
    <m/>
    <m/>
    <m/>
    <m/>
    <m/>
    <m/>
    <m/>
    <n v="1.7956000000000001"/>
    <n v="0.87165048543689316"/>
    <m/>
    <m/>
    <m/>
    <n v="89.7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3"/>
    <x v="23"/>
    <x v="9"/>
    <m/>
    <m/>
    <m/>
    <m/>
    <m/>
    <m/>
    <m/>
    <n v="2.0707999999999998"/>
    <n v="1.0052427184466017"/>
    <m/>
    <m/>
    <m/>
    <n v="103.539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5"/>
    <x v="23"/>
    <x v="9"/>
    <m/>
    <m/>
    <m/>
    <m/>
    <m/>
    <m/>
    <m/>
    <n v="2.9964"/>
    <n v="1.4545631067961164"/>
    <m/>
    <m/>
    <m/>
    <n v="149.8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6"/>
    <x v="23"/>
    <x v="9"/>
    <m/>
    <m/>
    <m/>
    <m/>
    <m/>
    <m/>
    <m/>
    <n v="2.9978000000000011"/>
    <n v="1.4552427184466021"/>
    <m/>
    <m/>
    <m/>
    <n v="149.89000000000004"/>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7"/>
    <x v="23"/>
    <x v="9"/>
    <m/>
    <m/>
    <m/>
    <m/>
    <m/>
    <m/>
    <m/>
    <n v="3.1514000000000002"/>
    <n v="1.5298058252427185"/>
    <m/>
    <m/>
    <m/>
    <n v="157.57000000000002"/>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8"/>
    <x v="23"/>
    <x v="9"/>
    <m/>
    <m/>
    <m/>
    <m/>
    <m/>
    <m/>
    <m/>
    <n v="3.6037999999999997"/>
    <n v="1.7494174757281551"/>
    <m/>
    <m/>
    <m/>
    <n v="180.1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89"/>
    <x v="6"/>
    <x v="4"/>
    <m/>
    <m/>
    <m/>
    <m/>
    <m/>
    <m/>
    <m/>
    <n v="1.9106000000000003"/>
    <n v="0.92747572815533985"/>
    <m/>
    <m/>
    <m/>
    <n v="95.530000000000015"/>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90"/>
    <x v="6"/>
    <x v="4"/>
    <m/>
    <m/>
    <m/>
    <m/>
    <m/>
    <m/>
    <m/>
    <n v="1.966"/>
    <n v="0.95436893203883488"/>
    <m/>
    <m/>
    <m/>
    <n v="98.3"/>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91"/>
    <x v="6"/>
    <x v="4"/>
    <m/>
    <m/>
    <m/>
    <m/>
    <m/>
    <m/>
    <m/>
    <n v="2.1147999999999993"/>
    <n v="1.0266019417475727"/>
    <m/>
    <m/>
    <m/>
    <n v="105.73999999999997"/>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92"/>
    <x v="6"/>
    <x v="4"/>
    <m/>
    <m/>
    <m/>
    <m/>
    <m/>
    <m/>
    <m/>
    <n v="2.2132000000000001"/>
    <n v="1.074368932038835"/>
    <m/>
    <m/>
    <m/>
    <n v="110.66"/>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93"/>
    <x v="6"/>
    <x v="4"/>
    <m/>
    <m/>
    <m/>
    <m/>
    <m/>
    <m/>
    <m/>
    <n v="2.3317999999999999"/>
    <n v="1.1319417475728157"/>
    <m/>
    <m/>
    <m/>
    <n v="116.58999999999999"/>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Koepfler, E. T., Benner, R., and Montagna, P. A. (1993). Variability of dissolved organic carbon in sediments of a seagrass bed and an unvegetated area within an estuary in southern Texas. Estuaries 16, 391-404. "/>
    <m/>
    <m/>
    <s v="Laguna Madre, Florida"/>
    <x v="11"/>
    <m/>
    <x v="1"/>
    <n v="694"/>
    <x v="6"/>
    <x v="4"/>
    <m/>
    <m/>
    <m/>
    <m/>
    <m/>
    <m/>
    <m/>
    <n v="2.7736000000000001"/>
    <n v="1.3464077669902912"/>
    <m/>
    <m/>
    <m/>
    <n v="138.68"/>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Amon, R. M. W., and Herndl, G. J. (1991). DEPOSIT FEEDING AND SEDIMENT .1. INTERRELATIONSHIP BETWEEN HOLOTHURIA-TUBULOSA (HOLOTHURIOIDA, ECHINODERMATA) AND THE SEDIMENT MICROBIAL COMMUNITY. Marine Ecology-Pubblicazioni Della Stazione Zoologica Di Napoli I 12, 163-174. "/>
    <m/>
    <m/>
    <s v="Ischia Italy"/>
    <x v="23"/>
    <m/>
    <x v="2"/>
    <n v="695"/>
    <x v="2"/>
    <x v="2"/>
    <m/>
    <m/>
    <m/>
    <m/>
    <m/>
    <m/>
    <m/>
    <n v="2.2505500000000005E-2"/>
    <n v="4.3700000000000003E-2"/>
    <m/>
    <m/>
    <m/>
    <n v="4.5011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Amon, R. M. W., and Herndl, G. J. (1991). DEPOSIT FEEDING AND SEDIMENT .1. INTERRELATIONSHIP BETWEEN HOLOTHURIA-TUBULOSA (HOLOTHURIOIDA, ECHINODERMATA) AND THE SEDIMENT MICROBIAL COMMUNITY. Marine Ecology-Pubblicazioni Della Stazione Zoologica Di Napoli I 12, 163-174. "/>
    <m/>
    <m/>
    <s v="Ischia Italy"/>
    <x v="23"/>
    <m/>
    <x v="2"/>
    <n v="696"/>
    <x v="2"/>
    <x v="2"/>
    <m/>
    <m/>
    <m/>
    <m/>
    <m/>
    <m/>
    <m/>
    <n v="3.7646499999999999E-2"/>
    <n v="7.3099999999999998E-2"/>
    <m/>
    <m/>
    <m/>
    <n v="7.5293000000000001"/>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Amon, R. M. W., and Herndl, G. J. (1991). DEPOSIT FEEDING AND SEDIMENT .1. INTERRELATIONSHIP BETWEEN HOLOTHURIA-TUBULOSA (HOLOTHURIOIDA, ECHINODERMATA) AND THE SEDIMENT MICROBIAL COMMUNITY. Marine Ecology-Pubblicazioni Della Stazione Zoologica Di Napoli I 12, 163-174. "/>
    <m/>
    <m/>
    <s v="Ischia Italy"/>
    <x v="23"/>
    <m/>
    <x v="2"/>
    <n v="670"/>
    <x v="2"/>
    <x v="2"/>
    <m/>
    <m/>
    <m/>
    <m/>
    <m/>
    <m/>
    <m/>
    <n v="4.6710500000000002E-2"/>
    <n v="9.0700000000000003E-2"/>
    <m/>
    <m/>
    <m/>
    <n v="9.3421000000000003"/>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Amon, R. M. W., and Herndl, G. J. (1991). DEPOSIT FEEDING AND SEDIMENT .1. INTERRELATIONSHIP BETWEEN HOLOTHURIA-TUBULOSA (HOLOTHURIOIDA, ECHINODERMATA) AND THE SEDIMENT MICROBIAL COMMUNITY. Marine Ecology-Pubblicazioni Della Stazione Zoologica Di Napoli I 12, 163-174. "/>
    <m/>
    <m/>
    <s v="Ischia Italy"/>
    <x v="23"/>
    <m/>
    <x v="2"/>
    <n v="671"/>
    <x v="2"/>
    <x v="2"/>
    <m/>
    <m/>
    <m/>
    <m/>
    <m/>
    <m/>
    <m/>
    <n v="0.16037100000000004"/>
    <n v="0.31140000000000001"/>
    <m/>
    <m/>
    <m/>
    <n v="32.074200000000005"/>
    <m/>
    <m/>
    <m/>
    <m/>
    <m/>
    <m/>
    <m/>
    <m/>
    <n v="0.5"/>
    <m/>
    <m/>
    <n v="1.0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W12-2"/>
    <x v="5"/>
    <m/>
    <x v="5"/>
    <n v="672"/>
    <x v="1"/>
    <x v="1"/>
    <s v="Amphibolis antarctica and Halodule uninervis"/>
    <n v="1.6681857191165628"/>
    <n v="3.20442817069131"/>
    <n v="4.872613889807873"/>
    <m/>
    <n v="839.81612745567827"/>
    <n v="11.434079941787283"/>
    <n v="192.54533824268941"/>
    <n v="2.6756443301191655"/>
    <n v="647.27078921298892"/>
    <n v="8.7584356116681175"/>
    <n v="1030.4492361419366"/>
    <n v="236.25194876403609"/>
    <n v="794.19728737790058"/>
    <m/>
    <m/>
    <m/>
    <m/>
    <m/>
    <m/>
    <m/>
    <n v="81.5"/>
    <n v="61.328364334946293"/>
    <m/>
    <n v="0.9068324606622184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W11-2"/>
    <x v="5"/>
    <m/>
    <x v="5"/>
    <n v="673"/>
    <x v="17"/>
    <x v="12"/>
    <m/>
    <m/>
    <m/>
    <m/>
    <m/>
    <n v="538.11232195849743"/>
    <n v="11.47472021153744"/>
    <n v="115.41608273467499"/>
    <n v="2.5888634116879081"/>
    <n v="422.69623922382243"/>
    <n v="8.8858567998495346"/>
    <n v="987.36205863944485"/>
    <n v="211.77262887096327"/>
    <n v="775.58942976848152"/>
    <m/>
    <m/>
    <m/>
    <m/>
    <m/>
    <m/>
    <m/>
    <n v="54.5"/>
    <m/>
    <m/>
    <n v="0.8626390555946451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431"/>
    <x v="5"/>
    <m/>
    <x v="5"/>
    <n v="674"/>
    <x v="33"/>
    <x v="6"/>
    <m/>
    <n v="0.74647732490725704"/>
    <n v="1.3539211696143048"/>
    <n v="2.1003984945215617"/>
    <m/>
    <n v="741.73749845936095"/>
    <n v="12.728429512566812"/>
    <n v="180.93039708571575"/>
    <n v="3.1468958139937797"/>
    <n v="560.80710137364531"/>
    <n v="9.5815336985730362"/>
    <n v="957.08064317336903"/>
    <n v="233.4585768847945"/>
    <n v="723.62206628857462"/>
    <m/>
    <m/>
    <m/>
    <m/>
    <m/>
    <m/>
    <m/>
    <n v="77.5"/>
    <n v="62.652307692307701"/>
    <m/>
    <n v="0.7544819527974198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128"/>
    <x v="5"/>
    <m/>
    <x v="5"/>
    <n v="675"/>
    <x v="1"/>
    <x v="1"/>
    <s v="Amphibolis antarctica and Halodule uninervis"/>
    <n v="0.5987574310492646"/>
    <n v="0.3532281581441345"/>
    <n v="0.95198558919339904"/>
    <m/>
    <n v="1003.555050928256"/>
    <n v="11.383522088750821"/>
    <n v="295.36902301893281"/>
    <n v="3.3683389702888538"/>
    <n v="708.18602790932334"/>
    <n v="8.015183118461966"/>
    <n v="729.85821885691348"/>
    <n v="214.81383492286022"/>
    <n v="515.04438393405337"/>
    <m/>
    <m/>
    <m/>
    <m/>
    <m/>
    <m/>
    <m/>
    <n v="137.5"/>
    <n v="67.170347826086953"/>
    <m/>
    <n v="0.65674919876264826"/>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F17b"/>
    <x v="5"/>
    <m/>
    <x v="5"/>
    <n v="676"/>
    <x v="33"/>
    <x v="6"/>
    <m/>
    <n v="1.2563594441468819"/>
    <n v="1.906858291495803"/>
    <n v="3.1632177356426849"/>
    <m/>
    <n v="893.69284072205892"/>
    <n v="11.523811994454796"/>
    <n v="103.01438051832945"/>
    <n v="1.3315566815380546"/>
    <n v="790.67846020372929"/>
    <n v="10.192255312916741"/>
    <n v="1138.4622174803299"/>
    <n v="131.22851021443242"/>
    <n v="1007.2337072658971"/>
    <m/>
    <m/>
    <m/>
    <m/>
    <m/>
    <m/>
    <m/>
    <n v="78.5"/>
    <m/>
    <m/>
    <n v="0.9878364051411523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F10b"/>
    <x v="5"/>
    <m/>
    <x v="5"/>
    <n v="677"/>
    <x v="33"/>
    <x v="6"/>
    <m/>
    <n v="3.147821977715656"/>
    <n v="2.2398041681054885"/>
    <n v="5.3876261458211445"/>
    <m/>
    <n v="786.87319523228689"/>
    <n v="10.902845492048057"/>
    <n v="279.6941185295359"/>
    <n v="3.9157782754461898"/>
    <n v="507.17907670275088"/>
    <n v="6.9870672166018686"/>
    <n v="909.67999448819296"/>
    <n v="323.3458017682496"/>
    <n v="586.33419271994319"/>
    <m/>
    <m/>
    <m/>
    <m/>
    <m/>
    <m/>
    <m/>
    <n v="86.5"/>
    <n v="58.644827586206901"/>
    <m/>
    <n v="0.84942390772247667"/>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W4b"/>
    <x v="5"/>
    <m/>
    <x v="5"/>
    <n v="678"/>
    <x v="17"/>
    <x v="12"/>
    <m/>
    <m/>
    <m/>
    <m/>
    <m/>
    <n v="663.30302183543495"/>
    <n v="13.050092023572841"/>
    <n v="283.85557717765244"/>
    <n v="5.6183305661839773"/>
    <n v="379.44744465778228"/>
    <n v="7.4317614573888608"/>
    <n v="717.0843479301999"/>
    <n v="306.87089424611077"/>
    <n v="410.21345368408896"/>
    <m/>
    <m/>
    <m/>
    <m/>
    <m/>
    <m/>
    <m/>
    <n v="92.5"/>
    <n v="77.47548387096775"/>
    <m/>
    <n v="0.5470893508733748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116"/>
    <x v="5"/>
    <m/>
    <x v="5"/>
    <n v="679"/>
    <x v="1"/>
    <x v="1"/>
    <s v="Amphibolis antarctica and Halodule uninervis"/>
    <n v="1.0879312428027714"/>
    <n v="0.48809525902342521"/>
    <n v="1.5760265018261967"/>
    <m/>
    <n v="1087.1661213590935"/>
    <n v="12.25924884436902"/>
    <n v="277.33318903224074"/>
    <n v="3.1445907831870286"/>
    <n v="809.83293232685287"/>
    <n v="9.1146580611819896"/>
    <n v="784.95748834591586"/>
    <n v="200.24056969836877"/>
    <n v="584.71691864754712"/>
    <m/>
    <m/>
    <m/>
    <m/>
    <m/>
    <m/>
    <m/>
    <n v="138.5"/>
    <n v="73.002608695652185"/>
    <m/>
    <n v="0.6417141890542249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Western Australia, Swan River Claremont"/>
    <x v="5"/>
    <m/>
    <x v="4"/>
    <n v="680"/>
    <x v="1"/>
    <x v="1"/>
    <s v="Halophila ovalis and Halodule uninervis"/>
    <m/>
    <m/>
    <m/>
    <m/>
    <n v="104.48276470669552"/>
    <n v="1.3342784659439753"/>
    <n v="47.471250347626153"/>
    <n v="0.6163310280697506"/>
    <n v="57.011514359069345"/>
    <n v="0.71794743787422466"/>
    <n v="219.96371517199057"/>
    <n v="99.939474416055063"/>
    <n v="120.02424075593548"/>
    <m/>
    <m/>
    <m/>
    <m/>
    <m/>
    <m/>
    <m/>
    <n v="47.5"/>
    <n v="35.268000000000008"/>
    <m/>
    <n v="1.5955077397458712"/>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681"/>
    <x v="1"/>
    <x v="1"/>
    <s v="Amphibolis antarctica and Halodule uninervis"/>
    <n v="1.0879312428027714"/>
    <n v="0.48809525902342521"/>
    <n v="1.5760265018261967"/>
    <m/>
    <n v="41.972561128932668"/>
    <n v="13.899027289081634"/>
    <n v="13.009239773388529"/>
    <n v="4.3079519990476047"/>
    <n v="28.963321355544146"/>
    <n v="9.5910752900340288"/>
    <n v="839.4512225786533"/>
    <n v="260.18479546777058"/>
    <n v="579.26642711088289"/>
    <m/>
    <m/>
    <m/>
    <m/>
    <m/>
    <m/>
    <m/>
    <n v="5"/>
    <n v="77.931967412451343"/>
    <m/>
    <n v="0.6039640077821011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0"/>
    <x v="17"/>
    <x v="12"/>
    <m/>
    <m/>
    <m/>
    <m/>
    <m/>
    <n v="35.959437548793389"/>
    <n v="12.149040055512438"/>
    <n v="12.969067976907571"/>
    <n v="4.3816515795142257"/>
    <n v="22.990369571885825"/>
    <n v="7.7673884759982128"/>
    <n v="719.18875097586772"/>
    <n v="259.3813595381514"/>
    <n v="459.80739143771655"/>
    <m/>
    <m/>
    <m/>
    <m/>
    <m/>
    <m/>
    <m/>
    <n v="5"/>
    <n v="75.399744649805427"/>
    <m/>
    <n v="0.5919716682879377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1"/>
    <x v="34"/>
    <x v="6"/>
    <m/>
    <n v="0.96166356785556728"/>
    <n v="2.8935088458862532"/>
    <n v="3.8551724137418204"/>
    <m/>
    <n v="37.527958815123874"/>
    <n v="10.875388566993923"/>
    <n v="12.956902971664388"/>
    <n v="3.7548366308934655"/>
    <n v="24.57105584345949"/>
    <n v="7.1205519361004574"/>
    <n v="750.55917630247745"/>
    <n v="259.13805943328776"/>
    <n v="491.42111686918975"/>
    <m/>
    <m/>
    <m/>
    <m/>
    <m/>
    <m/>
    <m/>
    <n v="5"/>
    <n v="81.646704766536971"/>
    <m/>
    <n v="0.6901446984435797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2"/>
    <x v="21"/>
    <x v="9"/>
    <m/>
    <m/>
    <m/>
    <m/>
    <m/>
    <n v="35.580961662947914"/>
    <n v="9.549411070117765"/>
    <n v="6.5960927367092941"/>
    <n v="1.7702950694851016"/>
    <n v="28.984868926238622"/>
    <n v="7.7791160006326638"/>
    <n v="711.61923325895827"/>
    <n v="131.92185473418587"/>
    <n v="579.69737852477238"/>
    <m/>
    <m/>
    <m/>
    <m/>
    <m/>
    <m/>
    <m/>
    <n v="5"/>
    <n v="72.706408073929964"/>
    <m/>
    <n v="0.7451969844357977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3"/>
    <x v="34"/>
    <x v="6"/>
    <m/>
    <n v="0.56447012567770971"/>
    <n v="1.0813804253451091"/>
    <n v="1.6458505510228187"/>
    <m/>
    <n v="29.028846890847717"/>
    <n v="10.949496314419683"/>
    <n v="10.636956571582441"/>
    <n v="4.0121923276912828"/>
    <n v="18.391890319265279"/>
    <n v="6.9373039867284003"/>
    <n v="580.57693781695434"/>
    <n v="212.73913143164881"/>
    <n v="367.83780638530556"/>
    <m/>
    <m/>
    <m/>
    <m/>
    <m/>
    <m/>
    <m/>
    <n v="5"/>
    <n v="74.420902237354085"/>
    <m/>
    <n v="0.5302316391050583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4"/>
    <x v="21"/>
    <x v="9"/>
    <m/>
    <n v="9.9893281721741937E-3"/>
    <n v="3.5649281224294449E-2"/>
    <n v="4.5638609396468646E-2"/>
    <m/>
    <n v="53.992136232246331"/>
    <n v="11.606007210742479"/>
    <n v="7.1251824326614397"/>
    <n v="1.5316104244442821"/>
    <n v="46.866953799584877"/>
    <n v="10.074396786298196"/>
    <n v="1079.8427246449266"/>
    <n v="142.50364865322879"/>
    <n v="937.33907599169765"/>
    <m/>
    <m/>
    <m/>
    <m/>
    <m/>
    <m/>
    <m/>
    <n v="5"/>
    <n v="64.630958171206231"/>
    <m/>
    <n v="0.9304170719844358"/>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5"/>
    <x v="1"/>
    <x v="1"/>
    <s v="Amphibolis antarctica and Halodule uninervis"/>
    <n v="0.5987574310492646"/>
    <n v="0.3532281581441345"/>
    <n v="0.95198558919339904"/>
    <m/>
    <n v="33.4544013392631"/>
    <n v="11.502649453424603"/>
    <n v="8.4520414201728453"/>
    <n v="2.9060711215887736"/>
    <n v="25.002359919090257"/>
    <n v="8.5965783318358291"/>
    <n v="669.08802678526195"/>
    <n v="169.04082840345691"/>
    <n v="500.04719838180512"/>
    <m/>
    <m/>
    <m/>
    <m/>
    <m/>
    <m/>
    <m/>
    <n v="5"/>
    <n v="72.56657344357977"/>
    <m/>
    <n v="0.5816816634241245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6"/>
    <x v="34"/>
    <x v="6"/>
    <m/>
    <n v="0.74647732490725704"/>
    <n v="1.3539211696143048"/>
    <n v="2.1003984945215617"/>
    <m/>
    <n v="50.752238228963037"/>
    <n v="12.074096031675776"/>
    <n v="5.8838091667537666"/>
    <n v="1.3997742639633479"/>
    <n v="44.868429062209266"/>
    <n v="10.674321767712428"/>
    <n v="1015.0447645792607"/>
    <n v="117.67618333507532"/>
    <n v="897.36858124418541"/>
    <m/>
    <m/>
    <m/>
    <m/>
    <m/>
    <m/>
    <m/>
    <n v="5"/>
    <n v="70.386977140077818"/>
    <m/>
    <n v="0.84067971789883278"/>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7"/>
    <x v="1"/>
    <x v="1"/>
    <s v="Amphibolis antarctica and Halodule uninervis"/>
    <n v="0.94996086669283386"/>
    <n v="0.57658708805871806"/>
    <n v="1.5265479547515519"/>
    <m/>
    <n v="51.498185595144058"/>
    <n v="11.671869461652232"/>
    <n v="4.464882089976312"/>
    <n v="1.0119486796207919"/>
    <n v="47.033303505167751"/>
    <n v="10.659920782031442"/>
    <n v="1029.9637119028812"/>
    <n v="89.297641799526247"/>
    <n v="940.66607010335497"/>
    <m/>
    <m/>
    <m/>
    <m/>
    <m/>
    <m/>
    <m/>
    <n v="5"/>
    <n v="70.713764591439684"/>
    <m/>
    <n v="0.88243251459143957"/>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8"/>
    <x v="1"/>
    <x v="1"/>
    <s v="Amphibolis antarctica and Halodule uninervis"/>
    <n v="1.1248910440256705"/>
    <n v="1.1965907482322657"/>
    <n v="2.321481792257936"/>
    <m/>
    <n v="49.671506582531023"/>
    <n v="11.601774215698242"/>
    <n v="11.107068742981387"/>
    <n v="2.5942781409337954"/>
    <n v="39.760777380709627"/>
    <n v="9.2869251115863669"/>
    <n v="993.43013165062041"/>
    <n v="222.14137485962775"/>
    <n v="795.21554761419247"/>
    <m/>
    <m/>
    <m/>
    <m/>
    <m/>
    <m/>
    <m/>
    <n v="5"/>
    <n v="67.710359922178981"/>
    <m/>
    <n v="0.8562743190661479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399"/>
    <x v="17"/>
    <x v="12"/>
    <m/>
    <m/>
    <m/>
    <m/>
    <m/>
    <n v="62.786227333058655"/>
    <n v="9.1576471328735352"/>
    <n v="10.240078525334178"/>
    <n v="1.493560446791669"/>
    <n v="52.546148807724471"/>
    <n v="7.6640866860818662"/>
    <n v="1255.724546661173"/>
    <n v="204.80157050668356"/>
    <n v="1050.9229761544893"/>
    <m/>
    <m/>
    <m/>
    <m/>
    <m/>
    <m/>
    <m/>
    <n v="5"/>
    <n v="50.621656128404652"/>
    <m/>
    <n v="1.3712305447470818"/>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0"/>
    <x v="34"/>
    <x v="6"/>
    <m/>
    <n v="1.7654586738552398"/>
    <n v="0.65125856392047388"/>
    <n v="2.4167172377757136"/>
    <m/>
    <n v="54.312960929327907"/>
    <n v="11.316690921783447"/>
    <n v="4.2265352329092689"/>
    <n v="0.88064417926135885"/>
    <n v="50.086425696418623"/>
    <n v="10.436046742522088"/>
    <n v="1086.2592185865583"/>
    <n v="84.530704658185371"/>
    <n v="1001.7285139283725"/>
    <m/>
    <m/>
    <m/>
    <m/>
    <m/>
    <m/>
    <m/>
    <n v="5"/>
    <n v="65.597641050583661"/>
    <m/>
    <n v="0.9598735408560310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1"/>
    <x v="17"/>
    <x v="12"/>
    <m/>
    <m/>
    <m/>
    <m/>
    <m/>
    <n v="70.997680620750558"/>
    <n v="11.32932186126709"/>
    <n v="6.3415567411640721"/>
    <n v="1.0119420352041395"/>
    <n v="64.656123879586488"/>
    <n v="10.31737982606295"/>
    <n v="1419.9536124150111"/>
    <n v="126.83113482328143"/>
    <n v="1293.1224775917296"/>
    <m/>
    <m/>
    <m/>
    <m/>
    <m/>
    <m/>
    <m/>
    <n v="5"/>
    <n v="54.325753891050596"/>
    <m/>
    <n v="1.2533438715953307"/>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2"/>
    <x v="17"/>
    <x v="12"/>
    <m/>
    <m/>
    <m/>
    <m/>
    <m/>
    <n v="20.533368103169927"/>
    <n v="13.986968517303467"/>
    <n v="12.668570480352912"/>
    <n v="8.6296069684048113"/>
    <n v="7.8647976228170107"/>
    <n v="5.3573615488986555"/>
    <n v="410.66736206339857"/>
    <n v="253.37140960705824"/>
    <n v="157.29595245634022"/>
    <m/>
    <m/>
    <m/>
    <m/>
    <m/>
    <m/>
    <m/>
    <n v="5"/>
    <n v="81.660384241245112"/>
    <m/>
    <n v="0.2936071254863813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3"/>
    <x v="34"/>
    <x v="6"/>
    <m/>
    <n v="0.93882810150337825"/>
    <n v="1.196730071196209"/>
    <n v="2.1355581726995871"/>
    <m/>
    <n v="36.771387558444935"/>
    <n v="12.089062213897705"/>
    <n v="9.5063911418066684"/>
    <n v="3.1253472216757165"/>
    <n v="27.264996416638255"/>
    <n v="8.9637149922219876"/>
    <n v="735.42775116889868"/>
    <n v="190.12782283613336"/>
    <n v="545.29992833276515"/>
    <m/>
    <m/>
    <m/>
    <m/>
    <m/>
    <m/>
    <m/>
    <n v="5"/>
    <n v="72.153149319066145"/>
    <m/>
    <n v="0.608341439688715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4"/>
    <x v="17"/>
    <x v="12"/>
    <m/>
    <n v="0"/>
    <n v="0"/>
    <n v="0"/>
    <m/>
    <n v="45.792842863197656"/>
    <n v="6.1572473843892421"/>
    <n v="1.4418383557405634"/>
    <n v="0.19386775071198858"/>
    <n v="44.351004507457091"/>
    <n v="5.9633796336772527"/>
    <n v="915.85685726395309"/>
    <n v="28.836767114811266"/>
    <n v="887.02009014914188"/>
    <m/>
    <m/>
    <m/>
    <m/>
    <m/>
    <m/>
    <m/>
    <n v="5"/>
    <n v="44.389895428015535"/>
    <m/>
    <n v="1.487445282101167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5"/>
    <x v="34"/>
    <x v="6"/>
    <m/>
    <n v="3.147821977715656"/>
    <n v="2.2398041681054885"/>
    <n v="5.3876261458211445"/>
    <m/>
    <n v="56.754757058205257"/>
    <n v="8.9905711825039205"/>
    <n v="6.8526588127394463"/>
    <n v="1.0855357337211911"/>
    <n v="49.902098245465815"/>
    <n v="7.9050354487827299"/>
    <n v="1135.0951411641051"/>
    <n v="137.05317625478892"/>
    <n v="998.04196490931622"/>
    <m/>
    <m/>
    <m/>
    <m/>
    <m/>
    <m/>
    <m/>
    <n v="5"/>
    <n v="52.425826848249031"/>
    <m/>
    <n v="1.262539518482490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6"/>
    <x v="17"/>
    <x v="12"/>
    <m/>
    <m/>
    <m/>
    <m/>
    <m/>
    <n v="55.293345578173337"/>
    <n v="8.0852108998514911"/>
    <n v="2.9347585640768905"/>
    <n v="0.42913196303450851"/>
    <n v="52.358587014096443"/>
    <n v="7.656078936816983"/>
    <n v="1105.8669115634668"/>
    <n v="58.695171281537803"/>
    <n v="1047.1717402819288"/>
    <m/>
    <m/>
    <m/>
    <m/>
    <m/>
    <m/>
    <m/>
    <n v="5"/>
    <n v="49.806967412451371"/>
    <m/>
    <n v="1.3677650778210118"/>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7"/>
    <x v="1"/>
    <x v="1"/>
    <s v="Amphibolis antarctica and Halodule uninervis"/>
    <n v="1.6022918038874661"/>
    <n v="0.81813310744251688"/>
    <n v="2.4204249113299827"/>
    <m/>
    <n v="57.908505334415565"/>
    <n v="11.242173484300061"/>
    <n v="4.0863998110816162"/>
    <n v="0.793320693343607"/>
    <n v="53.822105523333953"/>
    <n v="10.448852790956455"/>
    <n v="1158.1701066883113"/>
    <n v="81.727996221632324"/>
    <n v="1076.4421104666792"/>
    <m/>
    <m/>
    <m/>
    <m/>
    <m/>
    <m/>
    <m/>
    <n v="5"/>
    <n v="61.705070525291838"/>
    <m/>
    <n v="1.030201240272373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8"/>
    <x v="1"/>
    <x v="1"/>
    <s v="Amphibolis antarctica and Halodule uninervis"/>
    <n v="0.839927810814312"/>
    <n v="1.0791611688186356"/>
    <n v="1.9190889796329476"/>
    <m/>
    <n v="59.391676915338373"/>
    <n v="10.984292261413533"/>
    <n v="6.9422317309929973"/>
    <n v="1.2839425697372802"/>
    <n v="52.449445184345365"/>
    <n v="9.7003496916762515"/>
    <n v="1187.8335383067674"/>
    <n v="138.84463461985993"/>
    <n v="1048.9889036869072"/>
    <m/>
    <m/>
    <m/>
    <m/>
    <m/>
    <m/>
    <m/>
    <n v="5"/>
    <n v="54.727018482490294"/>
    <m/>
    <n v="1.081392874513618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09"/>
    <x v="17"/>
    <x v="12"/>
    <m/>
    <m/>
    <m/>
    <m/>
    <m/>
    <n v="48.485767817373294"/>
    <n v="10.934310126278959"/>
    <n v="1.5584655169032895"/>
    <n v="0.35145870736992268"/>
    <n v="46.927302300470004"/>
    <n v="10.582851418909037"/>
    <n v="969.7153563474659"/>
    <n v="31.169310338065792"/>
    <n v="938.54604600940002"/>
    <m/>
    <m/>
    <m/>
    <m/>
    <m/>
    <m/>
    <m/>
    <n v="5"/>
    <n v="65.83627188715954"/>
    <m/>
    <n v="0.8868555447470816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0"/>
    <x v="34"/>
    <x v="6"/>
    <m/>
    <n v="1.2563594441468819"/>
    <n v="1.906858291495803"/>
    <n v="3.1632177356426849"/>
    <m/>
    <n v="69.690669279131555"/>
    <n v="10.828317246360418"/>
    <n v="2.6615069854723648"/>
    <n v="0.41353659378227547"/>
    <n v="67.029162293659198"/>
    <n v="10.414780652578143"/>
    <n v="1393.8133855826311"/>
    <n v="53.2301397094473"/>
    <n v="1340.5832458731841"/>
    <m/>
    <m/>
    <m/>
    <m/>
    <m/>
    <m/>
    <m/>
    <n v="5"/>
    <n v="54.38655155642023"/>
    <m/>
    <n v="1.287192971789883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1"/>
    <x v="34"/>
    <x v="6"/>
    <m/>
    <n v="3.36112443729274"/>
    <n v="2.8196016023523014"/>
    <n v="6.180726039645041"/>
    <m/>
    <n v="50.846086340442348"/>
    <n v="11.882448451356456"/>
    <n v="5.3875610415792785"/>
    <n v="1.2590431429957158"/>
    <n v="45.458525298863066"/>
    <n v="10.62340530836074"/>
    <n v="1016.921726808847"/>
    <n v="107.75122083158557"/>
    <n v="909.17050597726131"/>
    <m/>
    <m/>
    <m/>
    <m/>
    <m/>
    <m/>
    <m/>
    <n v="5"/>
    <n v="70.929596303501938"/>
    <m/>
    <n v="0.85581833657587536"/>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2"/>
    <x v="17"/>
    <x v="12"/>
    <m/>
    <m/>
    <m/>
    <m/>
    <m/>
    <n v="48.412406905035233"/>
    <n v="11.455104476078755"/>
    <n v="2.8273549579979869"/>
    <n v="0.66899475785942908"/>
    <n v="45.585051947037243"/>
    <n v="10.786109718219326"/>
    <n v="968.24813810070475"/>
    <n v="56.547099159959735"/>
    <n v="911.70103894074487"/>
    <m/>
    <m/>
    <m/>
    <m/>
    <m/>
    <m/>
    <m/>
    <n v="5"/>
    <n v="71.748844844357961"/>
    <m/>
    <n v="0.84525474221789887"/>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3"/>
    <x v="17"/>
    <x v="12"/>
    <m/>
    <m/>
    <m/>
    <m/>
    <m/>
    <n v="41.707744821666275"/>
    <n v="11.366703729369409"/>
    <n v="1.3227047718767502"/>
    <n v="0.36047965018563932"/>
    <n v="40.385040049789531"/>
    <n v="11.00622407918377"/>
    <n v="834.15489643332546"/>
    <n v="26.454095437535003"/>
    <n v="807.70080099579059"/>
    <m/>
    <m/>
    <m/>
    <m/>
    <m/>
    <m/>
    <m/>
    <n v="5"/>
    <n v="67.334934338521421"/>
    <m/>
    <n v="0.7338582198443577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4"/>
    <x v="34"/>
    <x v="6"/>
    <m/>
    <n v="2.284726911300325"/>
    <n v="4.1672596557164718"/>
    <n v="6.4519865670167968"/>
    <m/>
    <n v="53.717610001153517"/>
    <n v="11.66726308435004"/>
    <n v="4.1173654181615769"/>
    <n v="0.8942763005849379"/>
    <n v="49.600244582991941"/>
    <n v="10.772986783765102"/>
    <n v="1074.3522000230703"/>
    <n v="82.347308363231548"/>
    <n v="992.00489165983879"/>
    <m/>
    <m/>
    <m/>
    <m/>
    <m/>
    <m/>
    <m/>
    <n v="5"/>
    <n v="66.691999027237358"/>
    <m/>
    <n v="0.92082624027237348"/>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5"/>
    <x v="1"/>
    <x v="1"/>
    <s v="Amphibolis antarctica and Halodule uninervis"/>
    <n v="0.58217248436398061"/>
    <n v="0.90269967477360946"/>
    <n v="1.48487215913759"/>
    <m/>
    <n v="40.240020842429963"/>
    <n v="10.991515792104092"/>
    <n v="1.7042048184944611"/>
    <n v="0.46550160221861869"/>
    <n v="38.535816023935503"/>
    <n v="10.526014189885474"/>
    <n v="804.80041684859918"/>
    <n v="34.084096369889224"/>
    <n v="770.71632047871003"/>
    <m/>
    <m/>
    <m/>
    <m/>
    <m/>
    <m/>
    <m/>
    <n v="5"/>
    <n v="70.250182392996095"/>
    <m/>
    <n v="0.7322014834630350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6"/>
    <x v="1"/>
    <x v="1"/>
    <s v="Amphibolis antarctica and Halodule uninervis"/>
    <n v="0.20588818198976369"/>
    <n v="1.0200130804158727"/>
    <n v="1.2259012624056365"/>
    <m/>
    <n v="41.107766558899485"/>
    <n v="11.644796355054208"/>
    <n v="4.3879495317248134"/>
    <n v="1.2429957399894036"/>
    <n v="36.71981702717467"/>
    <n v="10.401800615064804"/>
    <n v="822.15533117798964"/>
    <n v="87.758990634496271"/>
    <n v="734.39634054349335"/>
    <m/>
    <m/>
    <m/>
    <m/>
    <m/>
    <m/>
    <m/>
    <n v="5"/>
    <n v="72.136429961089476"/>
    <m/>
    <n v="0.7060280885214007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7"/>
    <x v="34"/>
    <x v="6"/>
    <m/>
    <n v="0.42222915134598515"/>
    <n v="0.37738769176368436"/>
    <n v="0.79961684310966952"/>
    <m/>
    <n v="42.833225645883495"/>
    <n v="11.164043108622234"/>
    <n v="7.0768296572552112"/>
    <n v="1.8445034240274731"/>
    <n v="35.756395988628284"/>
    <n v="9.3195396845947602"/>
    <n v="856.66451291766987"/>
    <n v="141.53659314510423"/>
    <n v="715.12791977256575"/>
    <m/>
    <m/>
    <m/>
    <m/>
    <m/>
    <m/>
    <m/>
    <n v="5"/>
    <n v="72.358341439688729"/>
    <m/>
    <n v="0.767342534046692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8"/>
    <x v="17"/>
    <x v="12"/>
    <m/>
    <m/>
    <m/>
    <m/>
    <m/>
    <n v="25.576827419407177"/>
    <n v="7.6992616653442383"/>
    <n v="12.897162422035439"/>
    <n v="3.8823669018601548"/>
    <n v="12.679664997371738"/>
    <n v="3.8168947634840835"/>
    <n v="511.5365483881435"/>
    <n v="257.94324844070877"/>
    <n v="253.59329994743476"/>
    <m/>
    <m/>
    <m/>
    <m/>
    <m/>
    <m/>
    <m/>
    <n v="5"/>
    <n v="69.440053501945528"/>
    <m/>
    <n v="0.66439688715953316"/>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19"/>
    <x v="17"/>
    <x v="12"/>
    <m/>
    <m/>
    <m/>
    <m/>
    <m/>
    <n v="28.626306547456611"/>
    <n v="6.2400833621703837"/>
    <n v="8.2145773827144648"/>
    <n v="1.7906483174194889"/>
    <n v="20.411729164742137"/>
    <n v="4.4494350447508948"/>
    <n v="572.52613094913215"/>
    <n v="164.2915476542893"/>
    <n v="408.23458329484276"/>
    <m/>
    <m/>
    <m/>
    <m/>
    <m/>
    <m/>
    <m/>
    <n v="5"/>
    <n v="66.118981031128399"/>
    <m/>
    <n v="0.9174975680933852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0"/>
    <x v="17"/>
    <x v="12"/>
    <m/>
    <m/>
    <m/>
    <m/>
    <m/>
    <n v="38.926701007724709"/>
    <n v="9.7190448662298348"/>
    <n v="8.5551724781076022"/>
    <n v="2.1360172580913641"/>
    <n v="30.371528529617105"/>
    <n v="7.5830276081384707"/>
    <n v="778.53402015449421"/>
    <n v="171.10344956215204"/>
    <n v="607.43057059234206"/>
    <m/>
    <m/>
    <m/>
    <m/>
    <m/>
    <m/>
    <m/>
    <n v="5"/>
    <n v="67.511247568093381"/>
    <m/>
    <n v="0.80103964007782102"/>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1"/>
    <x v="17"/>
    <x v="12"/>
    <m/>
    <m/>
    <m/>
    <m/>
    <m/>
    <n v="68.971125745792406"/>
    <n v="8.8749233425917744"/>
    <n v="3.7825301877777942"/>
    <n v="0.48672056740519576"/>
    <n v="65.188595558014626"/>
    <n v="8.3882027751865795"/>
    <n v="1379.4225149158483"/>
    <n v="75.650603755555878"/>
    <n v="1303.7719111602926"/>
    <m/>
    <m/>
    <m/>
    <m/>
    <m/>
    <m/>
    <m/>
    <n v="5"/>
    <n v="39.814871108949404"/>
    <m/>
    <n v="1.554292315175097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2"/>
    <x v="17"/>
    <x v="12"/>
    <m/>
    <m/>
    <m/>
    <m/>
    <m/>
    <n v="75.922732832195592"/>
    <n v="11.458116135053306"/>
    <n v="2.1821844799581505"/>
    <n v="0.3293311800924581"/>
    <n v="73.740548352237468"/>
    <n v="11.128784954960848"/>
    <n v="1518.4546566439119"/>
    <n v="43.643689599163011"/>
    <n v="1474.8109670447495"/>
    <m/>
    <m/>
    <m/>
    <m/>
    <m/>
    <m/>
    <m/>
    <n v="5"/>
    <n v="50.746291342412448"/>
    <m/>
    <n v="1.32522191147859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3"/>
    <x v="21"/>
    <x v="9"/>
    <m/>
    <n v="2.3225722760913781E-2"/>
    <n v="4.2428619715445932E-2"/>
    <n v="6.5654342476359706E-2"/>
    <m/>
    <n v="23.978757179338672"/>
    <n v="8.3433926136026102"/>
    <n v="8.9165583087248645"/>
    <n v="3.102510533609891"/>
    <n v="15.062198870613802"/>
    <n v="5.2408820799927183"/>
    <n v="479.57514358677338"/>
    <n v="178.3311661744973"/>
    <n v="301.24397741227602"/>
    <m/>
    <m/>
    <m/>
    <m/>
    <m/>
    <m/>
    <m/>
    <n v="5"/>
    <n v="72.996716926070036"/>
    <m/>
    <n v="0.5747963278210117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5"/>
    <x v="21"/>
    <x v="9"/>
    <m/>
    <n v="9.051952242812902E-3"/>
    <n v="3.9333900654539913E-2"/>
    <n v="4.8385852897352817E-2"/>
    <m/>
    <n v="33.427783033376237"/>
    <n v="10.046506332885157"/>
    <n v="7.5874351582781498"/>
    <n v="2.2803550953973599"/>
    <n v="25.84034787509809"/>
    <n v="7.7661512374877972"/>
    <n v="668.55566066752465"/>
    <n v="151.748703165563"/>
    <n v="516.80695750196173"/>
    <m/>
    <m/>
    <m/>
    <m/>
    <m/>
    <m/>
    <m/>
    <n v="5"/>
    <n v="73.806845817120632"/>
    <m/>
    <n v="0.6654608463035018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6"/>
    <x v="17"/>
    <x v="12"/>
    <m/>
    <m/>
    <m/>
    <m/>
    <m/>
    <n v="66.713764263908459"/>
    <n v="9.377999462542471"/>
    <n v="2.4417941380961881"/>
    <n v="0.34324467173101247"/>
    <n v="64.271970125812274"/>
    <n v="9.0347547908114585"/>
    <n v="1334.2752852781691"/>
    <n v="48.835882761923763"/>
    <n v="1285.4394025162455"/>
    <m/>
    <m/>
    <m/>
    <m/>
    <m/>
    <m/>
    <m/>
    <n v="5"/>
    <n v="45.327699416342391"/>
    <m/>
    <n v="1.422771765564202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7"/>
    <x v="34"/>
    <x v="6"/>
    <m/>
    <n v="3.6766194115379758"/>
    <n v="4.7722155564000532"/>
    <n v="8.4488349679380299"/>
    <m/>
    <n v="54.654484725497113"/>
    <n v="11.201606987507883"/>
    <n v="3.1790076381703747"/>
    <n v="0.65154752353666634"/>
    <n v="51.47547708732673"/>
    <n v="10.550059463971216"/>
    <n v="1093.0896945099423"/>
    <n v="63.580152763407497"/>
    <n v="1029.5095417465345"/>
    <m/>
    <m/>
    <m/>
    <m/>
    <m/>
    <m/>
    <m/>
    <n v="5"/>
    <n v="61.53483706225682"/>
    <m/>
    <n v="0.9758329280155642"/>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7"/>
    <x v="1"/>
    <x v="1"/>
    <s v="Amphibolis antarctica and Halodule uninervis"/>
    <n v="1.5825642711250045"/>
    <n v="0.79292591837250459"/>
    <n v="2.3754901894975093"/>
    <m/>
    <n v="43.27385368393913"/>
    <n v="6.1755962465266654"/>
    <n v="4.732193562951843"/>
    <n v="0.67532965791880528"/>
    <n v="38.541660120987288"/>
    <n v="5.5002665886078601"/>
    <n v="865.47707367878263"/>
    <n v="94.643871259036857"/>
    <n v="770.83320241974582"/>
    <m/>
    <m/>
    <m/>
    <m/>
    <m/>
    <m/>
    <m/>
    <n v="5"/>
    <n v="48.665491245136181"/>
    <m/>
    <n v="1.4014469844357977"/>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8"/>
    <x v="17"/>
    <x v="12"/>
    <m/>
    <m/>
    <m/>
    <m/>
    <m/>
    <n v="57.108258671176088"/>
    <n v="8.0862295372732547"/>
    <n v="2.3963352604154209"/>
    <n v="0.33930848908479794"/>
    <n v="54.711923410760676"/>
    <n v="7.7469210481884563"/>
    <n v="1142.1651734235218"/>
    <n v="47.92670520830842"/>
    <n v="1094.2384682152135"/>
    <m/>
    <m/>
    <m/>
    <m/>
    <m/>
    <m/>
    <m/>
    <n v="5"/>
    <n v="44.063107976653711"/>
    <m/>
    <n v="1.41248176070038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29"/>
    <x v="21"/>
    <x v="9"/>
    <m/>
    <n v="4.1112395603680506E-3"/>
    <n v="2.4918418341266499E-2"/>
    <n v="2.9029657901634549E-2"/>
    <m/>
    <n v="26.969112961104159"/>
    <n v="9.9067691015715056"/>
    <n v="10.455096040338026"/>
    <n v="3.840549837726023"/>
    <n v="16.514016920766128"/>
    <n v="6.0662192638454817"/>
    <n v="539.38225922208312"/>
    <n v="209.10192080676052"/>
    <n v="330.28033841532255"/>
    <m/>
    <m/>
    <m/>
    <m/>
    <m/>
    <m/>
    <m/>
    <n v="5"/>
    <n v="79.435189688715951"/>
    <m/>
    <n v="0.5444582928015564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0"/>
    <x v="17"/>
    <x v="12"/>
    <m/>
    <m/>
    <m/>
    <m/>
    <m/>
    <n v="53.349894366616617"/>
    <n v="11.552500576534378"/>
    <n v="2.6301330247501489"/>
    <n v="0.56953464754751604"/>
    <n v="50.719761341866459"/>
    <n v="10.982965928986861"/>
    <n v="1066.9978873323323"/>
    <n v="52.602660495002972"/>
    <n v="1014.3952268373292"/>
    <m/>
    <m/>
    <m/>
    <m/>
    <m/>
    <m/>
    <m/>
    <n v="5"/>
    <n v="67.702760214007782"/>
    <m/>
    <n v="0.9236077334630350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1"/>
    <x v="17"/>
    <x v="12"/>
    <m/>
    <m/>
    <m/>
    <m/>
    <m/>
    <n v="60.297560013702984"/>
    <n v="10.877699666634346"/>
    <n v="2.1706070236383712"/>
    <n v="0.39157822127561204"/>
    <n v="58.126952990064609"/>
    <n v="10.486121445358734"/>
    <n v="1205.9512002740596"/>
    <n v="43.412140472767426"/>
    <n v="1162.5390598012923"/>
    <m/>
    <m/>
    <m/>
    <m/>
    <m/>
    <m/>
    <m/>
    <n v="5"/>
    <n v="59.054292315175083"/>
    <m/>
    <n v="1.1086454280155642"/>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2"/>
    <x v="34"/>
    <x v="6"/>
    <m/>
    <n v="1.6249292899787118"/>
    <n v="0.47804318560648645"/>
    <n v="2.1029724755851982"/>
    <m/>
    <n v="56.286627089091162"/>
    <n v="11.235977879592475"/>
    <n v="4.1457788511787399"/>
    <n v="0.82758342211190339"/>
    <n v="52.140848237912415"/>
    <n v="10.408394457480572"/>
    <n v="1125.7325417818233"/>
    <n v="82.915577023574798"/>
    <n v="1042.8169647582483"/>
    <m/>
    <m/>
    <m/>
    <m/>
    <m/>
    <m/>
    <m/>
    <n v="5"/>
    <n v="62.072896400778205"/>
    <m/>
    <n v="1.001899927042801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3"/>
    <x v="17"/>
    <x v="12"/>
    <m/>
    <m/>
    <m/>
    <m/>
    <m/>
    <n v="32.206391936688298"/>
    <n v="6.8980969750096737"/>
    <n v="5.9047203227573553"/>
    <n v="1.264697190444704"/>
    <n v="26.301671613930946"/>
    <n v="5.6333997845649701"/>
    <n v="644.12783873376588"/>
    <n v="118.09440645514711"/>
    <n v="526.03343227861887"/>
    <m/>
    <m/>
    <m/>
    <m/>
    <m/>
    <m/>
    <m/>
    <n v="5"/>
    <n v="61.276446984435793"/>
    <m/>
    <n v="0.9337761429961088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4"/>
    <x v="1"/>
    <x v="1"/>
    <s v="Amphibolis antarctica and Halodule uninervis"/>
    <n v="1.1230828401538198"/>
    <n v="1.4085594435496156"/>
    <n v="2.5316422837034356"/>
    <m/>
    <n v="27.470187318013984"/>
    <n v="9.7384948353949738"/>
    <n v="10.406433212227288"/>
    <n v="3.6891993097440952"/>
    <n v="17.063754105786693"/>
    <n v="6.0492955256508782"/>
    <n v="549.40374636027968"/>
    <n v="208.12866424454577"/>
    <n v="341.27508211573388"/>
    <m/>
    <m/>
    <m/>
    <m/>
    <m/>
    <m/>
    <m/>
    <n v="5"/>
    <n v="79.305994649805456"/>
    <m/>
    <n v="0.5641567363813229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5"/>
    <x v="17"/>
    <x v="12"/>
    <m/>
    <m/>
    <m/>
    <m/>
    <m/>
    <n v="52.108325670690178"/>
    <n v="10.713304362513238"/>
    <n v="2.7975953337076249"/>
    <n v="0.57517661347570215"/>
    <n v="49.310730336982566"/>
    <n v="10.138127749037537"/>
    <n v="1042.1665134138034"/>
    <n v="55.951906674152497"/>
    <n v="986.21460673965123"/>
    <m/>
    <m/>
    <m/>
    <m/>
    <m/>
    <m/>
    <m/>
    <n v="5"/>
    <n v="65.70099708171206"/>
    <m/>
    <n v="0.972777845330739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6"/>
    <x v="17"/>
    <x v="12"/>
    <m/>
    <m/>
    <m/>
    <m/>
    <m/>
    <n v="64.277050416664935"/>
    <n v="10.422337866479081"/>
    <n v="3.3858614018747177"/>
    <n v="0.54900763601715674"/>
    <n v="60.891189014790221"/>
    <n v="9.8733302304619244"/>
    <n v="1285.5410083332988"/>
    <n v="67.717228037494365"/>
    <n v="1217.8237802958045"/>
    <m/>
    <m/>
    <m/>
    <m/>
    <m/>
    <m/>
    <m/>
    <n v="5"/>
    <n v="58.253283073929964"/>
    <m/>
    <n v="1.233447835603112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7"/>
    <x v="1"/>
    <x v="1"/>
    <s v="Amphibolis antarctica and Halodule uninervis"/>
    <n v="0.59773687013631394"/>
    <n v="0.9527052581371378"/>
    <n v="1.5504421282734517"/>
    <m/>
    <n v="29.211756071253113"/>
    <n v="10.140078905953438"/>
    <n v="6.2965275483437493"/>
    <n v="2.1856709339205529"/>
    <n v="22.915228522909366"/>
    <n v="7.954407972032886"/>
    <n v="584.23512142506229"/>
    <n v="125.93055096687497"/>
    <n v="458.3045704581873"/>
    <m/>
    <m/>
    <m/>
    <m/>
    <m/>
    <m/>
    <m/>
    <n v="5"/>
    <n v="72.221546692607006"/>
    <m/>
    <n v="0.5761642752918287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8"/>
    <x v="17"/>
    <x v="12"/>
    <m/>
    <n v="0"/>
    <n v="0"/>
    <n v="0"/>
    <m/>
    <n v="21.93086113785516"/>
    <n v="9.2849112997539667"/>
    <n v="11.634264677355608"/>
    <n v="4.9256212461555986"/>
    <n v="10.296596460499551"/>
    <n v="4.3592900535983681"/>
    <n v="438.61722275710326"/>
    <n v="232.68529354711217"/>
    <n v="205.93192920999098"/>
    <m/>
    <m/>
    <m/>
    <m/>
    <m/>
    <m/>
    <m/>
    <n v="5"/>
    <n v="80.376033560311285"/>
    <m/>
    <n v="0.47239785992217909"/>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39"/>
    <x v="34"/>
    <x v="6"/>
    <m/>
    <n v="3.0662977229058086"/>
    <n v="0.82412135673973352"/>
    <n v="3.8904190796455422"/>
    <m/>
    <n v="55.432042514350357"/>
    <n v="11.964781145973355"/>
    <n v="9.5302406195678291"/>
    <n v="2.0570637145848449"/>
    <n v="45.90180189478253"/>
    <n v="9.9077174313885106"/>
    <n v="1108.6408502870072"/>
    <n v="190.60481239135657"/>
    <n v="918.03603789565057"/>
    <m/>
    <m/>
    <m/>
    <m/>
    <m/>
    <m/>
    <m/>
    <n v="5"/>
    <n v="65.220695525291816"/>
    <m/>
    <n v="0.9265868190661479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0"/>
    <x v="17"/>
    <x v="12"/>
    <m/>
    <m/>
    <m/>
    <m/>
    <m/>
    <n v="46.487447804570103"/>
    <n v="13.724180143852625"/>
    <n v="13.666045207777955"/>
    <n v="4.0345356680807125"/>
    <n v="32.821402596792147"/>
    <n v="9.6896444757719102"/>
    <n v="929.74895609140196"/>
    <n v="273.32090415555911"/>
    <n v="656.42805193584297"/>
    <m/>
    <m/>
    <m/>
    <m/>
    <m/>
    <m/>
    <m/>
    <n v="5"/>
    <n v="71.149987840466906"/>
    <m/>
    <n v="0.6774531857976653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1"/>
    <x v="17"/>
    <x v="12"/>
    <m/>
    <m/>
    <m/>
    <m/>
    <m/>
    <n v="17.07368524076125"/>
    <n v="11.428547149864322"/>
    <n v="8.9028792067069631"/>
    <n v="5.9592860796384635"/>
    <n v="8.1708060340542854"/>
    <n v="5.4692610702258584"/>
    <n v="341.47370481522501"/>
    <n v="178.05758413413926"/>
    <n v="163.41612068108572"/>
    <m/>
    <m/>
    <m/>
    <m/>
    <m/>
    <m/>
    <m/>
    <n v="5"/>
    <n v="88.138375486381335"/>
    <m/>
    <n v="0.29879012645914393"/>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2"/>
    <x v="17"/>
    <x v="12"/>
    <m/>
    <m/>
    <m/>
    <m/>
    <m/>
    <n v="39.7638904933928"/>
    <n v="6.2136066677147959"/>
    <n v="3.8215678014678582"/>
    <n v="0.59716790479217474"/>
    <n v="35.942322691924943"/>
    <n v="5.6164387629226207"/>
    <n v="795.27780986785604"/>
    <n v="76.431356029357161"/>
    <n v="718.84645383849886"/>
    <m/>
    <m/>
    <m/>
    <m/>
    <m/>
    <m/>
    <m/>
    <n v="5"/>
    <n v="47.510335603112814"/>
    <m/>
    <n v="1.279897251945525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3"/>
    <x v="17"/>
    <x v="12"/>
    <m/>
    <m/>
    <m/>
    <m/>
    <m/>
    <n v="27.74720009972653"/>
    <n v="9.3521710500061879"/>
    <n v="11.035778204917213"/>
    <n v="3.7195999982475065"/>
    <n v="16.71142189480932"/>
    <n v="5.6325710517586822"/>
    <n v="554.94400199453059"/>
    <n v="220.71556409834426"/>
    <n v="334.22843789618639"/>
    <m/>
    <m/>
    <m/>
    <m/>
    <m/>
    <m/>
    <m/>
    <n v="5"/>
    <n v="74.135153210116727"/>
    <m/>
    <n v="0.593385214007782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4"/>
    <x v="17"/>
    <x v="12"/>
    <m/>
    <m/>
    <m/>
    <m/>
    <m/>
    <n v="32.543518597645445"/>
    <n v="7.9532824767887114"/>
    <n v="8.7367365899249787"/>
    <n v="2.1351635293055393"/>
    <n v="23.806782007720468"/>
    <n v="5.8181189474831729"/>
    <n v="650.87037195290895"/>
    <n v="174.73473179849955"/>
    <n v="476.13564015440932"/>
    <m/>
    <m/>
    <m/>
    <m/>
    <m/>
    <m/>
    <m/>
    <n v="5"/>
    <n v="66.003465466926073"/>
    <m/>
    <n v="0.8183669747081712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5"/>
    <x v="17"/>
    <x v="12"/>
    <m/>
    <m/>
    <m/>
    <m/>
    <m/>
    <n v="59.657686770171736"/>
    <n v="11.139803962034227"/>
    <n v="3.5781898911713075"/>
    <n v="0.66815084668201941"/>
    <n v="56.07949687900043"/>
    <n v="10.471653115352208"/>
    <n v="1193.1537354034347"/>
    <n v="71.563797823426142"/>
    <n v="1121.5899375800086"/>
    <m/>
    <m/>
    <m/>
    <m/>
    <m/>
    <m/>
    <m/>
    <n v="5"/>
    <n v="61.492278696498047"/>
    <m/>
    <n v="1.0710724708171204"/>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6"/>
    <x v="17"/>
    <x v="12"/>
    <m/>
    <m/>
    <m/>
    <m/>
    <m/>
    <n v="58.070492254055971"/>
    <n v="10.494207974891438"/>
    <n v="3.2566328782390745"/>
    <n v="0.58852235267082875"/>
    <n v="54.813859375816897"/>
    <n v="9.9056856222206093"/>
    <n v="1161.4098450811196"/>
    <n v="65.132657564781496"/>
    <n v="1096.277187516338"/>
    <m/>
    <m/>
    <m/>
    <m/>
    <m/>
    <m/>
    <m/>
    <n v="5"/>
    <n v="44.019029669260696"/>
    <m/>
    <n v="1.1067151021400776"/>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7"/>
    <x v="17"/>
    <x v="12"/>
    <m/>
    <m/>
    <m/>
    <m/>
    <m/>
    <n v="56.448414558505313"/>
    <n v="9.3311744591982055"/>
    <n v="11.92487767144859"/>
    <n v="1.9712354160373504"/>
    <n v="44.523536887056729"/>
    <n v="7.359939043160856"/>
    <n v="1128.9682911701061"/>
    <n v="238.4975534289718"/>
    <n v="890.47073774113449"/>
    <m/>
    <m/>
    <m/>
    <m/>
    <m/>
    <m/>
    <m/>
    <n v="5"/>
    <n v="58.437196011673151"/>
    <m/>
    <n v="1.2098887402723735"/>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8"/>
    <x v="17"/>
    <x v="12"/>
    <m/>
    <m/>
    <m/>
    <m/>
    <m/>
    <n v="22.521762248273308"/>
    <n v="11.278795675268489"/>
    <n v="7.6260293140890578"/>
    <n v="3.8190806518176772"/>
    <n v="14.895732934184252"/>
    <n v="7.4597150234508121"/>
    <n v="450.43524496546621"/>
    <n v="152.52058628178116"/>
    <n v="297.91465868368505"/>
    <m/>
    <m/>
    <m/>
    <m/>
    <m/>
    <m/>
    <m/>
    <n v="5"/>
    <n v="75.655094844357961"/>
    <m/>
    <n v="0.39936466439688711"/>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49"/>
    <x v="1"/>
    <x v="1"/>
    <s v="Amphibolis antarctica and Halodule uninervis"/>
    <n v="1.6681857191165628"/>
    <n v="3.20442817069131"/>
    <n v="4.872613889807873"/>
    <m/>
    <n v="46.189679340508064"/>
    <n v="10.908968600964593"/>
    <n v="8.6623608710469906"/>
    <n v="2.0458557864376052"/>
    <n v="37.527318469461079"/>
    <n v="8.8631128145269891"/>
    <n v="923.79358681016117"/>
    <n v="173.24721742093979"/>
    <n v="750.54636938922158"/>
    <m/>
    <m/>
    <m/>
    <m/>
    <m/>
    <m/>
    <m/>
    <n v="5"/>
    <n v="67.435250486381335"/>
    <m/>
    <n v="0.84682028210116722"/>
    <m/>
    <m/>
  </r>
  <r>
    <s v="CC_012"/>
    <s v="Fourqurean, J.W., Duarte, C.M., Kennedy, H., Marbà, N., Holmer, M., Mateo, M.A., Apostolaki, E.T., Kendrick, G.A., Krause-Jensen, D., McGlathery, K.J. and Serrano, O., 2012. Seagrass ecosystems as a globally significant carbon stock. Nature geoscience, 5(7), pp.505-509."/>
    <s v="J. W. Fourqurean and G. A. Kendrick, Unpublished"/>
    <m/>
    <m/>
    <s v="Shark Bay, WA"/>
    <x v="5"/>
    <m/>
    <x v="5"/>
    <n v="450"/>
    <x v="17"/>
    <x v="12"/>
    <m/>
    <m/>
    <m/>
    <m/>
    <m/>
    <n v="49.058598141594842"/>
    <n v="8.512543366853885"/>
    <n v="5.5351070920038472"/>
    <n v="0.9604399829132888"/>
    <n v="43.523491049590994"/>
    <n v="7.5521033839405964"/>
    <n v="981.17196283189685"/>
    <n v="110.70214184007693"/>
    <n v="870.46982099181992"/>
    <m/>
    <m/>
    <m/>
    <m/>
    <m/>
    <m/>
    <m/>
    <n v="5"/>
    <n v="59.002380952380932"/>
    <m/>
    <n v="1.1526190476190479"/>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Lake Conjola, NSW, Australia"/>
    <x v="5"/>
    <m/>
    <x v="4"/>
    <n v="451"/>
    <x v="20"/>
    <x v="3"/>
    <m/>
    <m/>
    <m/>
    <m/>
    <m/>
    <m/>
    <m/>
    <n v="0.69103636363636367"/>
    <n v="0.33545454545454545"/>
    <m/>
    <m/>
    <m/>
    <n v="34.551818181818184"/>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Lake Conjola, NSW, Australia"/>
    <x v="5"/>
    <m/>
    <x v="4"/>
    <n v="452"/>
    <x v="6"/>
    <x v="4"/>
    <m/>
    <m/>
    <m/>
    <m/>
    <m/>
    <m/>
    <m/>
    <n v="0.14527012987012997"/>
    <n v="7.0519480519480565E-2"/>
    <m/>
    <m/>
    <m/>
    <n v="7.2635064935064984"/>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Port Hacking, NSW, Australia"/>
    <x v="5"/>
    <m/>
    <x v="4"/>
    <n v="453"/>
    <x v="20"/>
    <x v="3"/>
    <m/>
    <m/>
    <m/>
    <m/>
    <m/>
    <m/>
    <m/>
    <n v="1.9751922077922082"/>
    <n v="0.95883116883116903"/>
    <m/>
    <m/>
    <m/>
    <n v="98.759610389610401"/>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Port Hacking, NSW, Australia"/>
    <x v="5"/>
    <m/>
    <x v="4"/>
    <n v="454"/>
    <x v="6"/>
    <x v="4"/>
    <m/>
    <m/>
    <m/>
    <m/>
    <m/>
    <m/>
    <m/>
    <n v="1.3010103896103897"/>
    <n v="0.63155844155844165"/>
    <m/>
    <m/>
    <m/>
    <n v="65.050519480519483"/>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Pittwater, NSW, Australia"/>
    <x v="5"/>
    <m/>
    <x v="4"/>
    <n v="455"/>
    <x v="20"/>
    <x v="3"/>
    <m/>
    <m/>
    <m/>
    <m/>
    <m/>
    <m/>
    <m/>
    <n v="2.0072961038961044"/>
    <n v="0.97441558441558462"/>
    <m/>
    <m/>
    <m/>
    <n v="100.36480519480521"/>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Fonseca, G., Hutchings, P., and Gallucci, F. (2011). Meiobenthic communities of seagrass beds (Zostera capricorni) and unvegetated sediments along the coast of New South Wales, Australia. Estuarine Coastal and Shelf Science 91, 69-77. doi:10.1016/j.ecss.2010.10.003"/>
    <m/>
    <m/>
    <s v="Pittwater, NSW, Australia"/>
    <x v="5"/>
    <m/>
    <x v="4"/>
    <n v="456"/>
    <x v="6"/>
    <x v="4"/>
    <m/>
    <m/>
    <m/>
    <m/>
    <m/>
    <m/>
    <m/>
    <n v="0.91576363636363656"/>
    <n v="0.44454545454545469"/>
    <m/>
    <m/>
    <m/>
    <n v="45.788181818181826"/>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Erftemeijer, P. L. A., and Middelburg, J. J. (1993). Sediment-nutrient interactions in tropical seagrass beds: a comparison between a terrigenous and a carbonate sedimentary environments in South Sulawesi (Indonesia). Marine Ecology Progress Series 102, 187-198. "/>
    <m/>
    <m/>
    <s v="Barrang Lompo, Indonesia"/>
    <x v="13"/>
    <m/>
    <x v="5"/>
    <n v="457"/>
    <x v="1"/>
    <x v="1"/>
    <s v="Thalassia hemprichii and Enhalus acoroides"/>
    <m/>
    <m/>
    <m/>
    <m/>
    <m/>
    <m/>
    <n v="3.0900000000000003"/>
    <n v="0.3"/>
    <m/>
    <m/>
    <m/>
    <n v="30.900000000000006"/>
    <m/>
    <m/>
    <m/>
    <m/>
    <m/>
    <m/>
    <m/>
    <m/>
    <n v="10"/>
    <n v="53"/>
    <m/>
    <n v="1.03"/>
    <m/>
    <m/>
  </r>
  <r>
    <s v="CC_012"/>
    <s v="Fourqurean, J.W., Duarte, C.M., Kennedy, H., Marbà, N., Holmer, M., Mateo, M.A., Apostolaki, E.T., Kendrick, G.A., Krause-Jensen, D., McGlathery, K.J. and Serrano, O., 2012. Seagrass ecosystems as a globally significant carbon stock. Nature geoscience, 5(7), pp.505-509."/>
    <s v="Erftemeijer, P. L. A., and Middelburg, J. J. (1993). Sediment-nutrient interactions in tropical seagrass beds: a comparison between a terrigenous and a carbonate sedimentary environments in South Sulawesi (Indonesia). Marine Ecology Progress Series 102, 187-198. "/>
    <m/>
    <m/>
    <s v="Gusung Tallang, Indonesia"/>
    <x v="13"/>
    <m/>
    <x v="5"/>
    <n v="458"/>
    <x v="35"/>
    <x v="11"/>
    <m/>
    <m/>
    <m/>
    <m/>
    <m/>
    <m/>
    <m/>
    <n v="19.466999999999999"/>
    <n v="1.89"/>
    <m/>
    <m/>
    <m/>
    <n v="194.67"/>
    <m/>
    <m/>
    <m/>
    <m/>
    <m/>
    <m/>
    <m/>
    <m/>
    <n v="10"/>
    <n v="72"/>
    <m/>
    <n v="1.03"/>
    <m/>
    <m/>
  </r>
  <r>
    <s v="CC_012"/>
    <s v="Fourqurean, J.W., Duarte, C.M., Kennedy, H., Marbà, N., Holmer, M., Mateo, M.A., Apostolaki, E.T., Kendrick, G.A., Krause-Jensen, D., McGlathery, K.J. and Serrano, O., 2012. Seagrass ecosystems as a globally significant carbon stock. Nature geoscience, 5(7), pp.505-509."/>
    <s v="Burns, S. J., and Swart, P. K. (1992). Diagenetic processes in Holocene carbonate sediments - Florida Bay mudbanks and islands. Sedimentology 39, 285-304. "/>
    <m/>
    <m/>
    <s v="Jimmy Key, Florida Bay"/>
    <x v="11"/>
    <m/>
    <x v="1"/>
    <n v="460"/>
    <x v="18"/>
    <x v="13"/>
    <m/>
    <m/>
    <m/>
    <m/>
    <m/>
    <m/>
    <m/>
    <n v="278.10000000000002"/>
    <n v="1.411764705882353"/>
    <m/>
    <m/>
    <m/>
    <n v="139.05000000000001"/>
    <m/>
    <m/>
    <m/>
    <m/>
    <m/>
    <m/>
    <m/>
    <m/>
    <n v="200"/>
    <m/>
    <m/>
    <n v="1.0299999999999998"/>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1"/>
    <x v="31"/>
    <x v="16"/>
    <m/>
    <m/>
    <m/>
    <m/>
    <m/>
    <n v="60.797603999999993"/>
    <n v="8.4323999999999995"/>
    <n v="27.253799999999998"/>
    <n v="3.78"/>
    <n v="33.543804000000002"/>
    <n v="4.6524000000000001"/>
    <n v="868.53719999999987"/>
    <n v="389.34"/>
    <n v="479.19720000000001"/>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2"/>
    <x v="31"/>
    <x v="16"/>
    <m/>
    <m/>
    <m/>
    <m/>
    <m/>
    <n v="53.469360000000002"/>
    <n v="7.4160000000000004"/>
    <n v="16.006200000000003"/>
    <n v="2.2200000000000002"/>
    <n v="37.463159999999995"/>
    <n v="5.1959999999999997"/>
    <n v="763.84800000000007"/>
    <n v="228.66000000000005"/>
    <n v="535.18799999999999"/>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3"/>
    <x v="31"/>
    <x v="16"/>
    <m/>
    <m/>
    <m/>
    <m/>
    <m/>
    <n v="28.825579999999999"/>
    <n v="3.9979999999999998"/>
    <n v="4.9028"/>
    <n v="0.68"/>
    <n v="23.922779999999996"/>
    <n v="3.3179999999999996"/>
    <n v="411.79399999999998"/>
    <n v="70.040000000000006"/>
    <n v="341.75399999999996"/>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4"/>
    <x v="31"/>
    <x v="16"/>
    <m/>
    <m/>
    <m/>
    <m/>
    <m/>
    <n v="74.30625999999998"/>
    <n v="10.305999999999999"/>
    <n v="4.8307000000000002"/>
    <n v="0.67"/>
    <n v="69.475559999999987"/>
    <n v="9.6359999999999992"/>
    <n v="1061.5179999999998"/>
    <n v="69.010000000000005"/>
    <n v="992.50799999999981"/>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5"/>
    <x v="31"/>
    <x v="16"/>
    <m/>
    <m/>
    <m/>
    <m/>
    <m/>
    <n v="80.705855999999997"/>
    <n v="11.1936"/>
    <n v="4.5423"/>
    <n v="0.63"/>
    <n v="76.163556"/>
    <n v="10.563599999999999"/>
    <n v="1152.9408000000001"/>
    <n v="64.89"/>
    <n v="1088.0508"/>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6"/>
    <x v="31"/>
    <x v="16"/>
    <m/>
    <m/>
    <m/>
    <m/>
    <m/>
    <n v="84.936684"/>
    <n v="11.7804"/>
    <n v="36.987299999999991"/>
    <n v="5.13"/>
    <n v="47.949384000000002"/>
    <n v="6.6504000000000003"/>
    <n v="1213.3812"/>
    <n v="528.38999999999987"/>
    <n v="684.99120000000005"/>
    <m/>
    <m/>
    <m/>
    <m/>
    <m/>
    <m/>
    <m/>
    <n v="7"/>
    <m/>
    <m/>
    <n v="1.03"/>
    <m/>
    <m/>
  </r>
  <r>
    <s v="CC_012"/>
    <s v="Fourqurean, J.W., Duarte, C.M., Kennedy, H., Marbà, N., Holmer, M., Mateo, M.A., Apostolaki, E.T., Kendrick, G.A., Krause-Jensen, D., McGlathery, K.J. and Serrano, O., 2012. Seagrass ecosystems as a globally significant carbon stock. Nature geoscience, 5(7), pp.505-509."/>
    <s v="Hemminga, M. A., Slim, F. J., Kazungu, J., Ganssen, G. M., Nieuwewnhuize, J., and Kruyt, N. M. (1994). Carbon outwelling from a mangrove forest with adjacent seagrass beds and coral reefs (Gazi Bay, Kenya). Marine Ecology Progress Series 106, 291-301. "/>
    <m/>
    <m/>
    <s v="Gazi Bay, Kenya"/>
    <x v="25"/>
    <m/>
    <x v="6"/>
    <n v="467"/>
    <x v="31"/>
    <x v="16"/>
    <m/>
    <m/>
    <m/>
    <m/>
    <m/>
    <n v="56.483139999999999"/>
    <n v="7.8339999999999996"/>
    <n v="4.8307000000000002"/>
    <n v="0.67"/>
    <n v="51.652439999999999"/>
    <n v="7.1639999999999997"/>
    <n v="806.90200000000004"/>
    <n v="69.010000000000005"/>
    <n v="737.89199999999994"/>
    <m/>
    <m/>
    <m/>
    <m/>
    <m/>
    <m/>
    <m/>
    <n v="7"/>
    <m/>
    <m/>
    <n v="1.03"/>
    <m/>
    <m/>
  </r>
  <r>
    <s v="CC_012"/>
    <s v="Fourqurean, J.W., Duarte, C.M., Kennedy, H., Marbà, N., Holmer, M., Mateo, M.A., Apostolaki, E.T., Kendrick, G.A., Krause-Jensen, D., McGlathery, K.J. and Serrano, O., 2012. Seagrass ecosystems as a globally significant carbon stock. Nature geoscience, 5(7), pp.505-509."/>
    <s v="Deiongh, H. H., Wenno, B. J., and Meelis, E. (1995). Seagrass distribution and seasonal biomass changes in relation to dugong grazing in the Moluccas, East Indonesia. Aquatic Botany 50, 1-19. "/>
    <m/>
    <m/>
    <s v="Nang Bay, Ambon, Indonesia"/>
    <x v="13"/>
    <m/>
    <x v="5"/>
    <n v="468"/>
    <x v="1"/>
    <x v="1"/>
    <s v="Thalassia hemprichii, Halodule uninervis, Cymodocea rotundata"/>
    <n v="0.14899999999999997"/>
    <n v="1.0334999999999999"/>
    <n v="1.1824999999999999"/>
    <m/>
    <m/>
    <n v="1.74"/>
    <m/>
    <n v="1.7"/>
    <m/>
    <n v="0.04"/>
    <m/>
    <m/>
    <m/>
    <m/>
    <m/>
    <m/>
    <m/>
    <m/>
    <m/>
    <m/>
    <m/>
    <m/>
    <m/>
    <m/>
    <m/>
    <m/>
  </r>
  <r>
    <s v="CC_012"/>
    <s v="Fourqurean, J.W., Duarte, C.M., Kennedy, H., Marbà, N., Holmer, M., Mateo, M.A., Apostolaki, E.T., Kendrick, G.A., Krause-Jensen, D., McGlathery, K.J. and Serrano, O., 2012. Seagrass ecosystems as a globally significant carbon stock. Nature geoscience, 5(7), pp.505-509."/>
    <s v="Deiongh, H. H., Wenno, B. J., and Meelis, E. (1995). Seagrass distribution and seasonal biomass changes in relation to dugong grazing in the Moluccas, East Indonesia. Aquatic Botany 50, 1-19. "/>
    <m/>
    <m/>
    <s v="Nang Bay, Ambon, Indonesia"/>
    <x v="13"/>
    <m/>
    <x v="5"/>
    <n v="469"/>
    <x v="1"/>
    <x v="1"/>
    <s v="Thalassia hemprichii, Halodule uninervis, Cymodocea rotundata"/>
    <m/>
    <m/>
    <m/>
    <m/>
    <m/>
    <n v="0.41000000000000003"/>
    <m/>
    <n v="0.38"/>
    <m/>
    <n v="0.03"/>
    <m/>
    <m/>
    <m/>
    <m/>
    <m/>
    <m/>
    <m/>
    <m/>
    <m/>
    <m/>
    <m/>
    <m/>
    <m/>
    <m/>
    <m/>
    <m/>
  </r>
  <r>
    <s v="CC_012"/>
    <s v="Fourqurean, J.W., Duarte, C.M., Kennedy, H., Marbà, N., Holmer, M., Mateo, M.A., Apostolaki, E.T., Kendrick, G.A., Krause-Jensen, D., McGlathery, K.J. and Serrano, O., 2012. Seagrass ecosystems as a globally significant carbon stock. Nature geoscience, 5(7), pp.505-509."/>
    <s v="Deiongh, H. H., Wenno, B. J., and Meelis, E. (1995). Seagrass distribution and seasonal biomass changes in relation to dugong grazing in the Moluccas, East Indonesia. Aquatic Botany 50, 1-19. "/>
    <m/>
    <m/>
    <s v="Nang Bay, Ambon, Indonesia"/>
    <x v="13"/>
    <m/>
    <x v="5"/>
    <n v="470"/>
    <x v="1"/>
    <x v="1"/>
    <s v="Thalassia hemprichii, Halodule uninervis, Cymodocea rotundata"/>
    <m/>
    <m/>
    <m/>
    <m/>
    <m/>
    <n v="0.64500000000000002"/>
    <m/>
    <n v="0.62"/>
    <m/>
    <n v="2.5000000000000001E-2"/>
    <m/>
    <m/>
    <m/>
    <m/>
    <m/>
    <m/>
    <m/>
    <m/>
    <m/>
    <m/>
    <m/>
    <m/>
    <m/>
    <m/>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1"/>
    <x v="2"/>
    <x v="2"/>
    <m/>
    <m/>
    <m/>
    <m/>
    <m/>
    <m/>
    <m/>
    <n v="0.36384415584415586"/>
    <n v="0.35324675324675325"/>
    <m/>
    <m/>
    <m/>
    <n v="36.38441558441558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2"/>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3"/>
    <x v="2"/>
    <x v="2"/>
    <m/>
    <m/>
    <m/>
    <m/>
    <m/>
    <m/>
    <m/>
    <n v="0.17122077922077922"/>
    <n v="0.16623376623376623"/>
    <m/>
    <m/>
    <m/>
    <n v="17.12207792207792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4"/>
    <x v="2"/>
    <x v="2"/>
    <m/>
    <m/>
    <m/>
    <m/>
    <m/>
    <m/>
    <m/>
    <n v="0.40664935064935065"/>
    <n v="0.39480519480519483"/>
    <m/>
    <m/>
    <m/>
    <n v="40.66493506493506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5"/>
    <x v="2"/>
    <x v="2"/>
    <m/>
    <m/>
    <m/>
    <m/>
    <m/>
    <m/>
    <m/>
    <n v="0.25683116883116885"/>
    <n v="0.24935064935064935"/>
    <m/>
    <m/>
    <m/>
    <n v="25.68311688311688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6"/>
    <x v="2"/>
    <x v="2"/>
    <m/>
    <m/>
    <m/>
    <m/>
    <m/>
    <m/>
    <m/>
    <n v="1.6265974025974026"/>
    <n v="1.5792207792207793"/>
    <m/>
    <m/>
    <m/>
    <n v="162.65974025974026"/>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7"/>
    <x v="2"/>
    <x v="2"/>
    <m/>
    <m/>
    <m/>
    <m/>
    <m/>
    <m/>
    <m/>
    <n v="0.17122077922077922"/>
    <n v="0.16623376623376623"/>
    <m/>
    <m/>
    <m/>
    <n v="17.12207792207792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8"/>
    <x v="2"/>
    <x v="2"/>
    <m/>
    <m/>
    <m/>
    <m/>
    <m/>
    <m/>
    <m/>
    <n v="0.19262337662337664"/>
    <n v="0.18701298701298702"/>
    <m/>
    <m/>
    <m/>
    <n v="19.262337662337664"/>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79"/>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0"/>
    <x v="2"/>
    <x v="2"/>
    <m/>
    <m/>
    <m/>
    <m/>
    <m/>
    <m/>
    <m/>
    <n v="0.25683116883116885"/>
    <n v="0.24935064935064935"/>
    <m/>
    <m/>
    <m/>
    <n v="25.68311688311688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1"/>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2"/>
    <x v="2"/>
    <x v="2"/>
    <m/>
    <m/>
    <m/>
    <m/>
    <m/>
    <m/>
    <m/>
    <n v="0.25683116883116885"/>
    <n v="0.24935064935064935"/>
    <m/>
    <m/>
    <m/>
    <n v="25.68311688311688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3"/>
    <x v="2"/>
    <x v="2"/>
    <m/>
    <m/>
    <m/>
    <m/>
    <m/>
    <m/>
    <m/>
    <n v="0.17122077922077922"/>
    <n v="0.16623376623376623"/>
    <m/>
    <m/>
    <m/>
    <n v="17.12207792207792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4"/>
    <x v="2"/>
    <x v="2"/>
    <m/>
    <m/>
    <m/>
    <m/>
    <m/>
    <m/>
    <m/>
    <n v="0.17122077922077922"/>
    <n v="0.16623376623376623"/>
    <m/>
    <m/>
    <m/>
    <n v="17.12207792207792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5"/>
    <x v="2"/>
    <x v="2"/>
    <m/>
    <m/>
    <m/>
    <m/>
    <m/>
    <m/>
    <m/>
    <n v="0.89890909090909088"/>
    <n v="0.87272727272727268"/>
    <m/>
    <m/>
    <m/>
    <n v="89.89090909090909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6"/>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7"/>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Danovaro, R., Fabiano, M., and Boyer, M. (1994). Seasonal-changes of benthic bacteria in a seagrass bed (Posidonia oceanica) of the Liguran Sea in relation to origin, composition and fate of the sediment organic matter. Marine Biology 119, 489-500. "/>
    <m/>
    <m/>
    <s v="Gulf of Marconi, Italy"/>
    <x v="23"/>
    <m/>
    <x v="2"/>
    <n v="488"/>
    <x v="2"/>
    <x v="2"/>
    <m/>
    <m/>
    <m/>
    <m/>
    <m/>
    <m/>
    <m/>
    <n v="0.21402597402597398"/>
    <n v="0.20779220779220778"/>
    <m/>
    <m/>
    <m/>
    <n v="21.40259740259739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Agawin, N. S. R., Duarte, C. M., and Fortes, M. D. (1996). Nutrient limitation of Philippine seagrasses (Cape Bolinao, NW Philippines): in situ experimental evidence. Marine Ecology Progress Series 138, 233-243. "/>
    <m/>
    <m/>
    <s v="Cape Bolinao, Philippines"/>
    <x v="15"/>
    <m/>
    <x v="5"/>
    <n v="489"/>
    <x v="36"/>
    <x v="17"/>
    <m/>
    <n v="0.39815974372248669"/>
    <n v="0.96172301734579935"/>
    <n v="1.359882761068286"/>
    <m/>
    <m/>
    <m/>
    <m/>
    <n v="2.63"/>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Agawin, N. S. R., Duarte, C. M., and Fortes, M. D. (1996). Nutrient limitation of Philippine seagrasses (Cape Bolinao, NW Philippines): in situ experimental evidence. Marine Ecology Progress Series 138, 233-243. "/>
    <m/>
    <m/>
    <s v="Cape Bolinao, Philippines"/>
    <x v="15"/>
    <m/>
    <x v="5"/>
    <n v="490"/>
    <x v="36"/>
    <x v="17"/>
    <m/>
    <n v="0.37085487871313094"/>
    <n v="0.34101598042586745"/>
    <n v="0.71187085913899839"/>
    <m/>
    <m/>
    <m/>
    <m/>
    <n v="2.19000000000000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Isaksen, M. F., and Finster, K. (1996). Sulphate reduction in the root zone of the seagrass Zostera noltii on the intertidal flats of a coastal lagoon (Arcachon, France). Marine Ecology-Progress Series 137, 187-194. "/>
    <m/>
    <m/>
    <s v="Arcachon, France"/>
    <x v="9"/>
    <m/>
    <x v="7"/>
    <n v="491"/>
    <x v="3"/>
    <x v="3"/>
    <m/>
    <m/>
    <m/>
    <m/>
    <m/>
    <m/>
    <m/>
    <n v="11.056800000000001"/>
    <n v="1.3418446601941745"/>
    <m/>
    <m/>
    <m/>
    <n v="138.21"/>
    <m/>
    <m/>
    <m/>
    <m/>
    <m/>
    <m/>
    <m/>
    <m/>
    <n v="8"/>
    <m/>
    <m/>
    <n v="1.03"/>
    <m/>
    <m/>
  </r>
  <r>
    <s v="CC_012"/>
    <s v="Fourqurean, J.W., Duarte, C.M., Kennedy, H., Marbà, N., Holmer, M., Mateo, M.A., Apostolaki, E.T., Kendrick, G.A., Krause-Jensen, D., McGlathery, K.J. and Serrano, O., 2012. Seagrass ecosystems as a globally significant carbon stock. Nature geoscience, 5(7), pp.505-509."/>
    <s v="Isaksen, M. F., and Finster, K. (1996). Sulphate reduction in the root zone of the seagrass Zostera noltii on the intertidal flats of a coastal lagoon (Arcachon, France). Marine Ecology-Progress Series 137, 187-194. "/>
    <m/>
    <m/>
    <s v="Arcachon, France"/>
    <x v="9"/>
    <m/>
    <x v="7"/>
    <n v="492"/>
    <x v="6"/>
    <x v="4"/>
    <m/>
    <m/>
    <m/>
    <m/>
    <m/>
    <m/>
    <m/>
    <n v="12.3444"/>
    <n v="1.4981067961165047"/>
    <m/>
    <m/>
    <m/>
    <n v="154.30500000000001"/>
    <m/>
    <m/>
    <m/>
    <m/>
    <m/>
    <m/>
    <m/>
    <m/>
    <n v="8"/>
    <m/>
    <m/>
    <n v="1.03"/>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3"/>
    <x v="1"/>
    <x v="1"/>
    <s v="Halodule wrightii, Zostera marina"/>
    <n v="0.27299999999999996"/>
    <n v="1.7079999999999997"/>
    <n v="1.9809999999999997"/>
    <m/>
    <m/>
    <m/>
    <m/>
    <n v="0.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4"/>
    <x v="1"/>
    <x v="1"/>
    <s v="Halodule wrightii, Zostera marina"/>
    <n v="0.19599999999999998"/>
    <n v="1.2879999999999998"/>
    <n v="1.4839999999999998"/>
    <m/>
    <m/>
    <m/>
    <m/>
    <n v="0.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5"/>
    <x v="1"/>
    <x v="1"/>
    <s v="Halodule wrightii, Zostera marina"/>
    <n v="0.26949999999999996"/>
    <n v="3.64"/>
    <n v="3.9095"/>
    <m/>
    <m/>
    <m/>
    <m/>
    <n v="0.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6"/>
    <x v="1"/>
    <x v="1"/>
    <s v="Halodule wrightii, Zostera marina, Ruppia maritima"/>
    <n v="0.13300000000000001"/>
    <n v="1.1759999999999999"/>
    <n v="1.3089999999999999"/>
    <m/>
    <m/>
    <m/>
    <m/>
    <n v="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7"/>
    <x v="1"/>
    <x v="1"/>
    <s v="Halodule wrightii, Zostera marina"/>
    <n v="0.19599999999999998"/>
    <n v="1.113"/>
    <n v="1.3089999999999999"/>
    <m/>
    <m/>
    <m/>
    <m/>
    <n v="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8"/>
    <x v="1"/>
    <x v="1"/>
    <s v="Halodule wrightii, Zostera marina, Ruppia maritima"/>
    <n v="0.37099999999999994"/>
    <n v="1.2495000000000001"/>
    <n v="1.6205000000000001"/>
    <m/>
    <m/>
    <m/>
    <m/>
    <n v="1.3"/>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499"/>
    <x v="1"/>
    <x v="1"/>
    <s v="Ruppia maritima, Halodule wrightii, Zostera marina"/>
    <n v="0.13300000000000001"/>
    <n v="0.52149999999999996"/>
    <n v="0.65449999999999997"/>
    <m/>
    <m/>
    <m/>
    <m/>
    <n v="0.7"/>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0"/>
    <x v="1"/>
    <x v="1"/>
    <s v="Zostera marina, Halodule wrightii"/>
    <n v="0.1085"/>
    <n v="0.26250000000000001"/>
    <n v="0.371"/>
    <m/>
    <m/>
    <m/>
    <m/>
    <n v="1.100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1"/>
    <x v="23"/>
    <x v="9"/>
    <m/>
    <n v="0.19950000000000001"/>
    <n v="1.2634999999999998"/>
    <n v="1.4629999999999999"/>
    <m/>
    <m/>
    <m/>
    <m/>
    <n v="1.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2"/>
    <x v="1"/>
    <x v="1"/>
    <s v="Halodule wrightii, Zostera marina"/>
    <n v="0.16099999999999998"/>
    <n v="1.0640000000000001"/>
    <n v="1.2250000000000001"/>
    <m/>
    <m/>
    <m/>
    <m/>
    <n v="1.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3"/>
    <x v="1"/>
    <x v="1"/>
    <s v="Halodule wrightii, Zostera marina, Ruppia maritima"/>
    <n v="8.7499999999999994E-2"/>
    <n v="0.38150000000000001"/>
    <n v="0.46899999999999997"/>
    <m/>
    <m/>
    <m/>
    <m/>
    <n v="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4"/>
    <x v="1"/>
    <x v="1"/>
    <s v="Halodule wrightii, Ruppia maritima, Zostera marina"/>
    <n v="0.13300000000000001"/>
    <n v="0.65450000000000008"/>
    <n v="0.78750000000000009"/>
    <m/>
    <m/>
    <m/>
    <m/>
    <n v="0.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5"/>
    <x v="1"/>
    <x v="1"/>
    <s v="Halodule wrightii, Zostera marina, Ruppia maritima"/>
    <n v="0.252"/>
    <n v="0.68600000000000005"/>
    <n v="0.93800000000000006"/>
    <m/>
    <m/>
    <m/>
    <m/>
    <n v="1.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6"/>
    <x v="1"/>
    <x v="1"/>
    <s v="Halodule wrightii, Zostera marina, Ruppia maritima"/>
    <n v="0.23799999999999996"/>
    <n v="0.57399999999999995"/>
    <n v="0.81199999999999994"/>
    <m/>
    <m/>
    <m/>
    <m/>
    <n v="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7"/>
    <x v="1"/>
    <x v="1"/>
    <s v="Zostera marina, Halodule wrightii"/>
    <n v="0.86099999999999988"/>
    <n v="0.9554999999999999"/>
    <n v="1.8164999999999998"/>
    <m/>
    <m/>
    <m/>
    <m/>
    <n v="2.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8"/>
    <x v="1"/>
    <x v="1"/>
    <s v="Ruppia maritima, Zostera marina, Halodule wirghtii"/>
    <n v="0.182"/>
    <n v="0.40599999999999997"/>
    <n v="0.58799999999999997"/>
    <m/>
    <m/>
    <m/>
    <m/>
    <n v="1.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09"/>
    <x v="1"/>
    <x v="1"/>
    <s v="Halodule wrightii, Zostera marina, Ruppia maritima"/>
    <n v="0.3115"/>
    <n v="0.71049999999999991"/>
    <n v="1.0219999999999998"/>
    <m/>
    <m/>
    <m/>
    <m/>
    <n v="1.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Townsend, E. C., and Fonseca, M. S. (1998). Bioturbation as a potential mechanism influencing spatial heterogeneity of North Carolina seagrass beds. Marine Ecology-Progress Series 169, 123-132. "/>
    <m/>
    <m/>
    <s v="Beaufort North Carolina USA"/>
    <x v="11"/>
    <m/>
    <x v="7"/>
    <n v="510"/>
    <x v="4"/>
    <x v="3"/>
    <m/>
    <n v="0.31499999999999995"/>
    <n v="0.31499999999999995"/>
    <n v="0.62999999999999989"/>
    <m/>
    <m/>
    <m/>
    <m/>
    <n v="3.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1"/>
    <x v="18"/>
    <x v="13"/>
    <m/>
    <m/>
    <m/>
    <m/>
    <m/>
    <m/>
    <m/>
    <m/>
    <n v="1.422000000000000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2"/>
    <x v="18"/>
    <x v="13"/>
    <m/>
    <m/>
    <m/>
    <m/>
    <m/>
    <m/>
    <m/>
    <m/>
    <n v="1.410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3"/>
    <x v="18"/>
    <x v="13"/>
    <m/>
    <m/>
    <m/>
    <m/>
    <m/>
    <m/>
    <m/>
    <m/>
    <n v="1.206000000000000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4"/>
    <x v="18"/>
    <x v="13"/>
    <m/>
    <m/>
    <m/>
    <m/>
    <m/>
    <m/>
    <m/>
    <m/>
    <n v="1.613999999999999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5"/>
    <x v="18"/>
    <x v="13"/>
    <m/>
    <m/>
    <m/>
    <m/>
    <m/>
    <m/>
    <m/>
    <m/>
    <n v="0.970000000000000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6"/>
    <x v="18"/>
    <x v="13"/>
    <m/>
    <m/>
    <m/>
    <m/>
    <m/>
    <m/>
    <m/>
    <m/>
    <n v="1.386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7"/>
    <x v="18"/>
    <x v="13"/>
    <m/>
    <m/>
    <m/>
    <m/>
    <m/>
    <m/>
    <m/>
    <m/>
    <n v="0.6620000000000001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8"/>
    <x v="18"/>
    <x v="13"/>
    <m/>
    <m/>
    <m/>
    <m/>
    <m/>
    <m/>
    <m/>
    <m/>
    <n v="1.114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19"/>
    <x v="18"/>
    <x v="13"/>
    <m/>
    <m/>
    <m/>
    <m/>
    <m/>
    <m/>
    <m/>
    <m/>
    <n v="0.8780000000000001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20"/>
    <x v="18"/>
    <x v="13"/>
    <m/>
    <m/>
    <m/>
    <m/>
    <m/>
    <m/>
    <m/>
    <m/>
    <n v="1.0380000000000003"/>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Stoner, A. W., Ray-Culp, M., and O'Connell, S. M. (1998). Settlement and recruitment of queen conch, Strombus gigas, in seagrass meadows: Associations with habitat and micropredators. Fishery Bulletin 96, 885-899. "/>
    <m/>
    <m/>
    <s v="Bahamas"/>
    <x v="33"/>
    <m/>
    <x v="1"/>
    <n v="521"/>
    <x v="18"/>
    <x v="13"/>
    <m/>
    <m/>
    <m/>
    <m/>
    <m/>
    <m/>
    <m/>
    <m/>
    <n v="1.886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Buzzelli, C. P. (1998). Dynamic simulation of littoral zone habitats in lower Chesapeake Bay. I. Ecosystem characterization related to model development. Estuaries 21, 659-672. "/>
    <m/>
    <m/>
    <s v="Goodwin islands, Virginia"/>
    <x v="11"/>
    <m/>
    <x v="7"/>
    <n v="522"/>
    <x v="6"/>
    <x v="4"/>
    <m/>
    <m/>
    <m/>
    <m/>
    <m/>
    <m/>
    <m/>
    <n v="0.45972899999999972"/>
    <n v="1.7999999999999988E-2"/>
    <m/>
    <m/>
    <m/>
    <n v="3.0648599999999981"/>
    <m/>
    <m/>
    <m/>
    <m/>
    <m/>
    <m/>
    <m/>
    <m/>
    <n v="15"/>
    <m/>
    <m/>
    <n v="1.7026999999999999"/>
    <n v="20.73"/>
    <m/>
  </r>
  <r>
    <s v="CC_012"/>
    <s v="Fourqurean, J.W., Duarte, C.M., Kennedy, H., Marbà, N., Holmer, M., Mateo, M.A., Apostolaki, E.T., Kendrick, G.A., Krause-Jensen, D., McGlathery, K.J. and Serrano, O., 2012. Seagrass ecosystems as a globally significant carbon stock. Nature geoscience, 5(7), pp.505-509."/>
    <s v="Buzzelli, C. P. (1998). Dynamic simulation of littoral zone habitats in lower Chesapeake Bay. I. Ecosystem characterization related to model development. Estuaries 21, 659-672. "/>
    <m/>
    <m/>
    <s v="Goodwin islands, Virginia"/>
    <x v="11"/>
    <m/>
    <x v="7"/>
    <n v="523"/>
    <x v="4"/>
    <x v="3"/>
    <m/>
    <n v="0.80500000000000005"/>
    <n v="0.45849999999999996"/>
    <n v="1.2635000000000001"/>
    <m/>
    <m/>
    <m/>
    <n v="5.6497319999999993"/>
    <n v="0.24199999999999997"/>
    <m/>
    <m/>
    <m/>
    <n v="37.664879999999997"/>
    <m/>
    <m/>
    <m/>
    <m/>
    <m/>
    <m/>
    <m/>
    <m/>
    <n v="15"/>
    <m/>
    <m/>
    <n v="1.5564"/>
    <n v="25.36"/>
    <m/>
  </r>
  <r>
    <s v="CC_012"/>
    <s v="Fourqurean, J.W., Duarte, C.M., Kennedy, H., Marbà, N., Holmer, M., Mateo, M.A., Apostolaki, E.T., Kendrick, G.A., Krause-Jensen, D., McGlathery, K.J. and Serrano, O., 2012. Seagrass ecosystems as a globally significant carbon stock. Nature geoscience, 5(7), pp.505-509."/>
    <s v="Buzzelli, C. P. (1998). Dynamic simulation of littoral zone habitats in lower Chesapeake Bay. I. Ecosystem characterization related to model development. Estuaries 21, 659-672. "/>
    <m/>
    <m/>
    <s v="Goodwin islands, Virginia"/>
    <x v="11"/>
    <m/>
    <x v="7"/>
    <n v="524"/>
    <x v="4"/>
    <x v="3"/>
    <m/>
    <n v="0.80500000000000005"/>
    <n v="0.45849999999999996"/>
    <n v="1.2635000000000001"/>
    <m/>
    <m/>
    <m/>
    <n v="2.6429700000000018"/>
    <n v="0.11000000000000007"/>
    <m/>
    <m/>
    <m/>
    <n v="17.619800000000012"/>
    <m/>
    <m/>
    <m/>
    <m/>
    <m/>
    <m/>
    <m/>
    <m/>
    <n v="15"/>
    <m/>
    <m/>
    <n v="1.6018000000000001"/>
    <n v="22.82"/>
    <m/>
  </r>
  <r>
    <s v="CC_012"/>
    <s v="Fourqurean, J.W., Duarte, C.M., Kennedy, H., Marbà, N., Holmer, M., Mateo, M.A., Apostolaki, E.T., Kendrick, G.A., Krause-Jensen, D., McGlathery, K.J. and Serrano, O., 2012. Seagrass ecosystems as a globally significant carbon stock. Nature geoscience, 5(7), pp.505-509."/>
    <s v="Kristensen, E., Andersen, F. O., Holmboe, N., Holmer, M., and Thongtham, N. (2000). Carbon and nitrogen mineralization in sediments of the Bangrong mangrove area, Phuket, Thailand. Aquatic Microbial Ecology 22, 199-213. "/>
    <m/>
    <m/>
    <s v="Phuket, Thailand"/>
    <x v="17"/>
    <m/>
    <x v="5"/>
    <n v="525"/>
    <x v="6"/>
    <x v="4"/>
    <m/>
    <m/>
    <m/>
    <m/>
    <m/>
    <m/>
    <m/>
    <n v="32.432640000000006"/>
    <n v="1.9680000000000002"/>
    <m/>
    <m/>
    <m/>
    <n v="202.70400000000004"/>
    <m/>
    <m/>
    <m/>
    <m/>
    <m/>
    <m/>
    <m/>
    <m/>
    <n v="16"/>
    <m/>
    <m/>
    <n v="1.03"/>
    <n v="55.25"/>
    <m/>
  </r>
  <r>
    <s v="CC_012"/>
    <s v="Fourqurean, J.W., Duarte, C.M., Kennedy, H., Marbà, N., Holmer, M., Mateo, M.A., Apostolaki, E.T., Kendrick, G.A., Krause-Jensen, D., McGlathery, K.J. and Serrano, O., 2012. Seagrass ecosystems as a globally significant carbon stock. Nature geoscience, 5(7), pp.505-509."/>
    <s v="Kristensen, E., Andersen, F. O., Holmboe, N., Holmer, M., and Thongtham, N. (2000). Carbon and nitrogen mineralization in sediments of the Bangrong mangrove area, Phuket, Thailand. Aquatic Microbial Ecology 22, 199-213. "/>
    <m/>
    <m/>
    <s v="Phuket, Thailand"/>
    <x v="17"/>
    <m/>
    <x v="5"/>
    <n v="526"/>
    <x v="16"/>
    <x v="11"/>
    <m/>
    <m/>
    <m/>
    <m/>
    <m/>
    <m/>
    <m/>
    <n v="11.51952"/>
    <n v="0.69900000000000007"/>
    <m/>
    <m/>
    <m/>
    <n v="71.997"/>
    <m/>
    <m/>
    <m/>
    <m/>
    <m/>
    <m/>
    <m/>
    <m/>
    <n v="16"/>
    <m/>
    <m/>
    <n v="1.03"/>
    <n v="45.25"/>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27"/>
    <x v="31"/>
    <x v="16"/>
    <m/>
    <m/>
    <m/>
    <m/>
    <m/>
    <m/>
    <m/>
    <n v="3.1738714285714287"/>
    <n v="3.0814285714285714"/>
    <m/>
    <m/>
    <m/>
    <n v="317.38714285714286"/>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28"/>
    <x v="31"/>
    <x v="16"/>
    <m/>
    <m/>
    <m/>
    <m/>
    <m/>
    <m/>
    <m/>
    <n v="4.4451857142857145"/>
    <n v="4.3157142857142858"/>
    <m/>
    <m/>
    <m/>
    <n v="444.51857142857148"/>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28"/>
    <x v="24"/>
    <x v="13"/>
    <m/>
    <m/>
    <m/>
    <m/>
    <m/>
    <m/>
    <m/>
    <n v="3.5270142857142859"/>
    <n v="3.4242857142857144"/>
    <m/>
    <m/>
    <m/>
    <n v="352.7014285714286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0"/>
    <x v="24"/>
    <x v="13"/>
    <m/>
    <m/>
    <m/>
    <m/>
    <m/>
    <m/>
    <m/>
    <n v="3.8801571428571426"/>
    <n v="3.7671428571428573"/>
    <m/>
    <m/>
    <m/>
    <n v="388.01571428571424"/>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1"/>
    <x v="37"/>
    <x v="3"/>
    <m/>
    <m/>
    <m/>
    <m/>
    <m/>
    <m/>
    <m/>
    <n v="1.5494142857142859"/>
    <n v="1.5042857142857144"/>
    <m/>
    <m/>
    <m/>
    <n v="154.94142857142859"/>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2"/>
    <x v="37"/>
    <x v="3"/>
    <m/>
    <m/>
    <m/>
    <m/>
    <m/>
    <m/>
    <m/>
    <n v="4.7277000000000013"/>
    <n v="4.5900000000000007"/>
    <m/>
    <m/>
    <m/>
    <n v="472.77000000000015"/>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3"/>
    <x v="31"/>
    <x v="16"/>
    <m/>
    <m/>
    <m/>
    <m/>
    <m/>
    <m/>
    <m/>
    <n v="2.7501000000000011"/>
    <n v="2.6700000000000004"/>
    <m/>
    <m/>
    <m/>
    <n v="275.010000000000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4"/>
    <x v="31"/>
    <x v="16"/>
    <m/>
    <m/>
    <m/>
    <m/>
    <m/>
    <m/>
    <m/>
    <n v="2.538214285714286"/>
    <n v="2.4642857142857144"/>
    <m/>
    <m/>
    <m/>
    <n v="253.82142857142861"/>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5"/>
    <x v="24"/>
    <x v="13"/>
    <m/>
    <m/>
    <m/>
    <m/>
    <m/>
    <m/>
    <m/>
    <n v="2.1850714285714292"/>
    <n v="2.1214285714285714"/>
    <m/>
    <m/>
    <m/>
    <n v="218.50714285714292"/>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6"/>
    <x v="24"/>
    <x v="13"/>
    <m/>
    <m/>
    <m/>
    <m/>
    <m/>
    <m/>
    <m/>
    <n v="1.1962714285714287"/>
    <n v="1.1614285714285715"/>
    <m/>
    <m/>
    <m/>
    <n v="119.6271428571428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7"/>
    <x v="37"/>
    <x v="3"/>
    <m/>
    <m/>
    <m/>
    <m/>
    <m/>
    <m/>
    <m/>
    <n v="1.5494142857142859"/>
    <n v="1.5042857142857144"/>
    <m/>
    <m/>
    <m/>
    <n v="154.94142857142859"/>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Paula, J., Costa, P. F. E., Martins, A., and Gove, D. (2001). Patterns of abundance of seagrasses and associated infaunal communities at Inhaca Island, Mozambique. Estuarine Coastal and Shelf Science 53, 307-318. doi:10.1006/ecss.2001.0809"/>
    <m/>
    <m/>
    <s v="Inhaca Island, Mozambique"/>
    <x v="34"/>
    <m/>
    <x v="6"/>
    <n v="538"/>
    <x v="37"/>
    <x v="3"/>
    <m/>
    <m/>
    <m/>
    <m/>
    <m/>
    <m/>
    <m/>
    <n v="1.6200428571428576"/>
    <n v="1.572857142857143"/>
    <m/>
    <m/>
    <m/>
    <n v="162.00428571428574"/>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39"/>
    <x v="6"/>
    <x v="4"/>
    <m/>
    <m/>
    <m/>
    <m/>
    <m/>
    <m/>
    <m/>
    <n v="1.6487415039837359"/>
    <n v="0.31983346343040464"/>
    <m/>
    <m/>
    <m/>
    <n v="32.974830079674717"/>
    <m/>
    <m/>
    <m/>
    <m/>
    <m/>
    <m/>
    <m/>
    <m/>
    <n v="5"/>
    <m/>
    <m/>
    <n v="1.0309999999999999"/>
    <n v="43.258000000000003"/>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0"/>
    <x v="6"/>
    <x v="4"/>
    <m/>
    <m/>
    <m/>
    <m/>
    <m/>
    <m/>
    <m/>
    <n v="1.0286345854178069"/>
    <n v="0.17115384116768836"/>
    <m/>
    <m/>
    <m/>
    <n v="20.572691708356139"/>
    <m/>
    <m/>
    <m/>
    <m/>
    <m/>
    <m/>
    <m/>
    <m/>
    <n v="5"/>
    <m/>
    <m/>
    <n v="1.202"/>
    <n v="33.350999999999999"/>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1"/>
    <x v="6"/>
    <x v="4"/>
    <m/>
    <m/>
    <m/>
    <m/>
    <m/>
    <m/>
    <m/>
    <n v="1.8748851071372625"/>
    <n v="0.266129894554615"/>
    <m/>
    <m/>
    <m/>
    <n v="37.497702142745247"/>
    <m/>
    <m/>
    <m/>
    <m/>
    <m/>
    <m/>
    <m/>
    <m/>
    <n v="5"/>
    <m/>
    <m/>
    <n v="1.409"/>
    <n v="43.247"/>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2"/>
    <x v="6"/>
    <x v="4"/>
    <m/>
    <m/>
    <m/>
    <m/>
    <m/>
    <m/>
    <m/>
    <n v="0.99370864486321797"/>
    <n v="0.15159552171826363"/>
    <m/>
    <m/>
    <m/>
    <n v="19.874172897264359"/>
    <m/>
    <m/>
    <m/>
    <m/>
    <m/>
    <m/>
    <m/>
    <m/>
    <n v="5"/>
    <m/>
    <m/>
    <n v="1.3109999999999999"/>
    <n v="37.155000000000001"/>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3"/>
    <x v="4"/>
    <x v="3"/>
    <m/>
    <n v="1.0032150964149207"/>
    <n v="0.56583987306459571"/>
    <n v="1.5690549694795164"/>
    <m/>
    <m/>
    <m/>
    <n v="3.0490068602375686"/>
    <n v="0.47827558591961861"/>
    <m/>
    <m/>
    <m/>
    <n v="60.980137204751372"/>
    <m/>
    <m/>
    <m/>
    <m/>
    <m/>
    <m/>
    <m/>
    <m/>
    <n v="5"/>
    <m/>
    <m/>
    <n v="1.2749999999999999"/>
    <n v="37.340000000000003"/>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4"/>
    <x v="4"/>
    <x v="3"/>
    <m/>
    <n v="0.9455569394977047"/>
    <n v="0.57120684904060326"/>
    <n v="1.5167637885383081"/>
    <m/>
    <m/>
    <m/>
    <n v="2.4236661358773715"/>
    <n v="0.45643430054187772"/>
    <m/>
    <m/>
    <m/>
    <n v="48.473322717547433"/>
    <m/>
    <m/>
    <m/>
    <m/>
    <m/>
    <m/>
    <m/>
    <m/>
    <n v="5"/>
    <m/>
    <m/>
    <n v="1.0620000000000001"/>
    <n v="46.067"/>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5"/>
    <x v="4"/>
    <x v="3"/>
    <m/>
    <n v="1.0558425333871018"/>
    <n v="0.53842937568143268"/>
    <n v="1.5942719090685344"/>
    <m/>
    <m/>
    <m/>
    <n v="3.2846769092977044"/>
    <n v="0.51605293154716492"/>
    <m/>
    <m/>
    <m/>
    <n v="65.693538185954097"/>
    <m/>
    <m/>
    <m/>
    <m/>
    <m/>
    <m/>
    <m/>
    <m/>
    <n v="5"/>
    <m/>
    <m/>
    <n v="1.2729999999999999"/>
    <n v="47.567"/>
    <m/>
  </r>
  <r>
    <s v="CC_012"/>
    <s v="Fourqurean, J.W., Duarte, C.M., Kennedy, H., Marbà, N., Holmer, M., Mateo, M.A., Apostolaki, E.T., Kendrick, G.A., Krause-Jensen, D., McGlathery, K.J. and Serrano, O., 2012. Seagrass ecosystems as a globally significant carbon stock. Nature geoscience, 5(7), pp.505-509."/>
    <s v="McGlathery, K. J., Reynolds, L. K., Cole, L. W., Orth, R. J., Marion, S. R., and Schwarzschild, A. (In Press). Trajectories in structural and functional characteristics of a recovering temperate seagrass system. Marine Ecology Progress Series"/>
    <m/>
    <m/>
    <s v="Virginia Coastal Bays"/>
    <x v="11"/>
    <m/>
    <x v="7"/>
    <n v="546"/>
    <x v="4"/>
    <x v="3"/>
    <m/>
    <n v="1.00307779044156"/>
    <n v="0.28546862976855319"/>
    <n v="1.2885464202101131"/>
    <m/>
    <m/>
    <m/>
    <n v="2.39808727568388"/>
    <n v="0.41597350835800173"/>
    <m/>
    <m/>
    <m/>
    <n v="47.961745513677599"/>
    <m/>
    <m/>
    <m/>
    <m/>
    <m/>
    <m/>
    <m/>
    <m/>
    <n v="5"/>
    <m/>
    <m/>
    <n v="1.153"/>
    <n v="45.82"/>
    <m/>
  </r>
  <r>
    <s v="CC_012"/>
    <s v="Fourqurean, J.W., Duarte, C.M., Kennedy, H., Marbà, N., Holmer, M., Mateo, M.A., Apostolaki, E.T., Kendrick, G.A., Krause-Jensen, D., McGlathery, K.J. and Serrano, O., 2012. Seagrass ecosystems as a globally significant carbon stock. Nature geoscience, 5(7), pp.505-509."/>
    <s v="Cotner, J. B., Suplee, M. W., Chen, N. W., and Shormann, D. E. (2004). Nutrient, sulfur and carbon dynamics in a hypersaline lagoon. Estuarine Coastal and Shelf Science 59, 639-652. doi:10.1016/j.ecss.2003.11.008"/>
    <m/>
    <m/>
    <s v="Baffin Bay, Tx"/>
    <x v="11"/>
    <m/>
    <x v="1"/>
    <n v="547"/>
    <x v="23"/>
    <x v="9"/>
    <m/>
    <m/>
    <m/>
    <m/>
    <m/>
    <m/>
    <m/>
    <n v="11.6287"/>
    <n v="9.6846845274169482"/>
    <m/>
    <m/>
    <m/>
    <n v="101.1191304347826"/>
    <m/>
    <m/>
    <m/>
    <m/>
    <m/>
    <m/>
    <m/>
    <m/>
    <n v="11.5"/>
    <m/>
    <m/>
    <n v="1.03"/>
    <m/>
    <m/>
  </r>
  <r>
    <s v="CC_012"/>
    <s v="Fourqurean, J.W., Duarte, C.M., Kennedy, H., Marbà, N., Holmer, M., Mateo, M.A., Apostolaki, E.T., Kendrick, G.A., Krause-Jensen, D., McGlathery, K.J. and Serrano, O., 2012. Seagrass ecosystems as a globally significant carbon stock. Nature geoscience, 5(7), pp.505-509."/>
    <s v="Cotner, J. B., Suplee, M. W., Chen, N. W., and Shormann, D. E. (2004). Nutrient, sulfur and carbon dynamics in a hypersaline lagoon. Estuarine Coastal and Shelf Science 59, 639-652. doi:10.1016/j.ecss.2003.11.008"/>
    <m/>
    <m/>
    <s v="Baffin Bay, Tx"/>
    <x v="11"/>
    <m/>
    <x v="1"/>
    <n v="548"/>
    <x v="23"/>
    <x v="9"/>
    <m/>
    <m/>
    <m/>
    <m/>
    <m/>
    <m/>
    <m/>
    <n v="1.7303999999999999"/>
    <n v="1.68"/>
    <m/>
    <m/>
    <m/>
    <n v="173.04"/>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Cotner, J. B., Suplee, M. W., Chen, N. W., and Shormann, D. E. (2004). Nutrient, sulfur and carbon dynamics in a hypersaline lagoon. Estuarine Coastal and Shelf Science 59, 639-652. doi:10.1016/j.ecss.2003.11.008"/>
    <m/>
    <m/>
    <s v="Baffin Bay, Tx"/>
    <x v="11"/>
    <m/>
    <x v="1"/>
    <n v="549"/>
    <x v="23"/>
    <x v="9"/>
    <m/>
    <m/>
    <m/>
    <m/>
    <m/>
    <m/>
    <m/>
    <n v="0.92700000000000005"/>
    <n v="0.9"/>
    <m/>
    <m/>
    <m/>
    <n v="92.7"/>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Cotner, J. B., Suplee, M. W., Chen, N. W., and Shormann, D. E. (2004). Nutrient, sulfur and carbon dynamics in a hypersaline lagoon. Estuarine Coastal and Shelf Science 59, 639-652. doi:10.1016/j.ecss.2003.11.008"/>
    <m/>
    <m/>
    <s v="Baffin Bay, Tx"/>
    <x v="11"/>
    <m/>
    <x v="1"/>
    <n v="550"/>
    <x v="23"/>
    <x v="9"/>
    <m/>
    <m/>
    <m/>
    <m/>
    <m/>
    <m/>
    <m/>
    <n v="2.4308000000000001"/>
    <n v="2.36"/>
    <m/>
    <m/>
    <m/>
    <n v="243.08"/>
    <m/>
    <m/>
    <m/>
    <m/>
    <m/>
    <m/>
    <m/>
    <m/>
    <n v="1"/>
    <m/>
    <m/>
    <n v="1.03"/>
    <m/>
    <m/>
  </r>
  <r>
    <s v="CC_012"/>
    <s v="Fourqurean, J.W., Duarte, C.M., Kennedy, H., Marbà, N., Holmer, M., Mateo, M.A., Apostolaki, E.T., Kendrick, G.A., Krause-Jensen, D., McGlathery, K.J. and Serrano, O., 2012. Seagrass ecosystems as a globally significant carbon stock. Nature geoscience, 5(7), pp.505-509."/>
    <s v="Hebert, A. B., Morse, J. W., and Eldridge, P. M. (2007). Small-scale heterogeneity in the geochemistry of seagrass vegetated and non-vegetated estuarine sediments: causes and consequences. Aquatic Geochemistry 13, 19-39. doi:10.1007/s10498-006-9007-3"/>
    <m/>
    <m/>
    <s v="Yaquina Bay Oregon"/>
    <x v="11"/>
    <m/>
    <x v="8"/>
    <n v="551"/>
    <x v="4"/>
    <x v="3"/>
    <m/>
    <n v="0.8616999999999998"/>
    <n v="0.20824999999999999"/>
    <n v="1.0699499999999997"/>
    <m/>
    <m/>
    <m/>
    <n v="29.755555555555556"/>
    <n v="1.4444444444444444"/>
    <m/>
    <m/>
    <m/>
    <n v="148.7777777777778"/>
    <m/>
    <m/>
    <m/>
    <m/>
    <m/>
    <m/>
    <m/>
    <m/>
    <n v="20"/>
    <m/>
    <m/>
    <n v="1.0299999999999998"/>
    <m/>
    <m/>
  </r>
  <r>
    <s v="CC_012"/>
    <s v="Fourqurean, J.W., Duarte, C.M., Kennedy, H., Marbà, N., Holmer, M., Mateo, M.A., Apostolaki, E.T., Kendrick, G.A., Krause-Jensen, D., McGlathery, K.J. and Serrano, O., 2012. Seagrass ecosystems as a globally significant carbon stock. Nature geoscience, 5(7), pp.505-509."/>
    <s v="Hebert, A. B., Morse, J. W., and Eldridge, P. M. (2007). Small-scale heterogeneity in the geochemistry of seagrass vegetated and non-vegetated estuarine sediments: causes and consequences. Aquatic Geochemistry 13, 19-39. doi:10.1007/s10498-006-9007-3"/>
    <m/>
    <m/>
    <s v="Yaquina Bay Oregon"/>
    <x v="11"/>
    <m/>
    <x v="8"/>
    <n v="552"/>
    <x v="4"/>
    <x v="3"/>
    <m/>
    <n v="2.5829999999999997"/>
    <n v="0.37064999999999998"/>
    <n v="2.9536499999999997"/>
    <m/>
    <m/>
    <m/>
    <n v="27.275925925925929"/>
    <n v="1.324074074074074"/>
    <m/>
    <m/>
    <m/>
    <n v="136.37962962962965"/>
    <m/>
    <m/>
    <m/>
    <m/>
    <m/>
    <m/>
    <m/>
    <m/>
    <n v="20"/>
    <m/>
    <m/>
    <n v="1.0299999999999998"/>
    <m/>
    <m/>
  </r>
  <r>
    <s v="CC_012"/>
    <s v="Fourqurean, J.W., Duarte, C.M., Kennedy, H., Marbà, N., Holmer, M., Mateo, M.A., Apostolaki, E.T., Kendrick, G.A., Krause-Jensen, D., McGlathery, K.J. and Serrano, O., 2012. Seagrass ecosystems as a globally significant carbon stock. Nature geoscience, 5(7), pp.505-509."/>
    <s v="Hebert, A. B., Morse, J. W., and Eldridge, P. M. (2007). Small-scale heterogeneity in the geochemistry of seagrass vegetated and non-vegetated estuarine sediments: causes and consequences. Aquatic Geochemistry 13, 19-39. doi:10.1007/s10498-006-9007-3"/>
    <m/>
    <m/>
    <s v="Yaquina Bay Oregon"/>
    <x v="11"/>
    <m/>
    <x v="8"/>
    <n v="553"/>
    <x v="6"/>
    <x v="4"/>
    <m/>
    <m/>
    <m/>
    <m/>
    <m/>
    <m/>
    <m/>
    <n v="28.420370370370375"/>
    <n v="1.3796296296296295"/>
    <m/>
    <m/>
    <m/>
    <n v="142.10185185185188"/>
    <m/>
    <m/>
    <m/>
    <m/>
    <m/>
    <m/>
    <m/>
    <m/>
    <n v="20"/>
    <m/>
    <m/>
    <n v="1.0299999999999998"/>
    <m/>
    <m/>
  </r>
  <r>
    <s v="CC_012"/>
    <s v="Fourqurean, J.W., Duarte, C.M., Kennedy, H., Marbà, N., Holmer, M., Mateo, M.A., Apostolaki, E.T., Kendrick, G.A., Krause-Jensen, D., McGlathery, K.J. and Serrano, O., 2012. Seagrass ecosystems as a globally significant carbon stock. Nature geoscience, 5(7), pp.505-509."/>
    <s v="Hebert, A. B., Morse, J. W., and Eldridge, P. M. (2007). Small-scale heterogeneity in the geochemistry of seagrass vegetated and non-vegetated estuarine sediments: causes and consequences. Aquatic Geochemistry 13, 19-39. doi:10.1007/s10498-006-9007-3"/>
    <m/>
    <m/>
    <s v="Yaquina Bay Oregon"/>
    <x v="11"/>
    <m/>
    <x v="8"/>
    <n v="554"/>
    <x v="6"/>
    <x v="4"/>
    <m/>
    <m/>
    <m/>
    <m/>
    <m/>
    <m/>
    <m/>
    <n v="22.030555555555559"/>
    <n v="1.0694444444444444"/>
    <m/>
    <m/>
    <m/>
    <n v="110.15277777777779"/>
    <m/>
    <m/>
    <m/>
    <m/>
    <m/>
    <m/>
    <m/>
    <m/>
    <n v="20"/>
    <m/>
    <m/>
    <n v="1.0299999999999998"/>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9.7157413793103444"/>
    <n v="1.8865517241379313"/>
    <m/>
    <m/>
    <m/>
    <n v="194.3148275862068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18.239879310344826"/>
    <n v="3.5417241379310345"/>
    <m/>
    <m/>
    <m/>
    <n v="364.7975862068965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27.048155172413797"/>
    <n v="5.2520689655172417"/>
    <m/>
    <m/>
    <m/>
    <n v="540.9631034482758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10.426086206896553"/>
    <n v="2.0244827586206897"/>
    <m/>
    <m/>
    <m/>
    <n v="208.5217241379310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22.501948275862077"/>
    <n v="4.3693103448275865"/>
    <m/>
    <m/>
    <m/>
    <n v="450.03896551724154"/>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9.5736724137931049"/>
    <n v="1.8589655172413795"/>
    <m/>
    <m/>
    <m/>
    <n v="191.473448275862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18.808155172413795"/>
    <n v="3.6520689655172416"/>
    <m/>
    <m/>
    <m/>
    <n v="376.16310344827588"/>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13.125396551724142"/>
    <n v="2.5486206896551726"/>
    <m/>
    <m/>
    <m/>
    <n v="262.5079310344828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4.3171206896551739"/>
    <n v="0.83827586206896565"/>
    <m/>
    <m/>
    <m/>
    <n v="86.342413793103475"/>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4.0329827586206903"/>
    <n v="0.7831034482758622"/>
    <m/>
    <m/>
    <m/>
    <n v="80.65965517241380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20.797120689655177"/>
    <n v="4.038275862068966"/>
    <m/>
    <m/>
    <m/>
    <n v="415.9424137931035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8.8633275862068981"/>
    <n v="1.7210344827586208"/>
    <m/>
    <m/>
    <m/>
    <n v="177.2665517241379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13.97781034482759"/>
    <n v="2.7141379310344833"/>
    <m/>
    <m/>
    <m/>
    <n v="279.5562068965518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2.470224137931035"/>
    <n v="0.47965517241379318"/>
    <m/>
    <m/>
    <m/>
    <n v="49.404482758620702"/>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6.5902241379310356"/>
    <n v="1.2796551724137932"/>
    <m/>
    <m/>
    <m/>
    <n v="131.8044827586207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5.7378103448275866"/>
    <n v="1.1141379310344828"/>
    <m/>
    <m/>
    <m/>
    <n v="114.7562068965517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2.6122931034482768"/>
    <n v="0.50724137931034496"/>
    <m/>
    <m/>
    <m/>
    <n v="52.245862068965529"/>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4.8853965517241393"/>
    <n v="0.94862068965517254"/>
    <m/>
    <m/>
    <m/>
    <n v="97.707931034482783"/>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6.5902241379310356"/>
    <n v="1.2796551724137932"/>
    <m/>
    <m/>
    <m/>
    <n v="131.80448275862071"/>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Oakes, J. M., and Connolly, R. M. (2004). Causes of sulfur isotope variability in the seagrass, Zostera capricorni. Journal of Experimental Marine Biology and Ecology 302, 153-164. "/>
    <m/>
    <m/>
    <s v="Redland Bay, Queensland"/>
    <x v="5"/>
    <m/>
    <x v="5"/>
    <n v="555"/>
    <x v="20"/>
    <x v="3"/>
    <m/>
    <m/>
    <m/>
    <m/>
    <m/>
    <m/>
    <m/>
    <n v="3.1805689655172418"/>
    <n v="0.61758620689655186"/>
    <m/>
    <m/>
    <m/>
    <n v="63.611379310344837"/>
    <m/>
    <m/>
    <m/>
    <m/>
    <m/>
    <m/>
    <m/>
    <m/>
    <n v="5"/>
    <m/>
    <m/>
    <n v="1.03"/>
    <m/>
    <m/>
  </r>
  <r>
    <s v="CC_012"/>
    <s v="Fourqurean, J.W., Duarte, C.M., Kennedy, H., Marbà, N., Holmer, M., Mateo, M.A., Apostolaki, E.T., Kendrick, G.A., Krause-Jensen, D., McGlathery, K.J. and Serrano, O., 2012. Seagrass ecosystems as a globally significant carbon stock. Nature geoscience, 5(7), pp.505-509."/>
    <s v="Thimdee, W., Deein, G., Sangrungruang, C., Nishioka, J., and Matsunaga, K. (2003). Sources and fate of organic matter in Khung Krabaen Bay (Thailand) as traced by delta C-13 and C/N atomic ratios. Wetlands 23, 729-738. "/>
    <m/>
    <m/>
    <s v="Khung Krabaen bay, Thailand"/>
    <x v="17"/>
    <m/>
    <x v="5"/>
    <n v="556"/>
    <x v="16"/>
    <x v="11"/>
    <m/>
    <m/>
    <m/>
    <m/>
    <m/>
    <m/>
    <m/>
    <n v="1.9776000000000002"/>
    <n v="0.96"/>
    <m/>
    <m/>
    <m/>
    <n v="98.88000000000001"/>
    <m/>
    <m/>
    <m/>
    <m/>
    <m/>
    <m/>
    <m/>
    <m/>
    <n v="2"/>
    <m/>
    <m/>
    <n v="1.03"/>
    <m/>
    <m/>
  </r>
  <r>
    <s v="CC_012"/>
    <s v="Fourqurean, J.W., Duarte, C.M., Kennedy, H., Marbà, N., Holmer, M., Mateo, M.A., Apostolaki, E.T., Kendrick, G.A., Krause-Jensen, D., McGlathery, K.J. and Serrano, O., 2012. Seagrass ecosystems as a globally significant carbon stock. Nature geoscience, 5(7), pp.505-509."/>
    <s v="Lillebo, A. I., Flindt, M. R., Pardal, M. A., and Marques, J. C. (2006). The effect of Zostera noltii, Spartina maritima and Scirpus maritimus on sediment pore-water profiles in a temperate intertidal estuary. Hydrobiologia 555, 175-183. doi:10.1007/s10750-005-1114-4"/>
    <m/>
    <m/>
    <s v="Mondego Estuary. Portugal"/>
    <x v="21"/>
    <m/>
    <x v="2"/>
    <n v="557"/>
    <x v="3"/>
    <x v="3"/>
    <m/>
    <n v="0.17849999999999996"/>
    <n v="8.7499999999999994E-2"/>
    <n v="0.26599999999999996"/>
    <m/>
    <m/>
    <m/>
    <n v="7.4203521126760572"/>
    <n v="0.72042253521126765"/>
    <m/>
    <m/>
    <m/>
    <n v="74.203521126760577"/>
    <m/>
    <m/>
    <m/>
    <m/>
    <m/>
    <m/>
    <m/>
    <m/>
    <n v="10"/>
    <m/>
    <m/>
    <n v="1.0299999999999998"/>
    <m/>
    <m/>
  </r>
  <r>
    <s v="CC_012"/>
    <s v="Fourqurean, J.W., Duarte, C.M., Kennedy, H., Marbà, N., Holmer, M., Mateo, M.A., Apostolaki, E.T., Kendrick, G.A., Krause-Jensen, D., McGlathery, K.J. and Serrano, O., 2012. Seagrass ecosystems as a globally significant carbon stock. Nature geoscience, 5(7), pp.505-509."/>
    <s v="Lillebo, A. I., Flindt, M. R., Pardal, M. A., and Marques, J. C. (2006). The effect of Zostera noltii, Spartina maritima and Scirpus maritimus on sediment pore-water profiles in a temperate intertidal estuary. Hydrobiologia 555, 175-183. doi:10.1007/s10750-005-1114-4"/>
    <m/>
    <m/>
    <s v="Mondego Estuary. Portugal"/>
    <x v="21"/>
    <m/>
    <x v="2"/>
    <n v="558"/>
    <x v="6"/>
    <x v="4"/>
    <m/>
    <m/>
    <m/>
    <m/>
    <m/>
    <m/>
    <m/>
    <n v="24.73305633802817"/>
    <n v="2.4012676056338029"/>
    <m/>
    <m/>
    <m/>
    <n v="247.33056338028172"/>
    <m/>
    <m/>
    <m/>
    <m/>
    <m/>
    <m/>
    <m/>
    <m/>
    <n v="10"/>
    <m/>
    <m/>
    <n v="1.0299999999999998"/>
    <m/>
    <m/>
  </r>
  <r>
    <s v="CC_012"/>
    <s v="Fourqurean, J.W., Duarte, C.M., Kennedy, H., Marbà, N., Holmer, M., Mateo, M.A., Apostolaki, E.T., Kendrick, G.A., Krause-Jensen, D., McGlathery, K.J. and Serrano, O., 2012. Seagrass ecosystems as a globally significant carbon stock. Nature geoscience, 5(7), pp.505-509."/>
    <s v="Lillebo, A. I., Flindt, M. R., Pardal, M. A., and Marques, J. C. (2006). The effect of Zostera noltii, Spartina maritima and Scirpus maritimus on sediment pore-water profiles in a temperate intertidal estuary. Hydrobiologia 555, 175-183. doi:10.1007/s10750-005-1114-4"/>
    <m/>
    <m/>
    <s v="Mondego Estuary. Portugal"/>
    <x v="21"/>
    <m/>
    <x v="2"/>
    <n v="559"/>
    <x v="6"/>
    <x v="4"/>
    <m/>
    <m/>
    <m/>
    <m/>
    <m/>
    <m/>
    <m/>
    <n v="1.2203323943661974"/>
    <n v="0.11847887323943665"/>
    <m/>
    <m/>
    <m/>
    <n v="12.203323943661974"/>
    <m/>
    <m/>
    <m/>
    <m/>
    <m/>
    <m/>
    <m/>
    <m/>
    <n v="10"/>
    <m/>
    <m/>
    <n v="1.0299999999999998"/>
    <m/>
    <m/>
  </r>
  <r>
    <s v="CC_012"/>
    <s v="Fourqurean, J.W., Duarte, C.M., Kennedy, H., Marbà, N., Holmer, M., Mateo, M.A., Apostolaki, E.T., Kendrick, G.A., Krause-Jensen, D., McGlathery, K.J. and Serrano, O., 2012. Seagrass ecosystems as a globally significant carbon stock. Nature geoscience, 5(7), pp.505-509."/>
    <s v="Lee, S. Y., Oh, J. H., Choi, C. I., Suh, Y., and Mukai, H. (2005). Leaf growth and population dynamics of intertidal Zostera japonica on the western coast of Korea. Aquatic Botany 83, 263-280. doi:10.1016/j.aquabot.2005.07.004"/>
    <m/>
    <m/>
    <s v="Seungbong Island, Korea"/>
    <x v="4"/>
    <m/>
    <x v="3"/>
    <n v="560"/>
    <x v="32"/>
    <x v="3"/>
    <m/>
    <n v="1.05"/>
    <n v="0.52500000000000002"/>
    <n v="1.5750000000000002"/>
    <m/>
    <m/>
    <m/>
    <n v="3.0765652173913054"/>
    <n v="0.29869565217391314"/>
    <m/>
    <m/>
    <m/>
    <n v="30.765652173913054"/>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Lee, S. Y., Oh, J. H., Choi, C. I., Suh, Y., and Mukai, H. (2005). Leaf growth and population dynamics of intertidal Zostera japonica on the western coast of Korea. Aquatic Botany 83, 263-280. doi:10.1016/j.aquabot.2005.07.004"/>
    <m/>
    <m/>
    <s v="Seungbong Island, Korea"/>
    <x v="4"/>
    <m/>
    <x v="3"/>
    <n v="561"/>
    <x v="32"/>
    <x v="3"/>
    <m/>
    <n v="0.98"/>
    <n v="0.52500000000000002"/>
    <n v="1.5049999999999999"/>
    <m/>
    <m/>
    <m/>
    <n v="1.5987391304347829"/>
    <n v="0.15521739130434783"/>
    <m/>
    <m/>
    <m/>
    <n v="15.987391304347828"/>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Lee, S. Y., Oh, J. H., Choi, C. I., Suh, Y., and Mukai, H. (2005). Leaf growth and population dynamics of intertidal Zostera japonica on the western coast of Korea. Aquatic Botany 83, 263-280. doi:10.1016/j.aquabot.2005.07.004"/>
    <m/>
    <m/>
    <s v="Seungbong Island, Korea"/>
    <x v="4"/>
    <m/>
    <x v="3"/>
    <n v="562"/>
    <x v="32"/>
    <x v="3"/>
    <m/>
    <n v="0.7"/>
    <n v="0.52500000000000002"/>
    <n v="1.2250000000000001"/>
    <m/>
    <m/>
    <m/>
    <n v="0.9270000000000006"/>
    <n v="9.0000000000000052E-2"/>
    <m/>
    <m/>
    <m/>
    <n v="9.2700000000000067"/>
    <m/>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3"/>
    <x v="38"/>
    <x v="7"/>
    <m/>
    <m/>
    <m/>
    <m/>
    <m/>
    <n v="3.265819892473119"/>
    <n v="0.63413978494623657"/>
    <n v="0.51915322580645162"/>
    <n v="0.10080645161290322"/>
    <n v="2.746666666666667"/>
    <n v="0.53333333333333333"/>
    <n v="65.316397849462376"/>
    <n v="10.383064516129032"/>
    <n v="54.933333333333344"/>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4"/>
    <x v="38"/>
    <x v="7"/>
    <m/>
    <m/>
    <m/>
    <m/>
    <m/>
    <n v="5.5599827188940099"/>
    <n v="1.0796082949308754"/>
    <n v="0.85141129032258067"/>
    <n v="0.16532258064516128"/>
    <n v="4.7085714285714282"/>
    <n v="0.91428571428571415"/>
    <n v="111.19965437788019"/>
    <n v="17.028225806451612"/>
    <n v="94.171428571428564"/>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5"/>
    <x v="38"/>
    <x v="7"/>
    <m/>
    <m/>
    <m/>
    <m/>
    <m/>
    <n v="7.1087403993855611"/>
    <n v="1.3803379416282642"/>
    <n v="0.83064516129032251"/>
    <n v="0.16129032258064516"/>
    <n v="6.2780952380952382"/>
    <n v="1.2190476190476189"/>
    <n v="142.17480798771123"/>
    <n v="16.612903225806448"/>
    <n v="125.56190476190477"/>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6"/>
    <x v="38"/>
    <x v="7"/>
    <m/>
    <m/>
    <m/>
    <m/>
    <m/>
    <n v="2.296338325652842"/>
    <n v="0.44589093701996929"/>
    <n v="0.72681451612903236"/>
    <n v="0.14112903225806453"/>
    <n v="1.5695238095238095"/>
    <n v="0.30476190476190473"/>
    <n v="45.92676651305684"/>
    <n v="14.536290322580648"/>
    <n v="31.390476190476193"/>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7"/>
    <x v="38"/>
    <x v="7"/>
    <m/>
    <m/>
    <m/>
    <m/>
    <m/>
    <n v="5.9835128648233491"/>
    <n v="1.161847158218126"/>
    <n v="0.88256048387096775"/>
    <n v="0.17137096774193547"/>
    <n v="5.1009523809523811"/>
    <n v="0.99047619047619062"/>
    <n v="119.67025729646699"/>
    <n v="17.651209677419356"/>
    <n v="102.01904761904763"/>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8"/>
    <x v="38"/>
    <x v="7"/>
    <m/>
    <m/>
    <m/>
    <m/>
    <m/>
    <n v="3.4942473118279569"/>
    <n v="0.67849462365591395"/>
    <n v="0.74758064516129041"/>
    <n v="0.14516129032258066"/>
    <n v="2.746666666666667"/>
    <n v="0.53333333333333333"/>
    <n v="69.884946236559145"/>
    <n v="14.951612903225808"/>
    <n v="54.933333333333344"/>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69"/>
    <x v="38"/>
    <x v="7"/>
    <m/>
    <m/>
    <m/>
    <m/>
    <m/>
    <n v="2.9980357142857135"/>
    <n v="0.58214285714285707"/>
    <n v="0.64375000000000004"/>
    <n v="0.125"/>
    <n v="2.3542857142857141"/>
    <n v="0.45714285714285707"/>
    <n v="59.960714285714268"/>
    <n v="12.875"/>
    <n v="47.085714285714282"/>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70"/>
    <x v="38"/>
    <x v="7"/>
    <m/>
    <m/>
    <m/>
    <m/>
    <m/>
    <n v="42.547622887864826"/>
    <n v="8.2616743471582179"/>
    <n v="0.95524193548387104"/>
    <n v="0.18548387096774194"/>
    <n v="41.592380952380957"/>
    <n v="8.0761904761904759"/>
    <n v="850.95245775729643"/>
    <n v="19.10483870967742"/>
    <n v="831.84761904761922"/>
    <m/>
    <m/>
    <m/>
    <m/>
    <m/>
    <m/>
    <m/>
    <n v="5"/>
    <m/>
    <m/>
    <n v="1.03"/>
    <m/>
    <m/>
  </r>
  <r>
    <s v="CC_012"/>
    <s v="Fourqurean, J.W., Duarte, C.M., Kennedy, H., Marbà, N., Holmer, M., Mateo, M.A., Apostolaki, E.T., Kendrick, G.A., Krause-Jensen, D., McGlathery, K.J. and Serrano, O., 2012. Seagrass ecosystems as a globally significant carbon stock. Nature geoscience, 5(7), pp.505-509."/>
    <s v="Al-Rousan, S. A., Rasheed, M. Y., Khalaf, M. A., and Badran, M. I. (2005). Ecological and geochemical characteristics of bottom habitats at the northern Jordanian coast of the Gulf of Aqaba. Chemistry and Ecology 21, 227-239. doi:10.1080/02757540500211277"/>
    <m/>
    <m/>
    <s v="Gulf of Aqaba, Jordan"/>
    <x v="35"/>
    <m/>
    <x v="2"/>
    <n v="571"/>
    <x v="38"/>
    <x v="7"/>
    <m/>
    <m/>
    <m/>
    <m/>
    <m/>
    <n v="14.904444124423966"/>
    <n v="2.8940668202764979"/>
    <n v="0.77872983870967749"/>
    <n v="0.15120967741935484"/>
    <n v="14.125714285714286"/>
    <n v="2.7428571428571429"/>
    <n v="298.08888248847933"/>
    <n v="15.57459677419355"/>
    <n v="282.51428571428573"/>
    <m/>
    <m/>
    <m/>
    <m/>
    <m/>
    <m/>
    <m/>
    <n v="5"/>
    <m/>
    <m/>
    <n v="1.03"/>
    <m/>
    <m/>
  </r>
  <r>
    <s v="CC_012"/>
    <s v="Fourqurean, J.W., Duarte, C.M., Kennedy, H., Marbà, N., Holmer, M., Mateo, M.A., Apostolaki, E.T., Kendrick, G.A., Krause-Jensen, D., McGlathery, K.J. and Serrano, O., 2012. Seagrass ecosystems as a globally significant carbon stock. Nature geoscience, 5(7), pp.505-509."/>
    <s v="Kenig, F., Huc, A. Y., Purser, B. H., and Oudin, J. L. (1990). Sedimentation, distribution and diagenesis of organic-matter in a recent carbonate environment, Abu-Dhabi, UAE. Organic Geochemistry 16, 735-747. "/>
    <m/>
    <m/>
    <s v="Abu Dhabi"/>
    <x v="36"/>
    <m/>
    <x v="5"/>
    <n v="572"/>
    <x v="12"/>
    <x v="9"/>
    <m/>
    <m/>
    <m/>
    <m/>
    <m/>
    <m/>
    <m/>
    <n v="84.558588488821044"/>
    <n v="0.86434108527131792"/>
    <m/>
    <m/>
    <m/>
    <n v="89.00904051454846"/>
    <m/>
    <m/>
    <m/>
    <m/>
    <m/>
    <m/>
    <m/>
    <m/>
    <n v="95"/>
    <m/>
    <m/>
    <n v="1.03"/>
    <m/>
    <m/>
  </r>
  <r>
    <s v="CC_012"/>
    <s v="Fourqurean, J.W., Duarte, C.M., Kennedy, H., Marbà, N., Holmer, M., Mateo, M.A., Apostolaki, E.T., Kendrick, G.A., Krause-Jensen, D., McGlathery, K.J. and Serrano, O., 2012. Seagrass ecosystems as a globally significant carbon stock. Nature geoscience, 5(7), pp.505-509."/>
    <s v="Kenig, F., Huc, A. Y., Purser, B. H., and Oudin, J. L. (1990). Sedimentation, distribution and diagenesis of organic-matter in a recent carbonate environment, Abu-Dhabi, UAE. Organic Geochemistry 16, 735-747. "/>
    <m/>
    <m/>
    <s v="Abu Dhabi"/>
    <x v="36"/>
    <m/>
    <x v="5"/>
    <n v="573"/>
    <x v="12"/>
    <x v="9"/>
    <m/>
    <m/>
    <m/>
    <m/>
    <m/>
    <m/>
    <m/>
    <n v="88.268604651162804"/>
    <n v="0.81616832779623472"/>
    <m/>
    <m/>
    <m/>
    <n v="84.065337763012195"/>
    <m/>
    <m/>
    <m/>
    <m/>
    <m/>
    <m/>
    <m/>
    <m/>
    <n v="105"/>
    <m/>
    <m/>
    <n v="1.03"/>
    <m/>
    <m/>
  </r>
  <r>
    <s v="CC_012"/>
    <s v="Fourqurean, J.W., Duarte, C.M., Kennedy, H., Marbà, N., Holmer, M., Mateo, M.A., Apostolaki, E.T., Kendrick, G.A., Krause-Jensen, D., McGlathery, K.J. and Serrano, O., 2012. Seagrass ecosystems as a globally significant carbon stock. Nature geoscience, 5(7), pp.505-509."/>
    <s v="Kenig, F., Huc, A. Y., Purser, B. H., and Oudin, J. L. (1990). Sedimentation, distribution and diagenesis of organic-matter in a recent carbonate environment, Abu-Dhabi, UAE. Organic Geochemistry 16, 735-747. "/>
    <m/>
    <m/>
    <s v="Abu Dhabi"/>
    <x v="36"/>
    <m/>
    <x v="5"/>
    <n v="574"/>
    <x v="12"/>
    <x v="9"/>
    <m/>
    <m/>
    <m/>
    <m/>
    <m/>
    <m/>
    <m/>
    <n v="77.693618604651164"/>
    <n v="1.1224806201550386"/>
    <m/>
    <m/>
    <m/>
    <n v="115.615503875969"/>
    <m/>
    <m/>
    <m/>
    <m/>
    <m/>
    <m/>
    <m/>
    <m/>
    <n v="67.2"/>
    <m/>
    <m/>
    <n v="1.03"/>
    <m/>
    <m/>
  </r>
  <r>
    <s v="CC_012"/>
    <s v="Fourqurean, J.W., Duarte, C.M., Kennedy, H., Marbà, N., Holmer, M., Mateo, M.A., Apostolaki, E.T., Kendrick, G.A., Krause-Jensen, D., McGlathery, K.J. and Serrano, O., 2012. Seagrass ecosystems as a globally significant carbon stock. Nature geoscience, 5(7), pp.505-509."/>
    <s v="Kenig, F., Huc, A. Y., Purser, B. H., and Oudin, J. L. (1990). Sedimentation, distribution and diagenesis of organic-matter in a recent carbonate environment, Abu-Dhabi, UAE. Organic Geochemistry 16, 735-747. "/>
    <m/>
    <m/>
    <s v="Abu Dhabi"/>
    <x v="36"/>
    <m/>
    <x v="5"/>
    <n v="575"/>
    <x v="12"/>
    <x v="9"/>
    <m/>
    <m/>
    <m/>
    <m/>
    <m/>
    <m/>
    <m/>
    <n v="94.28476279069767"/>
    <n v="1.0449612403100774"/>
    <m/>
    <m/>
    <m/>
    <n v="107.63100775193799"/>
    <m/>
    <m/>
    <m/>
    <m/>
    <m/>
    <m/>
    <m/>
    <m/>
    <n v="87.6"/>
    <m/>
    <m/>
    <n v="1.03"/>
    <m/>
    <m/>
  </r>
  <r>
    <s v="CC_012"/>
    <s v="Fourqurean, J.W., Duarte, C.M., Kennedy, H., Marbà, N., Holmer, M., Mateo, M.A., Apostolaki, E.T., Kendrick, G.A., Krause-Jensen, D., McGlathery, K.J. and Serrano, O., 2012. Seagrass ecosystems as a globally significant carbon stock. Nature geoscience, 5(7), pp.505-509."/>
    <s v="Kenig, F., Huc, A. Y., Purser, B. H., and Oudin, J. L. (1990). Sedimentation, distribution and diagenesis of organic-matter in a recent carbonate environment, Abu-Dhabi, UAE. Organic Geochemistry 16, 735-747. "/>
    <m/>
    <m/>
    <s v="Abu Dhabi"/>
    <x v="36"/>
    <m/>
    <x v="5"/>
    <n v="576"/>
    <x v="12"/>
    <x v="9"/>
    <m/>
    <m/>
    <m/>
    <m/>
    <m/>
    <m/>
    <m/>
    <n v="52.627410852713183"/>
    <n v="0.68217054263565902"/>
    <m/>
    <m/>
    <m/>
    <n v="70.263565891472865"/>
    <m/>
    <m/>
    <m/>
    <m/>
    <m/>
    <m/>
    <m/>
    <m/>
    <n v="74.900000000000006"/>
    <m/>
    <m/>
    <n v="1.03"/>
    <m/>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77"/>
    <x v="4"/>
    <x v="3"/>
    <m/>
    <m/>
    <m/>
    <m/>
    <m/>
    <m/>
    <m/>
    <n v="5.0922160739999986"/>
    <n v="0.32781100000000002"/>
    <m/>
    <m/>
    <m/>
    <n v="50.922160739999988"/>
    <m/>
    <m/>
    <m/>
    <m/>
    <m/>
    <m/>
    <m/>
    <m/>
    <n v="10"/>
    <m/>
    <m/>
    <n v="1.5533999999999999"/>
    <n v="45.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78"/>
    <x v="4"/>
    <x v="3"/>
    <m/>
    <m/>
    <m/>
    <m/>
    <m/>
    <m/>
    <m/>
    <n v="19.978509899999995"/>
    <n v="2.3699300000000001"/>
    <m/>
    <m/>
    <m/>
    <n v="199.78509899999995"/>
    <m/>
    <m/>
    <m/>
    <m/>
    <m/>
    <m/>
    <m/>
    <m/>
    <n v="10"/>
    <m/>
    <m/>
    <n v="0.84299999999999986"/>
    <n v="79.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79"/>
    <x v="4"/>
    <x v="3"/>
    <m/>
    <m/>
    <m/>
    <m/>
    <m/>
    <m/>
    <m/>
    <n v="1.2316953600000005"/>
    <n v="8.3788800000000024E-2"/>
    <m/>
    <m/>
    <m/>
    <n v="12.316953600000005"/>
    <m/>
    <m/>
    <m/>
    <m/>
    <m/>
    <m/>
    <m/>
    <m/>
    <n v="10"/>
    <m/>
    <m/>
    <n v="1.4700000000000002"/>
    <n v="3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0"/>
    <x v="4"/>
    <x v="3"/>
    <m/>
    <m/>
    <m/>
    <m/>
    <m/>
    <m/>
    <m/>
    <n v="3.3533944700000005"/>
    <n v="0.18871099999999999"/>
    <m/>
    <m/>
    <m/>
    <n v="33.533944700000006"/>
    <m/>
    <m/>
    <m/>
    <m/>
    <m/>
    <m/>
    <m/>
    <m/>
    <n v="10"/>
    <m/>
    <m/>
    <n v="1.7770000000000001"/>
    <n v="43.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1"/>
    <x v="4"/>
    <x v="3"/>
    <m/>
    <m/>
    <m/>
    <m/>
    <m/>
    <m/>
    <m/>
    <n v="22.1992428"/>
    <n v="2.78186"/>
    <m/>
    <m/>
    <m/>
    <n v="221.99242799999999"/>
    <m/>
    <m/>
    <m/>
    <m/>
    <m/>
    <m/>
    <m/>
    <m/>
    <n v="10"/>
    <m/>
    <m/>
    <n v="0.79799999999999993"/>
    <n v="8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2"/>
    <x v="4"/>
    <x v="3"/>
    <m/>
    <m/>
    <m/>
    <m/>
    <m/>
    <m/>
    <m/>
    <n v="4.1190981999999998"/>
    <n v="0.21167"/>
    <m/>
    <m/>
    <m/>
    <n v="41.190981999999998"/>
    <m/>
    <m/>
    <m/>
    <m/>
    <m/>
    <m/>
    <m/>
    <m/>
    <n v="10"/>
    <m/>
    <m/>
    <n v="1.9460000000000002"/>
    <n v="46.40000000000000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3"/>
    <x v="4"/>
    <x v="3"/>
    <m/>
    <m/>
    <m/>
    <m/>
    <m/>
    <m/>
    <m/>
    <n v="3.5987873999999995"/>
    <n v="0.212946"/>
    <m/>
    <m/>
    <m/>
    <n v="35.987873999999998"/>
    <m/>
    <m/>
    <m/>
    <m/>
    <m/>
    <m/>
    <m/>
    <m/>
    <n v="10"/>
    <m/>
    <m/>
    <n v="1.69"/>
    <n v="43.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4"/>
    <x v="4"/>
    <x v="3"/>
    <m/>
    <m/>
    <m/>
    <m/>
    <m/>
    <m/>
    <m/>
    <n v="10.020478999999998"/>
    <n v="0.62239"/>
    <m/>
    <m/>
    <m/>
    <n v="100.20478999999997"/>
    <m/>
    <m/>
    <m/>
    <m/>
    <m/>
    <m/>
    <m/>
    <m/>
    <n v="10"/>
    <m/>
    <m/>
    <n v="1.6099999999999999"/>
    <n v="45.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5"/>
    <x v="4"/>
    <x v="3"/>
    <m/>
    <m/>
    <m/>
    <m/>
    <m/>
    <m/>
    <m/>
    <n v="10.522766000000001"/>
    <n v="0.72570800000000002"/>
    <m/>
    <m/>
    <m/>
    <n v="105.22766000000001"/>
    <m/>
    <m/>
    <m/>
    <m/>
    <m/>
    <m/>
    <m/>
    <m/>
    <n v="10"/>
    <m/>
    <m/>
    <n v="1.4500000000000002"/>
    <n v="58.59999999999999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6"/>
    <x v="4"/>
    <x v="3"/>
    <m/>
    <m/>
    <m/>
    <m/>
    <m/>
    <m/>
    <m/>
    <n v="16.662167"/>
    <n v="1.52305"/>
    <m/>
    <m/>
    <m/>
    <n v="166.62167000000002"/>
    <m/>
    <m/>
    <m/>
    <m/>
    <m/>
    <m/>
    <m/>
    <m/>
    <n v="10"/>
    <m/>
    <m/>
    <n v="1.0940000000000001"/>
    <n v="62.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7"/>
    <x v="4"/>
    <x v="3"/>
    <m/>
    <m/>
    <m/>
    <m/>
    <m/>
    <m/>
    <m/>
    <n v="28.0825776"/>
    <n v="2.2794300000000001"/>
    <m/>
    <m/>
    <m/>
    <n v="280.82577600000002"/>
    <m/>
    <m/>
    <m/>
    <m/>
    <m/>
    <m/>
    <m/>
    <m/>
    <n v="10"/>
    <m/>
    <m/>
    <n v="1.232"/>
    <n v="59.09999999999999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8"/>
    <x v="4"/>
    <x v="3"/>
    <m/>
    <m/>
    <m/>
    <m/>
    <m/>
    <m/>
    <m/>
    <n v="5.4719299999999977"/>
    <n v="0.32150000000000001"/>
    <m/>
    <m/>
    <m/>
    <n v="54.719299999999983"/>
    <m/>
    <m/>
    <m/>
    <m/>
    <m/>
    <m/>
    <m/>
    <m/>
    <n v="10"/>
    <m/>
    <m/>
    <n v="1.7019999999999997"/>
    <n v="43.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89"/>
    <x v="4"/>
    <x v="3"/>
    <m/>
    <m/>
    <m/>
    <m/>
    <m/>
    <m/>
    <m/>
    <n v="7.7764536"/>
    <n v="0.52685999999999999"/>
    <m/>
    <m/>
    <m/>
    <n v="77.764535999999993"/>
    <m/>
    <m/>
    <m/>
    <m/>
    <m/>
    <m/>
    <m/>
    <m/>
    <n v="10"/>
    <m/>
    <m/>
    <n v="1.476"/>
    <n v="4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90"/>
    <x v="4"/>
    <x v="3"/>
    <m/>
    <m/>
    <m/>
    <m/>
    <m/>
    <m/>
    <m/>
    <n v="7.5929772599999987"/>
    <n v="0.426093"/>
    <m/>
    <m/>
    <m/>
    <n v="75.929772599999993"/>
    <m/>
    <m/>
    <m/>
    <m/>
    <m/>
    <m/>
    <m/>
    <m/>
    <n v="10"/>
    <m/>
    <m/>
    <n v="1.7819999999999998"/>
    <n v="4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mfjorden, Denmark"/>
    <x v="7"/>
    <m/>
    <x v="7"/>
    <n v="591"/>
    <x v="4"/>
    <x v="3"/>
    <m/>
    <m/>
    <m/>
    <m/>
    <m/>
    <m/>
    <m/>
    <n v="13.866808199999998"/>
    <n v="0.93757999999999997"/>
    <m/>
    <m/>
    <m/>
    <n v="138.66808199999997"/>
    <m/>
    <m/>
    <m/>
    <m/>
    <m/>
    <m/>
    <m/>
    <m/>
    <n v="10"/>
    <m/>
    <m/>
    <n v="1.4789999999999996"/>
    <n v="55.90000000000000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2"/>
    <x v="4"/>
    <x v="3"/>
    <m/>
    <m/>
    <m/>
    <m/>
    <m/>
    <m/>
    <m/>
    <n v="6.6586987000000004"/>
    <n v="0.38917000000000002"/>
    <m/>
    <m/>
    <m/>
    <n v="66.586987000000008"/>
    <m/>
    <m/>
    <m/>
    <m/>
    <m/>
    <m/>
    <m/>
    <m/>
    <n v="10"/>
    <m/>
    <m/>
    <n v="1.7110000000000001"/>
    <n v="40.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3"/>
    <x v="4"/>
    <x v="3"/>
    <m/>
    <m/>
    <m/>
    <m/>
    <m/>
    <m/>
    <m/>
    <n v="5.6815391000000011"/>
    <n v="0.28840300000000002"/>
    <m/>
    <m/>
    <m/>
    <n v="56.815391000000012"/>
    <m/>
    <m/>
    <m/>
    <m/>
    <m/>
    <m/>
    <m/>
    <m/>
    <n v="10"/>
    <m/>
    <m/>
    <n v="1.9700000000000002"/>
    <n v="36.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4"/>
    <x v="4"/>
    <x v="3"/>
    <m/>
    <m/>
    <m/>
    <m/>
    <m/>
    <m/>
    <m/>
    <n v="15.126259999999997"/>
    <n v="1.77956"/>
    <m/>
    <m/>
    <m/>
    <n v="151.26259999999996"/>
    <m/>
    <m/>
    <m/>
    <m/>
    <m/>
    <m/>
    <m/>
    <m/>
    <n v="10"/>
    <m/>
    <m/>
    <n v="0.84999999999999987"/>
    <n v="80.40000000000000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5"/>
    <x v="4"/>
    <x v="3"/>
    <m/>
    <m/>
    <m/>
    <m/>
    <m/>
    <m/>
    <m/>
    <n v="4.4948819300000018"/>
    <n v="0.27061299999999999"/>
    <m/>
    <m/>
    <m/>
    <n v="44.948819300000018"/>
    <m/>
    <m/>
    <m/>
    <m/>
    <m/>
    <m/>
    <m/>
    <m/>
    <n v="10"/>
    <m/>
    <m/>
    <n v="1.6610000000000003"/>
    <n v="4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6"/>
    <x v="4"/>
    <x v="3"/>
    <m/>
    <m/>
    <m/>
    <m/>
    <m/>
    <m/>
    <m/>
    <n v="8.5402597599999996"/>
    <n v="0.63924099999999995"/>
    <m/>
    <m/>
    <m/>
    <n v="85.402597599999993"/>
    <m/>
    <m/>
    <m/>
    <m/>
    <m/>
    <m/>
    <m/>
    <m/>
    <n v="10"/>
    <m/>
    <m/>
    <n v="1.3360000000000001"/>
    <n v="59.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7"/>
    <x v="4"/>
    <x v="3"/>
    <m/>
    <m/>
    <m/>
    <m/>
    <m/>
    <m/>
    <m/>
    <n v="7.6202982720000012"/>
    <n v="0.43644319999999998"/>
    <m/>
    <m/>
    <m/>
    <n v="76.202982720000008"/>
    <m/>
    <m/>
    <m/>
    <m/>
    <m/>
    <m/>
    <m/>
    <m/>
    <n v="10"/>
    <m/>
    <m/>
    <n v="1.7460000000000002"/>
    <n v="37.70000000000000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Aarhus Bay, Denmark"/>
    <x v="7"/>
    <m/>
    <x v="7"/>
    <n v="598"/>
    <x v="4"/>
    <x v="3"/>
    <m/>
    <m/>
    <m/>
    <m/>
    <m/>
    <m/>
    <m/>
    <n v="9.3925341800000002"/>
    <n v="0.76424199999999998"/>
    <m/>
    <m/>
    <m/>
    <n v="93.925341800000012"/>
    <m/>
    <m/>
    <m/>
    <m/>
    <m/>
    <m/>
    <m/>
    <m/>
    <n v="10"/>
    <m/>
    <m/>
    <n v="1.2290000000000001"/>
    <n v="60.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Horsens Fjord, Denmark"/>
    <x v="7"/>
    <m/>
    <x v="7"/>
    <n v="599"/>
    <x v="4"/>
    <x v="3"/>
    <m/>
    <m/>
    <m/>
    <m/>
    <m/>
    <m/>
    <m/>
    <n v="1.1835478400000008"/>
    <n v="7.2344000000000047E-2"/>
    <m/>
    <m/>
    <m/>
    <n v="11.835478400000007"/>
    <m/>
    <m/>
    <m/>
    <m/>
    <m/>
    <m/>
    <m/>
    <m/>
    <n v="10"/>
    <m/>
    <m/>
    <n v="1.6360000000000001"/>
    <n v="44.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Horsens Fjord, Denmark"/>
    <x v="7"/>
    <m/>
    <x v="7"/>
    <n v="600"/>
    <x v="4"/>
    <x v="3"/>
    <m/>
    <m/>
    <m/>
    <m/>
    <m/>
    <m/>
    <m/>
    <n v="1.631906928"/>
    <n v="9.6448400000000017E-2"/>
    <m/>
    <m/>
    <m/>
    <n v="16.319069280000001"/>
    <m/>
    <m/>
    <m/>
    <m/>
    <m/>
    <m/>
    <m/>
    <m/>
    <n v="10"/>
    <m/>
    <m/>
    <n v="1.6919999999999997"/>
    <n v="40.20000000000000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Horsens Fjord, Denmark"/>
    <x v="7"/>
    <m/>
    <x v="7"/>
    <n v="601"/>
    <x v="4"/>
    <x v="3"/>
    <m/>
    <m/>
    <m/>
    <m/>
    <m/>
    <m/>
    <m/>
    <n v="5.7521032000000014"/>
    <n v="0.36637600000000003"/>
    <m/>
    <m/>
    <m/>
    <n v="57.521032000000019"/>
    <m/>
    <m/>
    <m/>
    <m/>
    <m/>
    <m/>
    <m/>
    <m/>
    <n v="10"/>
    <m/>
    <m/>
    <n v="1.5699999999999998"/>
    <n v="48.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Vejle Fjord, Denmark"/>
    <x v="7"/>
    <m/>
    <x v="7"/>
    <n v="602"/>
    <x v="4"/>
    <x v="3"/>
    <m/>
    <m/>
    <m/>
    <m/>
    <m/>
    <m/>
    <m/>
    <n v="15.425347199999997"/>
    <n v="1.28224"/>
    <m/>
    <m/>
    <m/>
    <n v="154.25347199999996"/>
    <m/>
    <m/>
    <m/>
    <m/>
    <m/>
    <m/>
    <m/>
    <m/>
    <n v="10"/>
    <m/>
    <m/>
    <n v="1.2029999999999998"/>
    <n v="61.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Vejle Fjord, Denmark"/>
    <x v="7"/>
    <m/>
    <x v="7"/>
    <n v="603"/>
    <x v="4"/>
    <x v="3"/>
    <m/>
    <m/>
    <m/>
    <m/>
    <m/>
    <m/>
    <m/>
    <n v="16.492537599999999"/>
    <n v="1.20208"/>
    <m/>
    <m/>
    <m/>
    <n v="164.925376"/>
    <m/>
    <m/>
    <m/>
    <m/>
    <m/>
    <m/>
    <m/>
    <m/>
    <n v="10"/>
    <m/>
    <m/>
    <n v="1.3719999999999999"/>
    <n v="54.1"/>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Vejle Fjord, Denmark"/>
    <x v="7"/>
    <m/>
    <x v="7"/>
    <n v="604"/>
    <x v="4"/>
    <x v="3"/>
    <m/>
    <m/>
    <m/>
    <m/>
    <m/>
    <m/>
    <m/>
    <n v="18.732233800000003"/>
    <n v="4.3869400000000001"/>
    <m/>
    <m/>
    <m/>
    <n v="187.32233800000003"/>
    <m/>
    <m/>
    <m/>
    <m/>
    <m/>
    <m/>
    <m/>
    <m/>
    <n v="10"/>
    <m/>
    <m/>
    <n v="0.42700000000000005"/>
    <n v="90.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Vejle Fjord, Denmark"/>
    <x v="7"/>
    <m/>
    <x v="7"/>
    <n v="605"/>
    <x v="4"/>
    <x v="3"/>
    <m/>
    <m/>
    <m/>
    <m/>
    <m/>
    <m/>
    <m/>
    <n v="14.914489799999998"/>
    <n v="2.4290699999999998"/>
    <m/>
    <m/>
    <m/>
    <n v="149.14489799999998"/>
    <m/>
    <m/>
    <m/>
    <m/>
    <m/>
    <m/>
    <m/>
    <m/>
    <n v="10"/>
    <m/>
    <m/>
    <n v="0.6140000000000001"/>
    <n v="88.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Vejle Fjord, Denmark"/>
    <x v="7"/>
    <m/>
    <x v="7"/>
    <n v="606"/>
    <x v="4"/>
    <x v="3"/>
    <m/>
    <m/>
    <m/>
    <m/>
    <m/>
    <m/>
    <m/>
    <n v="4.08224652"/>
    <n v="0.266988"/>
    <m/>
    <m/>
    <m/>
    <n v="40.822465200000003"/>
    <m/>
    <m/>
    <m/>
    <m/>
    <m/>
    <m/>
    <m/>
    <m/>
    <n v="10"/>
    <m/>
    <m/>
    <n v="1.5290000000000001"/>
    <n v="45.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Odense Fjord, Denmark"/>
    <x v="7"/>
    <m/>
    <x v="7"/>
    <n v="607"/>
    <x v="4"/>
    <x v="3"/>
    <m/>
    <m/>
    <m/>
    <m/>
    <m/>
    <m/>
    <m/>
    <n v="18.579609499999997"/>
    <n v="1.63697"/>
    <m/>
    <m/>
    <m/>
    <n v="185.79609499999995"/>
    <m/>
    <m/>
    <m/>
    <m/>
    <m/>
    <m/>
    <m/>
    <m/>
    <n v="10"/>
    <m/>
    <m/>
    <n v="1.1349999999999998"/>
    <n v="66.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Odense Fjord, Denmark"/>
    <x v="7"/>
    <m/>
    <x v="7"/>
    <n v="608"/>
    <x v="4"/>
    <x v="3"/>
    <m/>
    <m/>
    <m/>
    <m/>
    <m/>
    <m/>
    <m/>
    <n v="21.023099999999999"/>
    <n v="5.0054999999999996"/>
    <m/>
    <m/>
    <m/>
    <n v="210.23100000000002"/>
    <m/>
    <m/>
    <m/>
    <m/>
    <m/>
    <m/>
    <m/>
    <m/>
    <n v="10"/>
    <m/>
    <m/>
    <n v="0.42000000000000004"/>
    <n v="97.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Odense Fjord, Denmark"/>
    <x v="7"/>
    <m/>
    <x v="7"/>
    <n v="609"/>
    <x v="4"/>
    <x v="3"/>
    <m/>
    <m/>
    <m/>
    <m/>
    <m/>
    <m/>
    <m/>
    <n v="6.4094559999999987"/>
    <n v="0.43542500000000001"/>
    <m/>
    <m/>
    <m/>
    <n v="64.094559999999987"/>
    <m/>
    <m/>
    <m/>
    <m/>
    <m/>
    <m/>
    <m/>
    <m/>
    <n v="10"/>
    <m/>
    <m/>
    <n v="1.472"/>
    <n v="55.50000000000000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Odense Fjord, Denmark"/>
    <x v="7"/>
    <m/>
    <x v="7"/>
    <n v="610"/>
    <x v="4"/>
    <x v="3"/>
    <m/>
    <m/>
    <m/>
    <m/>
    <m/>
    <m/>
    <m/>
    <n v="4.4886697200000008"/>
    <n v="0.273366"/>
    <m/>
    <m/>
    <m/>
    <n v="44.886697200000008"/>
    <m/>
    <m/>
    <m/>
    <m/>
    <m/>
    <m/>
    <m/>
    <m/>
    <n v="10"/>
    <m/>
    <m/>
    <n v="1.6420000000000001"/>
    <n v="49.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1"/>
    <x v="4"/>
    <x v="3"/>
    <m/>
    <m/>
    <m/>
    <m/>
    <m/>
    <m/>
    <m/>
    <n v="4.4146719999999995"/>
    <n v="0.27591700000000002"/>
    <m/>
    <m/>
    <m/>
    <n v="44.146719999999995"/>
    <m/>
    <m/>
    <m/>
    <m/>
    <m/>
    <m/>
    <m/>
    <m/>
    <n v="10"/>
    <m/>
    <m/>
    <n v="1.5999999999999999"/>
    <n v="44.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2"/>
    <x v="4"/>
    <x v="3"/>
    <m/>
    <m/>
    <m/>
    <m/>
    <m/>
    <m/>
    <m/>
    <n v="16.036449000000001"/>
    <n v="1.8690500000000001"/>
    <m/>
    <m/>
    <m/>
    <n v="160.36449000000002"/>
    <m/>
    <m/>
    <m/>
    <m/>
    <m/>
    <m/>
    <m/>
    <m/>
    <n v="10"/>
    <m/>
    <m/>
    <n v="0.85799999999999998"/>
    <n v="77.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3"/>
    <x v="4"/>
    <x v="3"/>
    <m/>
    <m/>
    <m/>
    <m/>
    <m/>
    <m/>
    <m/>
    <n v="6.5688559099999999"/>
    <n v="0.33982699999999999"/>
    <m/>
    <m/>
    <m/>
    <n v="65.688559099999992"/>
    <m/>
    <m/>
    <m/>
    <m/>
    <m/>
    <m/>
    <m/>
    <m/>
    <n v="10"/>
    <m/>
    <m/>
    <n v="1.9330000000000001"/>
    <n v="40.1"/>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4"/>
    <x v="4"/>
    <x v="3"/>
    <m/>
    <m/>
    <m/>
    <m/>
    <m/>
    <m/>
    <m/>
    <n v="10.234496999999999"/>
    <n v="0.52484600000000003"/>
    <m/>
    <m/>
    <m/>
    <n v="102.34497"/>
    <m/>
    <m/>
    <m/>
    <m/>
    <m/>
    <m/>
    <m/>
    <m/>
    <n v="10"/>
    <m/>
    <m/>
    <n v="1.95"/>
    <n v="40.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5"/>
    <x v="4"/>
    <x v="3"/>
    <m/>
    <m/>
    <m/>
    <m/>
    <m/>
    <m/>
    <m/>
    <n v="10.515163469999999"/>
    <n v="0.75054699999999996"/>
    <m/>
    <m/>
    <m/>
    <n v="105.1516347"/>
    <m/>
    <m/>
    <m/>
    <m/>
    <m/>
    <m/>
    <m/>
    <m/>
    <n v="10"/>
    <m/>
    <m/>
    <n v="1.401"/>
    <n v="54.80000000000000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6"/>
    <x v="4"/>
    <x v="3"/>
    <m/>
    <m/>
    <m/>
    <m/>
    <m/>
    <m/>
    <m/>
    <n v="4.5108960400000004"/>
    <n v="0.24161199999999999"/>
    <m/>
    <m/>
    <m/>
    <n v="45.108960400000001"/>
    <m/>
    <m/>
    <m/>
    <m/>
    <m/>
    <m/>
    <m/>
    <m/>
    <n v="10"/>
    <m/>
    <m/>
    <n v="1.8670000000000002"/>
    <n v="37.70000000000000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7"/>
    <x v="4"/>
    <x v="3"/>
    <m/>
    <m/>
    <m/>
    <m/>
    <m/>
    <m/>
    <m/>
    <n v="5.2456869599999996"/>
    <n v="0.28370400000000001"/>
    <m/>
    <m/>
    <m/>
    <n v="52.456869599999997"/>
    <m/>
    <m/>
    <m/>
    <m/>
    <m/>
    <m/>
    <m/>
    <m/>
    <n v="10"/>
    <m/>
    <m/>
    <n v="1.849"/>
    <n v="38.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m/>
    <m/>
    <s v="Little Belt area, Denmark"/>
    <x v="7"/>
    <m/>
    <x v="7"/>
    <n v="618"/>
    <x v="4"/>
    <x v="3"/>
    <m/>
    <m/>
    <m/>
    <m/>
    <m/>
    <m/>
    <m/>
    <n v="16.248790229999997"/>
    <n v="0.87689099999999998"/>
    <m/>
    <m/>
    <m/>
    <n v="162.48790229999997"/>
    <m/>
    <m/>
    <m/>
    <m/>
    <m/>
    <m/>
    <m/>
    <m/>
    <n v="10"/>
    <m/>
    <m/>
    <n v="1.8529999999999998"/>
    <n v="38.200000000000003"/>
    <m/>
  </r>
  <r>
    <s v="CC_012"/>
    <s v="Fourqurean, J.W., Duarte, C.M., Kennedy, H., Marbà, N., Holmer, M., Mateo, M.A., Apostolaki, E.T., Kendrick, G.A., Krause-Jensen, D., McGlathery, K.J. and Serrano, O., 2012. Seagrass ecosystems as a globally significant carbon stock. Nature geoscience, 5(7), pp.505-509."/>
    <s v="Devereux, R., Yates, D. F., Aukamp, J., Quarles, R. L., Jordan, S. J., Stanley, R. S., and Eldridge, P. M. (2011). Interactions of Thalassia testudinum and sediment biogeochemsistry in Santa Rosa Sound, NW Florida. Marine Biology Research 7, 317-331. doi:10.1080/17451000.2010.515227"/>
    <m/>
    <m/>
    <s v="Santa Rosa Sound, Florida USA"/>
    <x v="11"/>
    <m/>
    <x v="1"/>
    <n v="619"/>
    <x v="18"/>
    <x v="13"/>
    <m/>
    <n v="0.39645468333333339"/>
    <n v="1.3405323696969693"/>
    <n v="1.7369870530303027"/>
    <m/>
    <m/>
    <m/>
    <n v="5.4886279204730508"/>
    <n v="0.33304781070831624"/>
    <m/>
    <m/>
    <m/>
    <n v="34.303924502956569"/>
    <m/>
    <m/>
    <m/>
    <m/>
    <m/>
    <m/>
    <m/>
    <m/>
    <n v="16"/>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0"/>
    <x v="1"/>
    <x v="1"/>
    <s v="Halopohila ovalis, Halodule uninervis"/>
    <n v="0.15709399999999998"/>
    <n v="0.25173609999999996"/>
    <n v="0.40883009999999997"/>
    <m/>
    <n v="98.575119999999998"/>
    <n v="9.5703999999999994"/>
    <n v="1.2442400000000002"/>
    <n v="0.1208"/>
    <n v="97.330880000000022"/>
    <n v="9.4496000000000002"/>
    <n v="985.75119999999993"/>
    <n v="12.442400000000003"/>
    <n v="973.30880000000025"/>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1"/>
    <x v="1"/>
    <x v="1"/>
    <s v="Halodule uninervis, Halophila ovalis, Cymodocea serrulata"/>
    <n v="8.0346349999999997E-2"/>
    <n v="0.1742755"/>
    <n v="0.25462184999999998"/>
    <m/>
    <n v="102.55916000000001"/>
    <n v="9.9572000000000003"/>
    <n v="1.0094000000000001"/>
    <n v="9.8000000000000004E-2"/>
    <n v="101.54976000000001"/>
    <n v="9.8591999999999995"/>
    <n v="1025.5916000000002"/>
    <n v="10.093999999999999"/>
    <n v="1015.4976000000001"/>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2"/>
    <x v="39"/>
    <x v="7"/>
    <m/>
    <n v="2.5470899999999998E-2"/>
    <n v="2.9660399999999993E-2"/>
    <n v="5.5131299999999994E-2"/>
    <m/>
    <n v="102.02562"/>
    <n v="9.9054000000000002"/>
    <n v="1.5563300000000002"/>
    <n v="0.15110000000000001"/>
    <n v="100.46929000000002"/>
    <n v="9.7543000000000006"/>
    <n v="1020.2562"/>
    <n v="15.563300000000002"/>
    <n v="1004.6929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3"/>
    <x v="39"/>
    <x v="7"/>
    <m/>
    <n v="5.6791699999999994E-2"/>
    <n v="5.097539999999999E-2"/>
    <n v="0.10776709999999998"/>
    <m/>
    <n v="98.177539999999993"/>
    <n v="9.5317999999999987"/>
    <n v="1.4152200000000001"/>
    <n v="0.13739999999999999"/>
    <n v="96.762320000000003"/>
    <n v="9.3943999999999992"/>
    <n v="981.77539999999988"/>
    <n v="14.152200000000001"/>
    <n v="967.62320000000011"/>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4"/>
    <x v="1"/>
    <x v="1"/>
    <s v="Halodule uninervis, Halophila ovalis "/>
    <n v="5.05631E-2"/>
    <n v="0.11557805"/>
    <n v="0.16614115000000002"/>
    <m/>
    <n v="84.975000000000009"/>
    <n v="8.25"/>
    <n v="3.7141799999999994"/>
    <n v="0.36059999999999998"/>
    <n v="81.26082000000001"/>
    <n v="7.8894000000000002"/>
    <n v="849.75"/>
    <n v="37.141799999999989"/>
    <n v="812.60820000000001"/>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5"/>
    <x v="1"/>
    <x v="1"/>
    <s v="Halodule uninervis, Halophila ovalis "/>
    <n v="3.3493250000000002E-2"/>
    <n v="4.5683049999999996E-2"/>
    <n v="7.9176300000000005E-2"/>
    <m/>
    <n v="73.81598000000001"/>
    <n v="7.1665999999999999"/>
    <n v="1.9600900000000001"/>
    <n v="0.1903"/>
    <n v="71.855890000000002"/>
    <n v="6.9763000000000002"/>
    <n v="738.15980000000013"/>
    <n v="19.600900000000003"/>
    <n v="718.558899999999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6"/>
    <x v="1"/>
    <x v="1"/>
    <s v="Halophila ovalis, Cymodocea serrulata"/>
    <n v="2.6807899999999996E-2"/>
    <n v="5.0206449999999986E-2"/>
    <n v="7.7014349999999981E-2"/>
    <m/>
    <n v="97.612069999999989"/>
    <n v="9.4768999999999988"/>
    <n v="1.8879900000000003"/>
    <n v="0.18329999999999999"/>
    <n v="95.724080000000001"/>
    <n v="9.2935999999999996"/>
    <n v="976.12069999999994"/>
    <n v="18.879900000000003"/>
    <n v="957.2407999999999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7"/>
    <x v="1"/>
    <x v="1"/>
    <s v="Halodule uninervis, Halophila ovalis "/>
    <n v="8.4246049999999989E-2"/>
    <n v="0.16181864999999998"/>
    <n v="0.24606469999999997"/>
    <m/>
    <n v="7.4951040000000013"/>
    <n v="0.72767999999999999"/>
    <n v="7.4951040000000013"/>
    <n v="0.72767999999999999"/>
    <n v="0"/>
    <n v="0"/>
    <n v="74.951040000000006"/>
    <n v="74.951040000000006"/>
    <n v="0"/>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8"/>
    <x v="1"/>
    <x v="1"/>
    <s v="Cymodocea serrulata, Halophila ovalis"/>
    <n v="2.3309299999999998E-2"/>
    <n v="9.1475999999999988E-3"/>
    <n v="3.2456899999999997E-2"/>
    <m/>
    <n v="108.88748000000001"/>
    <n v="10.5716"/>
    <n v="0.96408000000000005"/>
    <n v="9.3600000000000003E-2"/>
    <n v="107.9234"/>
    <n v="10.478"/>
    <n v="1088.8748000000001"/>
    <n v="9.6408000000000005"/>
    <n v="1079.23399999999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29"/>
    <x v="1"/>
    <x v="1"/>
    <s v="Halophila ovalis, Halodule uninervis, Cymodocea serrulata"/>
    <n v="0.10956119999999998"/>
    <n v="0.22116184999999999"/>
    <n v="0.33072304999999996"/>
    <m/>
    <n v="106.32175000000001"/>
    <n v="10.3225"/>
    <n v="1.20201"/>
    <n v="0.1167"/>
    <n v="105.11974000000002"/>
    <n v="10.2058"/>
    <n v="1063.2175"/>
    <n v="12.020099999999999"/>
    <n v="1051.1974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0"/>
    <x v="1"/>
    <x v="1"/>
    <s v="Halophila ovalis, Halodule uninervis, Syringodium isoetifolium, Cymodocea serrulata"/>
    <n v="9.3649849999999979E-2"/>
    <n v="0.34948655000000001"/>
    <n v="0.44313639999999999"/>
    <m/>
    <n v="109.94529000000001"/>
    <n v="10.674300000000001"/>
    <n v="1.09901"/>
    <n v="0.1067"/>
    <n v="108.84627999999999"/>
    <n v="10.567600000000001"/>
    <n v="1099.4529000000002"/>
    <n v="10.9901"/>
    <n v="1088.462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1"/>
    <x v="1"/>
    <x v="1"/>
    <s v="Halophila decipiens, Halophila ovalis"/>
    <n v="1.1398450000000001E-2"/>
    <n v="1.08521E-2"/>
    <n v="2.2250550000000001E-2"/>
    <m/>
    <n v="107.45578"/>
    <n v="10.432599999999999"/>
    <n v="1.2905900000000001"/>
    <n v="0.12529999999999999"/>
    <n v="106.16519000000001"/>
    <n v="10.3073"/>
    <n v="1074.5578"/>
    <n v="12.905900000000001"/>
    <n v="1061.6519000000001"/>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2"/>
    <x v="1"/>
    <x v="1"/>
    <s v="Halodule uninervis, Halophila ovalis, Syringodium isoetifolium"/>
    <n v="0.15886989999999998"/>
    <n v="0.32070884999999999"/>
    <n v="0.47957874999999994"/>
    <m/>
    <n v="92.389970000000019"/>
    <n v="8.9699000000000009"/>
    <n v="1.37917"/>
    <n v="0.13389999999999999"/>
    <n v="91.010800000000003"/>
    <n v="8.8360000000000003"/>
    <n v="923.89970000000017"/>
    <n v="13.791700000000001"/>
    <n v="910.10799999999995"/>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3"/>
    <x v="1"/>
    <x v="1"/>
    <s v="Halophila ovalis, Cymodocea serrulata"/>
    <n v="3.6579549999999995E-2"/>
    <n v="3.7025099999999998E-2"/>
    <n v="7.3604649999999994E-2"/>
    <m/>
    <n v="95.267790000000019"/>
    <n v="9.2492999999999999"/>
    <n v="20.772010000000002"/>
    <n v="2.0167000000000002"/>
    <n v="74.495779999999996"/>
    <n v="7.2325999999999997"/>
    <n v="952.67790000000014"/>
    <n v="207.7201"/>
    <n v="744.95780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4"/>
    <x v="1"/>
    <x v="1"/>
    <s v="Halopohila ovalis, Halodule uninervis"/>
    <n v="6.6763900000000001E-2"/>
    <n v="9.6814549999999971E-2"/>
    <n v="0.16357844999999999"/>
    <m/>
    <n v="109.61466"/>
    <n v="10.642199999999999"/>
    <n v="0.91257999999999995"/>
    <n v="8.8599999999999998E-2"/>
    <n v="108.70207999999998"/>
    <n v="10.553599999999999"/>
    <n v="1096.1466"/>
    <n v="9.1257999999999999"/>
    <n v="1087.0207999999998"/>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5"/>
    <x v="1"/>
    <x v="1"/>
    <s v="Halopohila ovalis, Halodule uninervis"/>
    <n v="5.2022600000000002E-2"/>
    <n v="0.1070209"/>
    <n v="0.1590435"/>
    <m/>
    <n v="102.23162000000002"/>
    <n v="9.9254000000000016"/>
    <n v="1.5903200000000002"/>
    <n v="0.15440000000000001"/>
    <n v="100.64130000000003"/>
    <n v="9.7710000000000008"/>
    <n v="1022.3162000000002"/>
    <n v="15.9032"/>
    <n v="1006.4130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6"/>
    <x v="1"/>
    <x v="1"/>
    <s v="Halopohila ovalis, Halodule uninervis"/>
    <n v="7.8608249999999991E-2"/>
    <n v="0.28527415"/>
    <n v="0.36388239999999999"/>
    <m/>
    <n v="115.14164"/>
    <n v="11.178800000000001"/>
    <n v="1.8334000000000001"/>
    <n v="0.17799999999999999"/>
    <n v="113.30824000000001"/>
    <n v="11.0008"/>
    <n v="1151.4163999999998"/>
    <n v="18.334"/>
    <n v="1133.0824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7"/>
    <x v="21"/>
    <x v="9"/>
    <m/>
    <n v="3.5699649999999993E-2"/>
    <n v="0.22727145000000001"/>
    <n v="0.26297110000000001"/>
    <m/>
    <n v="104.60474000000001"/>
    <n v="10.155799999999999"/>
    <n v="0.98159000000000007"/>
    <n v="9.5299999999999996E-2"/>
    <n v="103.62315"/>
    <n v="10.060499999999999"/>
    <n v="1046.0474000000002"/>
    <n v="9.815900000000001"/>
    <n v="1036.23149999999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8"/>
    <x v="1"/>
    <x v="1"/>
    <s v="Halophila ovalis, Halodule uninervis, Cymodocea serrulata"/>
    <n v="0.11163354999999998"/>
    <n v="0.24047134999999997"/>
    <n v="0.35210489999999994"/>
    <m/>
    <n v="108.94722000000002"/>
    <n v="10.577400000000001"/>
    <n v="0.95584000000000002"/>
    <n v="9.2799999999999994E-2"/>
    <n v="107.99138000000002"/>
    <n v="10.4846"/>
    <n v="1089.4722000000002"/>
    <n v="9.5584000000000007"/>
    <n v="1079.9138000000003"/>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39"/>
    <x v="1"/>
    <x v="1"/>
    <s v="Halopohila ovalis, Halodule uninervis"/>
    <n v="0.12010179999999998"/>
    <n v="0.1096837"/>
    <n v="0.22978549999999998"/>
    <m/>
    <n v="44.463039999999999"/>
    <n v="4.3167999999999997"/>
    <n v="1.5697200000000002"/>
    <n v="0.15240000000000001"/>
    <n v="42.893320000000003"/>
    <n v="4.1643999999999997"/>
    <n v="444.63039999999995"/>
    <n v="15.697200000000002"/>
    <n v="428.933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0"/>
    <x v="1"/>
    <x v="1"/>
    <s v="Thalassia hemprichii, Cymodocea rotundata"/>
    <n v="2.6398413999999999"/>
    <n v="1.2096402499999999"/>
    <n v="3.8494816499999995"/>
    <m/>
    <n v="100.04080999999999"/>
    <n v="9.7126999999999999"/>
    <n v="1.9250700000000003"/>
    <n v="0.18690000000000001"/>
    <n v="98.115740000000017"/>
    <n v="9.5258000000000003"/>
    <n v="1000.4080999999999"/>
    <n v="19.250700000000005"/>
    <n v="981.15740000000017"/>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1"/>
    <x v="1"/>
    <x v="1"/>
    <s v="Halodule uninervis, Halophila ovalis"/>
    <n v="6.5605049999999984E-2"/>
    <n v="6.9760949999999988E-2"/>
    <n v="0.13536599999999999"/>
    <m/>
    <n v="56.894110000000005"/>
    <n v="5.5236999999999998"/>
    <n v="2.2649700000000004"/>
    <n v="0.21990000000000001"/>
    <n v="54.62914"/>
    <n v="5.3037999999999998"/>
    <n v="568.94110000000012"/>
    <n v="22.649700000000003"/>
    <n v="546.29139999999995"/>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2"/>
    <x v="39"/>
    <x v="7"/>
    <m/>
    <n v="4.2217700000000004E-2"/>
    <n v="7.1332449999999992E-2"/>
    <n v="0.11355014999999999"/>
    <m/>
    <n v="85.191299999999998"/>
    <n v="8.270999999999999"/>
    <n v="1.00837"/>
    <n v="9.7900000000000001E-2"/>
    <n v="84.182929999999999"/>
    <n v="8.1730999999999998"/>
    <n v="851.91300000000001"/>
    <n v="10.0837"/>
    <n v="841.829299999999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3"/>
    <x v="6"/>
    <x v="4"/>
    <m/>
    <n v="0"/>
    <n v="0"/>
    <n v="0"/>
    <m/>
    <n v="110.16468000000002"/>
    <n v="10.695600000000001"/>
    <n v="1.2370300000000001"/>
    <n v="0.1201"/>
    <n v="108.92765"/>
    <n v="10.5755"/>
    <n v="1101.6468000000002"/>
    <n v="12.3703"/>
    <n v="1089.2765000000002"/>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4"/>
    <x v="6"/>
    <x v="4"/>
    <m/>
    <n v="0"/>
    <n v="0"/>
    <n v="0"/>
    <m/>
    <n v="111.31827999999999"/>
    <n v="10.807599999999999"/>
    <n v="1.24115"/>
    <n v="0.1205"/>
    <n v="110.07712999999998"/>
    <n v="10.687099999999999"/>
    <n v="1113.1827999999998"/>
    <n v="12.4115"/>
    <n v="1100.7712999999999"/>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Ooi, J. L. S., Kendrick, G. A., Van Niel, K. P., and Affendi, Y. A. (2011). Knowledge gaps in tropical Southeast Asian seagrass systems. Estuarine Coastal and Shelf Science 92, 118-131. doi:10.1016/j.ecss.2010.12.021"/>
    <m/>
    <m/>
    <s v="Pulau Tinggi Malasia"/>
    <x v="37"/>
    <m/>
    <x v="5"/>
    <n v="645"/>
    <x v="6"/>
    <x v="4"/>
    <m/>
    <n v="0"/>
    <n v="0"/>
    <n v="0"/>
    <m/>
    <n v="108.57847999999998"/>
    <n v="10.541599999999999"/>
    <n v="1.06193"/>
    <n v="0.1031"/>
    <n v="107.51655"/>
    <n v="10.438499999999999"/>
    <n v="1085.7847999999999"/>
    <n v="10.619300000000001"/>
    <n v="1075.1655000000001"/>
    <m/>
    <m/>
    <m/>
    <m/>
    <m/>
    <m/>
    <m/>
    <n v="10"/>
    <m/>
    <m/>
    <n v="1.03"/>
    <m/>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46"/>
    <x v="40"/>
    <x v="10"/>
    <m/>
    <n v="0.13238932291666664"/>
    <n v="0.17294921874999999"/>
    <n v="0.30533854166666663"/>
    <m/>
    <m/>
    <m/>
    <n v="19.506576230628944"/>
    <n v="0.80633585109311934"/>
    <m/>
    <m/>
    <m/>
    <n v="97.532881153144729"/>
    <m/>
    <m/>
    <m/>
    <m/>
    <m/>
    <m/>
    <m/>
    <m/>
    <n v="20"/>
    <m/>
    <m/>
    <n v="1.2609067699946324"/>
    <n v="38.006340579710148"/>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47"/>
    <x v="16"/>
    <x v="11"/>
    <m/>
    <n v="0.21669921875000001"/>
    <n v="2.0031575520833331"/>
    <n v="2.2198567708333332"/>
    <m/>
    <m/>
    <m/>
    <n v="19.078957175281801"/>
    <n v="0.73146075267582555"/>
    <m/>
    <m/>
    <m/>
    <n v="95.394785876409003"/>
    <m/>
    <m/>
    <m/>
    <m/>
    <m/>
    <m/>
    <m/>
    <m/>
    <n v="20"/>
    <m/>
    <m/>
    <n v="1.3276697530864199"/>
    <n v="38.755555555555553"/>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48"/>
    <x v="39"/>
    <x v="7"/>
    <m/>
    <n v="8.8487413194444434E-2"/>
    <n v="1.4963107638888876E-2"/>
    <n v="0.10345052083333331"/>
    <m/>
    <m/>
    <m/>
    <n v="9.7176510973232713"/>
    <n v="0.51381769614810924"/>
    <m/>
    <m/>
    <m/>
    <n v="64.784340648821797"/>
    <m/>
    <m/>
    <m/>
    <m/>
    <m/>
    <m/>
    <m/>
    <m/>
    <n v="15"/>
    <m/>
    <m/>
    <n v="1.3092256410256409"/>
    <n v="35.736923076923077"/>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49"/>
    <x v="6"/>
    <x v="4"/>
    <m/>
    <m/>
    <m/>
    <m/>
    <m/>
    <m/>
    <m/>
    <n v="15.04570757727665"/>
    <n v="0.54412893788362948"/>
    <m/>
    <m/>
    <m/>
    <n v="75.228537886383251"/>
    <m/>
    <m/>
    <m/>
    <m/>
    <m/>
    <m/>
    <m/>
    <m/>
    <n v="20"/>
    <m/>
    <m/>
    <n v="1.3669351851851852"/>
    <n v="36.301388888888887"/>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0"/>
    <x v="40"/>
    <x v="10"/>
    <m/>
    <n v="0.18879720052083335"/>
    <n v="0.50886718750000004"/>
    <n v="0.69766438802083341"/>
    <m/>
    <m/>
    <m/>
    <n v="8.7090416128780461"/>
    <n v="0.42783087254116275"/>
    <m/>
    <m/>
    <m/>
    <n v="43.545208064390231"/>
    <m/>
    <m/>
    <m/>
    <m/>
    <m/>
    <m/>
    <m/>
    <m/>
    <n v="20"/>
    <m/>
    <m/>
    <n v="1.350813973063973"/>
    <n v="36.942171717171718"/>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1"/>
    <x v="41"/>
    <x v="10"/>
    <m/>
    <n v="4.8068033854166664E-2"/>
    <n v="0.11050292968749999"/>
    <n v="0.15857096354166667"/>
    <m/>
    <m/>
    <m/>
    <n v="6.0214125110383865"/>
    <n v="0.2591728874916242"/>
    <m/>
    <m/>
    <m/>
    <n v="30.107062555191931"/>
    <m/>
    <m/>
    <m/>
    <m/>
    <m/>
    <m/>
    <m/>
    <m/>
    <n v="20"/>
    <m/>
    <m/>
    <n v="1.3770632885632885"/>
    <n v="40.179507529507525"/>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2"/>
    <x v="16"/>
    <x v="11"/>
    <m/>
    <n v="0.20168294270833331"/>
    <n v="1.0996744791666666"/>
    <n v="1.3013574218749999"/>
    <m/>
    <m/>
    <m/>
    <n v="10.802571818379901"/>
    <n v="0.46641021592293114"/>
    <m/>
    <m/>
    <m/>
    <n v="54.0128590918995"/>
    <m/>
    <m/>
    <m/>
    <m/>
    <m/>
    <m/>
    <m/>
    <m/>
    <n v="20"/>
    <m/>
    <m/>
    <n v="1.3658653846153845"/>
    <n v="38.987108262108265"/>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3"/>
    <x v="39"/>
    <x v="7"/>
    <m/>
    <n v="5.1634114583333328E-2"/>
    <n v="3.0659179687500003E-2"/>
    <n v="8.2293294270833331E-2"/>
    <m/>
    <m/>
    <m/>
    <n v="5.3229180461788506"/>
    <n v="0.30357303429838056"/>
    <m/>
    <m/>
    <m/>
    <n v="35.486120307859004"/>
    <m/>
    <m/>
    <m/>
    <m/>
    <m/>
    <m/>
    <m/>
    <m/>
    <n v="15"/>
    <m/>
    <m/>
    <n v="1.3338333333333334"/>
    <n v="39.553333333333335"/>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4"/>
    <x v="6"/>
    <x v="4"/>
    <m/>
    <m/>
    <m/>
    <m/>
    <m/>
    <m/>
    <m/>
    <n v="5.3605625569485076"/>
    <n v="0.19079909061320208"/>
    <m/>
    <m/>
    <m/>
    <n v="26.802812784742535"/>
    <m/>
    <m/>
    <m/>
    <m/>
    <m/>
    <m/>
    <m/>
    <m/>
    <n v="20"/>
    <m/>
    <m/>
    <n v="1.3758585858585859"/>
    <n v="36.958249158249153"/>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5"/>
    <x v="41"/>
    <x v="10"/>
    <m/>
    <n v="0.121474609375"/>
    <n v="5.491536458333332E-2"/>
    <n v="0.17638997395833333"/>
    <m/>
    <m/>
    <m/>
    <n v="9.4742281375655093"/>
    <n v="0.30901398100892519"/>
    <m/>
    <m/>
    <m/>
    <n v="47.371140687827548"/>
    <m/>
    <m/>
    <m/>
    <m/>
    <m/>
    <m/>
    <m/>
    <m/>
    <n v="20"/>
    <m/>
    <m/>
    <n v="1.3892693602693604"/>
    <n v="39.384595959595949"/>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6"/>
    <x v="16"/>
    <x v="11"/>
    <m/>
    <n v="0.24992187499999993"/>
    <n v="2.4588867187499996"/>
    <n v="2.7088085937499997"/>
    <m/>
    <m/>
    <m/>
    <n v="10.955721625981164"/>
    <n v="0.37993568262144856"/>
    <m/>
    <m/>
    <m/>
    <n v="54.778608129905827"/>
    <m/>
    <m/>
    <m/>
    <m/>
    <m/>
    <m/>
    <m/>
    <m/>
    <n v="20"/>
    <m/>
    <m/>
    <n v="1.3859270655270655"/>
    <n v="38.404957264957275"/>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7"/>
    <x v="39"/>
    <x v="7"/>
    <m/>
    <n v="3.8121744791666662E-2"/>
    <n v="6.9726562499999997E-3"/>
    <n v="4.5094401041666662E-2"/>
    <m/>
    <m/>
    <m/>
    <n v="6.6246553462061026"/>
    <n v="0.33746312037051557"/>
    <m/>
    <m/>
    <m/>
    <n v="44.164368974707351"/>
    <m/>
    <m/>
    <m/>
    <m/>
    <m/>
    <m/>
    <m/>
    <m/>
    <n v="15"/>
    <m/>
    <m/>
    <n v="1.3294868686868688"/>
    <n v="36.935171717171713"/>
    <m/>
  </r>
  <r>
    <s v="CC_012"/>
    <s v="Fourqurean, J.W., Duarte, C.M., Kennedy, H., Marbà, N., Holmer, M., Mateo, M.A., Apostolaki, E.T., Kendrick, G.A., Krause-Jensen, D., McGlathery, K.J. and Serrano, O., 2012. Seagrass ecosystems as a globally significant carbon stock. Nature geoscience, 5(7), pp.505-509."/>
    <s v="K. Povidisa and Delefosse, unpublished"/>
    <m/>
    <m/>
    <s v="Thailand"/>
    <x v="17"/>
    <m/>
    <x v="5"/>
    <n v="658"/>
    <x v="6"/>
    <x v="4"/>
    <m/>
    <m/>
    <m/>
    <m/>
    <m/>
    <m/>
    <m/>
    <n v="7.6627782001601918"/>
    <n v="0.28401181184795049"/>
    <m/>
    <m/>
    <m/>
    <n v="38.313891000800957"/>
    <m/>
    <m/>
    <m/>
    <m/>
    <m/>
    <m/>
    <m/>
    <m/>
    <n v="20"/>
    <m/>
    <m/>
    <n v="1.3314452861952863"/>
    <n v="36.044949494949492"/>
    <m/>
  </r>
  <r>
    <s v="CC_012"/>
    <s v="Fourqurean, J.W., Duarte, C.M., Kennedy, H., Marbà, N., Holmer, M., Mateo, M.A., Apostolaki, E.T., Kendrick, G.A., Krause-Jensen, D., McGlathery, K.J. and Serrano, O., 2012. Seagrass ecosystems as a globally significant carbon stock. Nature geoscience, 5(7), pp.505-509."/>
    <s v="Gacia et al submitted"/>
    <m/>
    <m/>
    <s v="Es Cargol, Balearic Islands, Spain"/>
    <x v="26"/>
    <m/>
    <x v="2"/>
    <n v="697"/>
    <x v="2"/>
    <x v="2"/>
    <m/>
    <m/>
    <m/>
    <m/>
    <m/>
    <m/>
    <m/>
    <n v="6.0219046609376443"/>
    <n v="0.58465093795511103"/>
    <m/>
    <m/>
    <m/>
    <n v="60.219046609376448"/>
    <m/>
    <m/>
    <m/>
    <m/>
    <m/>
    <m/>
    <m/>
    <m/>
    <n v="10"/>
    <m/>
    <m/>
    <n v="1.03"/>
    <n v="43.1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698"/>
    <x v="17"/>
    <x v="12"/>
    <m/>
    <m/>
    <m/>
    <m/>
    <m/>
    <n v="3.9059555970000002"/>
    <n v="0.54972929999999998"/>
    <n v="0.69066380332062272"/>
    <n v="0.22089558417946326"/>
    <n v="3.2152917936793766"/>
    <n v="0.32883371582053672"/>
    <n v="43.399506633333331"/>
    <n v="7.6740422591180302"/>
    <n v="35.725464374215292"/>
    <m/>
    <m/>
    <m/>
    <m/>
    <m/>
    <m/>
    <m/>
    <n v="9"/>
    <m/>
    <m/>
    <n v="1.03"/>
    <n v="27.07236253886403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699"/>
    <x v="17"/>
    <x v="12"/>
    <m/>
    <m/>
    <m/>
    <m/>
    <m/>
    <n v="11.661796989999999"/>
    <n v="4.0230665000000005"/>
    <n v="0.75344222682152417"/>
    <n v="0.37791929315663619"/>
    <n v="10.908354763178478"/>
    <n v="3.6451472068433639"/>
    <n v="129.5755221111111"/>
    <n v="8.3715802980169354"/>
    <n v="121.20394181309419"/>
    <m/>
    <m/>
    <m/>
    <m/>
    <m/>
    <m/>
    <m/>
    <n v="9"/>
    <m/>
    <m/>
    <n v="1.03"/>
    <n v="21.780664184488412"/>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0"/>
    <x v="17"/>
    <x v="12"/>
    <m/>
    <m/>
    <m/>
    <m/>
    <m/>
    <n v="100.37036880000001"/>
    <n v="10.278045000000001"/>
    <n v="18.346473158513831"/>
    <n v="1.4791469162878954"/>
    <n v="82.023895641486192"/>
    <n v="8.7988980837121051"/>
    <n v="1115.22632"/>
    <n v="203.84970176126478"/>
    <n v="911.37661823873555"/>
    <m/>
    <m/>
    <m/>
    <m/>
    <m/>
    <m/>
    <m/>
    <n v="9"/>
    <m/>
    <m/>
    <n v="1.03"/>
    <n v="30.92307922808539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1"/>
    <x v="17"/>
    <x v="12"/>
    <m/>
    <m/>
    <m/>
    <m/>
    <m/>
    <n v="76.899110930000006"/>
    <n v="7.8814004999999998"/>
    <n v="12.237466509975826"/>
    <n v="1.8951043964992744"/>
    <n v="64.661644420024189"/>
    <n v="5.9862961035007256"/>
    <n v="854.43456588888898"/>
    <n v="135.97185011084252"/>
    <n v="718.46271577804646"/>
    <m/>
    <m/>
    <m/>
    <m/>
    <m/>
    <m/>
    <m/>
    <n v="9"/>
    <m/>
    <m/>
    <n v="1.03"/>
    <n v="23.03669299862227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2"/>
    <x v="17"/>
    <x v="12"/>
    <m/>
    <m/>
    <m/>
    <m/>
    <m/>
    <n v="86.00766873000002"/>
    <n v="6.5206105000000001"/>
    <n v="9.4263745205718283"/>
    <n v="0.91848475787777684"/>
    <n v="76.581294209428179"/>
    <n v="5.6021257421222241"/>
    <n v="955.640763666667"/>
    <n v="104.73749467302031"/>
    <n v="850.90326899364652"/>
    <m/>
    <m/>
    <m/>
    <m/>
    <m/>
    <m/>
    <m/>
    <n v="9"/>
    <m/>
    <m/>
    <n v="1.03"/>
    <n v="24.47962022634999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3"/>
    <x v="17"/>
    <x v="12"/>
    <m/>
    <m/>
    <m/>
    <m/>
    <m/>
    <n v="108.10941182000001"/>
    <n v="10.602796999999999"/>
    <n v="17.746066295944264"/>
    <n v="2.0029242496081796"/>
    <n v="90.363345524055745"/>
    <n v="8.5998727503918193"/>
    <n v="1201.215686888889"/>
    <n v="197.1785143993807"/>
    <n v="1004.0371724895083"/>
    <m/>
    <m/>
    <m/>
    <m/>
    <m/>
    <m/>
    <m/>
    <n v="9"/>
    <m/>
    <m/>
    <n v="1.03"/>
    <n v="39.86544703008088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4"/>
    <x v="17"/>
    <x v="12"/>
    <m/>
    <m/>
    <m/>
    <m/>
    <m/>
    <n v="105.1573865"/>
    <n v="11.383035"/>
    <n v="15.200291588594807"/>
    <n v="1.4504977905700733"/>
    <n v="89.957094911405193"/>
    <n v="9.9325372094299276"/>
    <n v="1168.4154055555557"/>
    <n v="168.89212876216453"/>
    <n v="999.52327679339101"/>
    <m/>
    <m/>
    <m/>
    <m/>
    <m/>
    <m/>
    <m/>
    <n v="9"/>
    <m/>
    <m/>
    <n v="1.03"/>
    <n v="56.78144764693075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5"/>
    <x v="17"/>
    <x v="12"/>
    <m/>
    <m/>
    <m/>
    <m/>
    <m/>
    <n v="88.820743960000001"/>
    <n v="10.4230895"/>
    <n v="13.193839978740327"/>
    <n v="1.5155069684989992"/>
    <n v="75.626903981259673"/>
    <n v="8.9075825315010011"/>
    <n v="986.89715511111103"/>
    <n v="146.59822198600364"/>
    <n v="840.2989331251074"/>
    <m/>
    <m/>
    <m/>
    <m/>
    <m/>
    <m/>
    <m/>
    <n v="9"/>
    <m/>
    <m/>
    <n v="1.03"/>
    <n v="30.51712983445412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6"/>
    <x v="17"/>
    <x v="12"/>
    <m/>
    <m/>
    <m/>
    <m/>
    <m/>
    <n v="68.24682150000001"/>
    <n v="9.051047500000001"/>
    <n v="17.139288692650251"/>
    <n v="1.6728991060293625"/>
    <n v="51.107532807349756"/>
    <n v="7.3781483939706378"/>
    <n v="758.29801666666685"/>
    <n v="190.43654102944723"/>
    <n v="567.86147563721943"/>
    <m/>
    <m/>
    <m/>
    <m/>
    <m/>
    <m/>
    <m/>
    <n v="9"/>
    <m/>
    <m/>
    <n v="1.03"/>
    <n v="28.40965108116741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7"/>
    <x v="17"/>
    <x v="12"/>
    <m/>
    <m/>
    <m/>
    <m/>
    <m/>
    <n v="108.1264851"/>
    <n v="11.616250000000001"/>
    <n v="14.904921890031606"/>
    <n v="1.5774425691700718"/>
    <n v="93.221563209968394"/>
    <n v="10.038807430829928"/>
    <n v="1201.4053900000001"/>
    <n v="165.61024322257342"/>
    <n v="1035.7951467774265"/>
    <m/>
    <m/>
    <m/>
    <m/>
    <m/>
    <m/>
    <m/>
    <n v="9"/>
    <m/>
    <m/>
    <n v="1.03"/>
    <n v="32.10734036767935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8"/>
    <x v="17"/>
    <x v="12"/>
    <m/>
    <m/>
    <m/>
    <m/>
    <m/>
    <n v="107.53305060000001"/>
    <n v="11.51651"/>
    <n v="15.910340579086315"/>
    <n v="1.5637379597269943"/>
    <n v="91.622710020913701"/>
    <n v="9.9527720402730075"/>
    <n v="1194.8116733333334"/>
    <n v="176.78156198984794"/>
    <n v="1018.0301113434856"/>
    <m/>
    <m/>
    <m/>
    <m/>
    <m/>
    <m/>
    <m/>
    <n v="9"/>
    <m/>
    <m/>
    <n v="1.03"/>
    <n v="42.79270641627742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09"/>
    <x v="17"/>
    <x v="12"/>
    <m/>
    <m/>
    <m/>
    <m/>
    <m/>
    <n v="106.81929149999999"/>
    <n v="11.391154999999999"/>
    <n v="14.190662856429938"/>
    <n v="1.6472153762212003"/>
    <n v="92.628628643570067"/>
    <n v="9.7439396237788003"/>
    <n v="1186.8810166666667"/>
    <n v="157.67403173811044"/>
    <n v="1029.2069849285563"/>
    <m/>
    <m/>
    <m/>
    <m/>
    <m/>
    <m/>
    <m/>
    <n v="9"/>
    <m/>
    <m/>
    <n v="1.03"/>
    <n v="49.91890120642338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0"/>
    <x v="17"/>
    <x v="12"/>
    <m/>
    <m/>
    <m/>
    <m/>
    <m/>
    <n v="106.77557829999999"/>
    <n v="11.517564999999999"/>
    <n v="15.748966090742885"/>
    <n v="1.8154208306446171"/>
    <n v="91.026612209257138"/>
    <n v="9.7021441693553818"/>
    <n v="1186.3953144444445"/>
    <n v="174.9885121193654"/>
    <n v="1011.4068023250793"/>
    <m/>
    <m/>
    <m/>
    <m/>
    <m/>
    <m/>
    <m/>
    <n v="9"/>
    <m/>
    <m/>
    <n v="1.03"/>
    <n v="34.88424152971495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1"/>
    <x v="17"/>
    <x v="12"/>
    <m/>
    <m/>
    <m/>
    <m/>
    <m/>
    <m/>
    <m/>
    <m/>
    <m/>
    <m/>
    <m/>
    <m/>
    <m/>
    <m/>
    <m/>
    <m/>
    <m/>
    <m/>
    <m/>
    <m/>
    <m/>
    <n v="9"/>
    <m/>
    <m/>
    <n v="1.03"/>
    <n v="38.28760556601490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2"/>
    <x v="17"/>
    <x v="12"/>
    <m/>
    <m/>
    <m/>
    <m/>
    <m/>
    <m/>
    <m/>
    <m/>
    <m/>
    <m/>
    <m/>
    <m/>
    <m/>
    <m/>
    <m/>
    <m/>
    <m/>
    <m/>
    <m/>
    <m/>
    <m/>
    <n v="9"/>
    <m/>
    <m/>
    <n v="1.03"/>
    <n v="36.25156337306624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3"/>
    <x v="17"/>
    <x v="12"/>
    <m/>
    <m/>
    <m/>
    <m/>
    <m/>
    <m/>
    <m/>
    <m/>
    <m/>
    <m/>
    <m/>
    <m/>
    <m/>
    <m/>
    <m/>
    <m/>
    <m/>
    <m/>
    <m/>
    <m/>
    <m/>
    <n v="9"/>
    <m/>
    <m/>
    <n v="1.03"/>
    <n v="33.42561759740747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4"/>
    <x v="17"/>
    <x v="12"/>
    <m/>
    <m/>
    <m/>
    <m/>
    <m/>
    <m/>
    <m/>
    <m/>
    <m/>
    <m/>
    <m/>
    <m/>
    <m/>
    <m/>
    <m/>
    <m/>
    <m/>
    <m/>
    <m/>
    <m/>
    <m/>
    <n v="9"/>
    <m/>
    <m/>
    <n v="1.03"/>
    <n v="33.51708736378145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5"/>
    <x v="17"/>
    <x v="12"/>
    <m/>
    <m/>
    <m/>
    <m/>
    <m/>
    <m/>
    <m/>
    <m/>
    <m/>
    <m/>
    <m/>
    <m/>
    <m/>
    <m/>
    <m/>
    <m/>
    <m/>
    <m/>
    <m/>
    <m/>
    <m/>
    <n v="9"/>
    <m/>
    <m/>
    <n v="1.03"/>
    <n v="32.0028049717095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6"/>
    <x v="17"/>
    <x v="12"/>
    <m/>
    <m/>
    <m/>
    <m/>
    <m/>
    <m/>
    <m/>
    <m/>
    <m/>
    <m/>
    <m/>
    <m/>
    <m/>
    <m/>
    <m/>
    <m/>
    <m/>
    <m/>
    <m/>
    <m/>
    <m/>
    <n v="9"/>
    <m/>
    <m/>
    <n v="1.03"/>
    <n v="30.31321946935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7"/>
    <x v="17"/>
    <x v="12"/>
    <m/>
    <m/>
    <m/>
    <m/>
    <m/>
    <n v="107.6181492"/>
    <n v="11.623059999999999"/>
    <n v="17.00791381571111"/>
    <n v="1.8112955114673333"/>
    <m/>
    <n v="9.8117644885326669"/>
    <n v="1195.7572133333335"/>
    <n v="188.97682017456791"/>
    <n v="1006.7803931587653"/>
    <m/>
    <m/>
    <m/>
    <m/>
    <m/>
    <m/>
    <m/>
    <n v="9"/>
    <m/>
    <m/>
    <n v="1.03"/>
    <n v="30.58899215322817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8"/>
    <x v="17"/>
    <x v="12"/>
    <m/>
    <m/>
    <m/>
    <m/>
    <m/>
    <n v="100.67757660000001"/>
    <n v="11.117934999999999"/>
    <n v="17.24004184917829"/>
    <n v="1.8998969988365784"/>
    <m/>
    <n v="9.2180380011634213"/>
    <n v="1118.6397400000001"/>
    <n v="191.55602054642543"/>
    <n v="927.08371945357476"/>
    <m/>
    <m/>
    <m/>
    <m/>
    <m/>
    <m/>
    <m/>
    <n v="9"/>
    <m/>
    <m/>
    <n v="1.03"/>
    <n v="32.32179829520022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19"/>
    <x v="17"/>
    <x v="12"/>
    <m/>
    <m/>
    <m/>
    <m/>
    <m/>
    <n v="101.78127310000002"/>
    <n v="10.772480000000002"/>
    <n v="11.072186409615519"/>
    <n v="1.4708913676339239"/>
    <m/>
    <n v="9.3015886323660766"/>
    <n v="1130.9030344444445"/>
    <n v="123.02429344017243"/>
    <n v="1007.8787410042723"/>
    <m/>
    <m/>
    <m/>
    <m/>
    <m/>
    <m/>
    <m/>
    <n v="9"/>
    <m/>
    <m/>
    <n v="1.03"/>
    <n v="33.88446067527071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0"/>
    <x v="17"/>
    <x v="12"/>
    <m/>
    <m/>
    <m/>
    <m/>
    <m/>
    <n v="64.716614949999993"/>
    <n v="7.3794529999999998"/>
    <n v="10.06182713719182"/>
    <n v="1.0267246302575463"/>
    <m/>
    <n v="6.3527283697424535"/>
    <n v="719.07349944444445"/>
    <n v="111.79807930213133"/>
    <n v="607.27542014231324"/>
    <m/>
    <m/>
    <m/>
    <m/>
    <m/>
    <m/>
    <m/>
    <n v="9"/>
    <m/>
    <m/>
    <n v="1.03"/>
    <n v="32.91046301371964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1"/>
    <x v="17"/>
    <x v="12"/>
    <m/>
    <m/>
    <m/>
    <m/>
    <m/>
    <n v="65.135562300000004"/>
    <n v="8.9859299999999998"/>
    <n v="12.150858815275354"/>
    <n v="1.0732132059400219"/>
    <m/>
    <n v="7.9127167940599783"/>
    <n v="723.72847000000002"/>
    <n v="135.00954239194837"/>
    <n v="588.71892760805156"/>
    <m/>
    <m/>
    <m/>
    <m/>
    <m/>
    <m/>
    <m/>
    <n v="9"/>
    <m/>
    <m/>
    <n v="1.03"/>
    <n v="34.87217612659613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2"/>
    <x v="17"/>
    <x v="12"/>
    <m/>
    <m/>
    <m/>
    <m/>
    <m/>
    <n v="84.664662029999974"/>
    <n v="9.1331889999999998"/>
    <n v="13.590237299034918"/>
    <n v="1.4660450160771219"/>
    <m/>
    <n v="7.6671439839228777"/>
    <n v="940.71846699999981"/>
    <n v="151.00263665594355"/>
    <n v="789.71583034405649"/>
    <m/>
    <m/>
    <m/>
    <m/>
    <m/>
    <m/>
    <m/>
    <n v="9"/>
    <m/>
    <m/>
    <n v="1.03"/>
    <n v="36.77277810552745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3"/>
    <x v="17"/>
    <x v="12"/>
    <m/>
    <m/>
    <m/>
    <m/>
    <m/>
    <n v="68.796101960000001"/>
    <n v="8.8536094999999992"/>
    <n v="11.397589737559175"/>
    <n v="1.0856938753651741"/>
    <m/>
    <n v="7.7679156246348251"/>
    <n v="764.40113288888892"/>
    <n v="126.63988597287971"/>
    <n v="637.76124691600921"/>
    <m/>
    <m/>
    <m/>
    <m/>
    <m/>
    <m/>
    <m/>
    <n v="9"/>
    <m/>
    <m/>
    <n v="1.03"/>
    <n v="29.12093605974139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4"/>
    <x v="17"/>
    <x v="12"/>
    <m/>
    <m/>
    <m/>
    <m/>
    <m/>
    <n v="6.5061880219999999"/>
    <n v="1.6461939000000001"/>
    <n v="7.2406687896757891"/>
    <n v="1.5770428075802476"/>
    <m/>
    <n v="0.25992937181044518"/>
    <n v="72.29097802222222"/>
    <n v="80.451875440842102"/>
    <n v="2.9747472551639835"/>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5"/>
    <x v="17"/>
    <x v="12"/>
    <m/>
    <m/>
    <m/>
    <m/>
    <m/>
    <n v="63.114627110000001"/>
    <n v="7.7629315000000005"/>
    <n v="10.759018988131988"/>
    <n v="1.1863135884721592"/>
    <m/>
    <n v="6.5766179115278414"/>
    <n v="701.27363455555565"/>
    <n v="119.54465542368875"/>
    <n v="581.72897913186682"/>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6"/>
    <x v="17"/>
    <x v="12"/>
    <m/>
    <m/>
    <m/>
    <m/>
    <m/>
    <n v="53.353330499999991"/>
    <n v="7.8940649999999994"/>
    <n v="28.872964982953391"/>
    <n v="2.1326778503587804"/>
    <m/>
    <n v="5.7613871496412195"/>
    <n v="592.81478333333325"/>
    <n v="320.81072203281542"/>
    <n v="272.00406130051789"/>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7"/>
    <x v="17"/>
    <x v="12"/>
    <m/>
    <m/>
    <m/>
    <m/>
    <m/>
    <n v="57.749444660000009"/>
    <n v="5.5427110000000006"/>
    <n v="43.578657395498517"/>
    <n v="3.9368979754769748"/>
    <m/>
    <n v="1.6058130245230251"/>
    <n v="641.66049622222226"/>
    <n v="484.20730439442792"/>
    <n v="157.45319182779429"/>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8"/>
    <x v="17"/>
    <x v="12"/>
    <m/>
    <m/>
    <m/>
    <m/>
    <m/>
    <n v="85.349475040000002"/>
    <n v="6.365564"/>
    <n v="56.447852276733173"/>
    <n v="4.1358146029618386"/>
    <m/>
    <n v="2.229749397038161"/>
    <n v="948.32750044444435"/>
    <n v="627.1983586303686"/>
    <n v="321.12914181407575"/>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29"/>
    <x v="17"/>
    <x v="12"/>
    <m/>
    <m/>
    <m/>
    <m/>
    <m/>
    <n v="92.415720000000007"/>
    <n v="10.239999999999998"/>
    <n v="9.8502893309449213"/>
    <n v="1.1142755773502848"/>
    <m/>
    <n v="9.1257244226497143"/>
    <n v="1026.8413333333335"/>
    <n v="109.44765923272135"/>
    <n v="917.3936741006122"/>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0"/>
    <x v="17"/>
    <x v="12"/>
    <m/>
    <m/>
    <m/>
    <m/>
    <m/>
    <n v="15.782003607999998"/>
    <n v="5.6002820999999994"/>
    <n v="3.5098549887821457"/>
    <n v="0.71837014405291288"/>
    <m/>
    <n v="4.8819119559470865"/>
    <n v="175.35559564444443"/>
    <n v="38.998388764246059"/>
    <n v="136.35720688019833"/>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1"/>
    <x v="17"/>
    <x v="12"/>
    <m/>
    <m/>
    <m/>
    <m/>
    <m/>
    <n v="4.7343340239999998"/>
    <n v="0.78045729999999991"/>
    <n v="0.90355964155741142"/>
    <n v="0.1602439827457825"/>
    <m/>
    <n v="0.62021331725421747"/>
    <n v="52.603711377777771"/>
    <n v="10.039551572860127"/>
    <n v="42.564159804917658"/>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2"/>
    <x v="17"/>
    <x v="12"/>
    <m/>
    <m/>
    <m/>
    <m/>
    <m/>
    <n v="3.0407186199999998"/>
    <n v="0.91607699999999992"/>
    <n v="0.60595540889230293"/>
    <n v="0.14664213228984707"/>
    <m/>
    <n v="0.7694348677101529"/>
    <n v="33.785762444444444"/>
    <n v="6.7328378765811436"/>
    <n v="27.0529245678633"/>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3"/>
    <x v="17"/>
    <x v="12"/>
    <m/>
    <m/>
    <m/>
    <m/>
    <m/>
    <n v="3.6153000000000004"/>
    <n v="0.35850000000000004"/>
    <n v="1.9713780287474083"/>
    <n v="0.21643594565315258"/>
    <m/>
    <n v="0.14206405434684743"/>
    <n v="40.170000000000009"/>
    <n v="21.904200319415647"/>
    <n v="18.265799680584362"/>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4"/>
    <x v="17"/>
    <x v="12"/>
    <m/>
    <m/>
    <m/>
    <m/>
    <m/>
    <n v="2.1774200000000001"/>
    <n v="0.40949999999999998"/>
    <n v="0.41302000773845715"/>
    <n v="5.0013596919894765E-2"/>
    <m/>
    <n v="0.35948640308010527"/>
    <n v="24.193555555555555"/>
    <n v="4.5891111970939678"/>
    <n v="19.604444358461592"/>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5"/>
    <x v="17"/>
    <x v="12"/>
    <m/>
    <m/>
    <m/>
    <m/>
    <m/>
    <n v="5.73916"/>
    <n v="0.51800000000000002"/>
    <n v="5.9305228865011204"/>
    <n v="0.39975401184306186"/>
    <m/>
    <n v="0.29681786010089606"/>
    <n v="63.768444444444448"/>
    <n v="65.89469873890134"/>
    <n v="3.3969155100435882"/>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6"/>
    <x v="17"/>
    <x v="12"/>
    <m/>
    <m/>
    <m/>
    <m/>
    <m/>
    <n v="3.0532269400000001"/>
    <n v="0.99214899999999995"/>
    <n v="1.1612017411958067"/>
    <n v="0.48523308391743525"/>
    <m/>
    <n v="0.50691591608256481"/>
    <n v="33.924743777777778"/>
    <n v="12.902241568842296"/>
    <n v="21.022502208935482"/>
    <m/>
    <m/>
    <m/>
    <m/>
    <m/>
    <m/>
    <m/>
    <n v="9"/>
    <m/>
    <m/>
    <n v="1.03"/>
    <n v="40.54143736384905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7"/>
    <x v="17"/>
    <x v="12"/>
    <m/>
    <m/>
    <m/>
    <m/>
    <m/>
    <n v="9.6935442399999996"/>
    <n v="0.73038799999999993"/>
    <n v="9.5488280800049719"/>
    <n v="0.65061594420007263"/>
    <m/>
    <n v="0.16226453808429633"/>
    <n v="107.70604711111112"/>
    <n v="106.09808977783301"/>
    <n v="1.8570274914091693"/>
    <m/>
    <m/>
    <m/>
    <m/>
    <m/>
    <m/>
    <m/>
    <n v="9"/>
    <m/>
    <m/>
    <n v="1.03"/>
    <n v="33.46917696743580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8"/>
    <x v="17"/>
    <x v="12"/>
    <m/>
    <m/>
    <m/>
    <m/>
    <m/>
    <n v="12.743713110000002"/>
    <n v="1.9022160000000001"/>
    <n v="15.703752373772465"/>
    <n v="2.7001610261691216"/>
    <m/>
    <n v="0"/>
    <n v="141.59681233333333"/>
    <n v="174.48613748636072"/>
    <n v="0"/>
    <m/>
    <m/>
    <m/>
    <m/>
    <m/>
    <m/>
    <m/>
    <n v="9"/>
    <m/>
    <m/>
    <n v="1.03"/>
    <n v="31.41582363159783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39"/>
    <x v="17"/>
    <x v="12"/>
    <m/>
    <m/>
    <m/>
    <m/>
    <m/>
    <n v="4.555446302"/>
    <n v="0.59241224999999997"/>
    <n v="0.92339748644770769"/>
    <n v="0.25849890852195906"/>
    <m/>
    <n v="0.33391334147804091"/>
    <n v="50.616070022222225"/>
    <n v="10.259972071641196"/>
    <n v="40.356097950581024"/>
    <m/>
    <m/>
    <m/>
    <m/>
    <m/>
    <m/>
    <m/>
    <n v="9"/>
    <m/>
    <m/>
    <n v="1.03"/>
    <n v="42.94647542851927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Bolinao"/>
    <x v="15"/>
    <m/>
    <x v="5"/>
    <n v="740"/>
    <x v="17"/>
    <x v="12"/>
    <m/>
    <m/>
    <m/>
    <m/>
    <m/>
    <n v="15.183740880000002"/>
    <n v="4.1437480000000004"/>
    <n v="2.0955197187965804"/>
    <n v="0.49098132067882599"/>
    <m/>
    <n v="3.6527666793211742"/>
    <n v="168.70823200000004"/>
    <n v="23.283552431073115"/>
    <n v="145.4246795689269"/>
    <m/>
    <m/>
    <m/>
    <m/>
    <m/>
    <m/>
    <m/>
    <n v="9"/>
    <m/>
    <m/>
    <n v="1.03"/>
    <n v="31.34908009857350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1"/>
    <x v="17"/>
    <x v="12"/>
    <m/>
    <m/>
    <m/>
    <m/>
    <m/>
    <n v="91.956505829999998"/>
    <n v="9.6539974999999991"/>
    <n v="12.796432580034551"/>
    <n v="1.143307006083367"/>
    <m/>
    <n v="8.5106904939166341"/>
    <n v="1021.7389536666666"/>
    <n v="142.18258422260612"/>
    <n v="879.55636944406081"/>
    <m/>
    <m/>
    <m/>
    <m/>
    <m/>
    <m/>
    <m/>
    <n v="9"/>
    <m/>
    <m/>
    <n v="1.03"/>
    <n v="39.88803973257240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2"/>
    <x v="17"/>
    <x v="12"/>
    <m/>
    <m/>
    <m/>
    <m/>
    <m/>
    <n v="74.813167289999996"/>
    <n v="8.1647689999999997"/>
    <n v="12.634526060876608"/>
    <n v="1.8859601401321577"/>
    <m/>
    <n v="6.2788088598678424"/>
    <n v="831.25741433333326"/>
    <n v="140.38362289862897"/>
    <n v="690.87379143470434"/>
    <m/>
    <m/>
    <m/>
    <m/>
    <m/>
    <m/>
    <m/>
    <n v="9"/>
    <m/>
    <m/>
    <n v="1.03"/>
    <n v="24.36648982114168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3"/>
    <x v="17"/>
    <x v="12"/>
    <m/>
    <m/>
    <m/>
    <m/>
    <m/>
    <n v="90.433324320000011"/>
    <n v="7.167592"/>
    <n v="11.315217808411361"/>
    <n v="1.8030298019840016"/>
    <m/>
    <n v="5.3645621980159985"/>
    <n v="1004.8147146666669"/>
    <n v="125.72464231568179"/>
    <n v="879.090072350985"/>
    <m/>
    <m/>
    <m/>
    <m/>
    <m/>
    <m/>
    <m/>
    <n v="9"/>
    <m/>
    <m/>
    <n v="1.03"/>
    <n v="32.647369344158093"/>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4"/>
    <x v="17"/>
    <x v="12"/>
    <m/>
    <m/>
    <m/>
    <m/>
    <m/>
    <n v="105.11802299000003"/>
    <n v="9.8296665000000001"/>
    <n v="19.35793137293058"/>
    <n v="2.2972857919521927"/>
    <m/>
    <n v="7.5323807080478078"/>
    <n v="1167.9780332222226"/>
    <n v="215.08812636589533"/>
    <n v="952.889906856327"/>
    <m/>
    <m/>
    <m/>
    <m/>
    <m/>
    <m/>
    <m/>
    <n v="9"/>
    <m/>
    <m/>
    <n v="1.03"/>
    <n v="25.12381647707977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5"/>
    <x v="17"/>
    <x v="12"/>
    <m/>
    <m/>
    <m/>
    <m/>
    <m/>
    <n v="105.68227449999999"/>
    <n v="11.29529"/>
    <n v="14.205868477484241"/>
    <n v="1.45931806045368"/>
    <m/>
    <n v="9.8359719395463188"/>
    <n v="1174.2474944444443"/>
    <n v="157.84298308315823"/>
    <n v="1016.4045113612865"/>
    <m/>
    <m/>
    <m/>
    <m/>
    <m/>
    <m/>
    <m/>
    <n v="9"/>
    <m/>
    <m/>
    <n v="1.03"/>
    <n v="33.3007116771433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6"/>
    <x v="17"/>
    <x v="12"/>
    <m/>
    <m/>
    <m/>
    <m/>
    <m/>
    <n v="71.478074669999984"/>
    <n v="8.0354409999999987"/>
    <n v="13.718681136528639"/>
    <n v="1.4773085794007301"/>
    <m/>
    <n v="6.5581324205992697"/>
    <n v="794.20082966666655"/>
    <n v="152.42979040587377"/>
    <n v="641.7710392607928"/>
    <m/>
    <m/>
    <m/>
    <m/>
    <m/>
    <m/>
    <m/>
    <n v="9"/>
    <m/>
    <m/>
    <n v="1.03"/>
    <n v="39.1191686985616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7"/>
    <x v="17"/>
    <x v="12"/>
    <m/>
    <m/>
    <m/>
    <m/>
    <m/>
    <n v="102.1085968"/>
    <n v="10.92539"/>
    <n v="16.876720087916194"/>
    <n v="1.5580137641493472"/>
    <m/>
    <n v="9.3673762358506529"/>
    <n v="1134.5399644444444"/>
    <n v="187.51911208795769"/>
    <n v="947.02085235648678"/>
    <m/>
    <m/>
    <m/>
    <m/>
    <m/>
    <m/>
    <m/>
    <n v="9"/>
    <m/>
    <m/>
    <n v="1.03"/>
    <n v="0"/>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8"/>
    <x v="17"/>
    <x v="12"/>
    <m/>
    <m/>
    <m/>
    <m/>
    <m/>
    <n v="87.130583999999999"/>
    <n v="10.055275"/>
    <n v="14.773293833199642"/>
    <n v="1.4727957037561952"/>
    <m/>
    <n v="8.5824792962438039"/>
    <n v="968.11760000000004"/>
    <n v="164.14770925777381"/>
    <n v="803.96989074222631"/>
    <m/>
    <m/>
    <m/>
    <m/>
    <m/>
    <m/>
    <m/>
    <n v="9"/>
    <m/>
    <m/>
    <n v="1.03"/>
    <n v="28.805405484290382"/>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49"/>
    <x v="17"/>
    <x v="12"/>
    <m/>
    <m/>
    <m/>
    <m/>
    <m/>
    <n v="107.03323279999998"/>
    <n v="11.459379999999999"/>
    <n v="14.563254575010589"/>
    <n v="1.4835684114535095"/>
    <m/>
    <n v="9.97581158854649"/>
    <n v="1189.258142222222"/>
    <n v="161.81393972233988"/>
    <n v="1027.4442024998823"/>
    <m/>
    <m/>
    <m/>
    <m/>
    <m/>
    <m/>
    <m/>
    <n v="9"/>
    <m/>
    <m/>
    <n v="1.03"/>
    <n v="29.52322968098307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uerto Galera"/>
    <x v="15"/>
    <m/>
    <x v="5"/>
    <n v="750"/>
    <x v="17"/>
    <x v="12"/>
    <m/>
    <m/>
    <m/>
    <m/>
    <m/>
    <n v="106.2693436"/>
    <n v="0"/>
    <n v="13.129473546087628"/>
    <n v="1.5188230080816896"/>
    <m/>
    <n v="9.9705919919183099"/>
    <n v="1180.7704844444445"/>
    <n v="145.88303940097364"/>
    <n v="1034.8874450434707"/>
    <m/>
    <m/>
    <m/>
    <m/>
    <m/>
    <m/>
    <m/>
    <n v="9"/>
    <m/>
    <m/>
    <n v="1.03"/>
    <n v="50.67026574253307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1"/>
    <x v="17"/>
    <x v="12"/>
    <m/>
    <m/>
    <m/>
    <m/>
    <m/>
    <n v="104.1441755"/>
    <n v="11.437570000000001"/>
    <n v="17.643385678931967"/>
    <n v="2.0068666333491239"/>
    <m/>
    <n v="9.4307033666508762"/>
    <n v="1157.1575055555556"/>
    <n v="196.03761865479962"/>
    <n v="961.11988690075589"/>
    <m/>
    <m/>
    <m/>
    <m/>
    <m/>
    <m/>
    <m/>
    <n v="9"/>
    <m/>
    <m/>
    <n v="1.03"/>
    <n v="26.51703412810698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2"/>
    <x v="17"/>
    <x v="12"/>
    <m/>
    <m/>
    <m/>
    <m/>
    <m/>
    <m/>
    <m/>
    <m/>
    <m/>
    <m/>
    <m/>
    <m/>
    <m/>
    <m/>
    <m/>
    <m/>
    <m/>
    <m/>
    <m/>
    <m/>
    <m/>
    <n v="9"/>
    <m/>
    <m/>
    <n v="1.03"/>
    <n v="33.31861419601429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3"/>
    <x v="17"/>
    <x v="12"/>
    <m/>
    <m/>
    <m/>
    <m/>
    <m/>
    <m/>
    <m/>
    <m/>
    <m/>
    <m/>
    <m/>
    <m/>
    <m/>
    <m/>
    <m/>
    <m/>
    <m/>
    <m/>
    <m/>
    <m/>
    <m/>
    <n v="9"/>
    <m/>
    <m/>
    <n v="1.03"/>
    <n v="30.5035799853079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4"/>
    <x v="17"/>
    <x v="12"/>
    <m/>
    <m/>
    <m/>
    <m/>
    <m/>
    <m/>
    <m/>
    <m/>
    <m/>
    <m/>
    <m/>
    <m/>
    <m/>
    <m/>
    <m/>
    <m/>
    <m/>
    <m/>
    <m/>
    <m/>
    <m/>
    <n v="9"/>
    <m/>
    <m/>
    <n v="1.03"/>
    <n v="32.78526208805468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5"/>
    <x v="17"/>
    <x v="12"/>
    <m/>
    <m/>
    <m/>
    <m/>
    <m/>
    <m/>
    <m/>
    <m/>
    <m/>
    <m/>
    <m/>
    <m/>
    <m/>
    <m/>
    <m/>
    <m/>
    <m/>
    <m/>
    <m/>
    <m/>
    <m/>
    <n v="9"/>
    <m/>
    <m/>
    <n v="1.03"/>
    <n v="54.365285510896292"/>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6"/>
    <x v="17"/>
    <x v="12"/>
    <m/>
    <m/>
    <m/>
    <m/>
    <m/>
    <m/>
    <m/>
    <m/>
    <m/>
    <m/>
    <m/>
    <m/>
    <m/>
    <m/>
    <m/>
    <m/>
    <m/>
    <m/>
    <m/>
    <m/>
    <m/>
    <n v="9"/>
    <m/>
    <m/>
    <n v="1.03"/>
    <n v="46.665639491717492"/>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7"/>
    <x v="17"/>
    <x v="12"/>
    <m/>
    <m/>
    <m/>
    <m/>
    <m/>
    <m/>
    <m/>
    <m/>
    <m/>
    <m/>
    <m/>
    <m/>
    <m/>
    <m/>
    <m/>
    <m/>
    <m/>
    <m/>
    <m/>
    <m/>
    <m/>
    <n v="9"/>
    <m/>
    <m/>
    <n v="1.03"/>
    <n v="65.7269669546132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8"/>
    <x v="17"/>
    <x v="12"/>
    <m/>
    <m/>
    <m/>
    <m/>
    <m/>
    <n v="108.14749710000001"/>
    <n v="11.556694999999999"/>
    <n v="16.439915846481117"/>
    <n v="1.8227813604583059"/>
    <m/>
    <n v="9.7339136395416936"/>
    <n v="1201.6388566666669"/>
    <n v="182.66573162756796"/>
    <n v="1018.9731250390986"/>
    <m/>
    <m/>
    <m/>
    <m/>
    <m/>
    <m/>
    <m/>
    <n v="9"/>
    <m/>
    <m/>
    <n v="1.03"/>
    <n v="55.140104821886375"/>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59"/>
    <x v="17"/>
    <x v="12"/>
    <m/>
    <m/>
    <m/>
    <m/>
    <m/>
    <n v="89.080406960000005"/>
    <n v="10.076394499999999"/>
    <n v="19.10638290465911"/>
    <n v="2.0296559264840361"/>
    <m/>
    <n v="8.0467385735159631"/>
    <n v="989.7822995555556"/>
    <n v="212.29314338510125"/>
    <n v="777.48915617045452"/>
    <m/>
    <m/>
    <m/>
    <m/>
    <m/>
    <m/>
    <m/>
    <n v="9"/>
    <m/>
    <m/>
    <n v="1.03"/>
    <n v="73.62016572082924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60"/>
    <x v="17"/>
    <x v="12"/>
    <m/>
    <m/>
    <m/>
    <m/>
    <m/>
    <n v="99.584056500000003"/>
    <n v="10.917185"/>
    <n v="10.057670986859243"/>
    <n v="1.4623630547750728"/>
    <m/>
    <n v="9.4548219452249285"/>
    <n v="1106.4895166666665"/>
    <n v="111.75189985399159"/>
    <n v="994.73761681267524"/>
    <m/>
    <m/>
    <m/>
    <m/>
    <m/>
    <m/>
    <m/>
    <n v="9"/>
    <m/>
    <m/>
    <n v="1.03"/>
    <n v="30.09704111974623"/>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61"/>
    <x v="17"/>
    <x v="12"/>
    <m/>
    <m/>
    <m/>
    <m/>
    <m/>
    <n v="79.442137669999994"/>
    <n v="8.2257245000000001"/>
    <n v="11.317703173669235"/>
    <n v="1.2052922554905203"/>
    <m/>
    <n v="7.0204322445094798"/>
    <n v="882.69041855555554"/>
    <n v="125.75225748521373"/>
    <n v="756.93816107034183"/>
    <m/>
    <m/>
    <m/>
    <m/>
    <m/>
    <m/>
    <m/>
    <n v="9"/>
    <m/>
    <m/>
    <n v="1.03"/>
    <n v="30.64356993916317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El Nido"/>
    <x v="15"/>
    <m/>
    <x v="5"/>
    <n v="762"/>
    <x v="17"/>
    <x v="12"/>
    <m/>
    <m/>
    <m/>
    <m/>
    <m/>
    <n v="64.103110900000004"/>
    <n v="8.9001374999999996"/>
    <n v="14.447465230090902"/>
    <n v="1.1885070187557849"/>
    <m/>
    <n v="7.7116304812442156"/>
    <n v="712.25678777777784"/>
    <n v="160.52739144545447"/>
    <n v="551.72939633232329"/>
    <m/>
    <m/>
    <m/>
    <m/>
    <m/>
    <m/>
    <m/>
    <n v="9"/>
    <m/>
    <m/>
    <n v="1.03"/>
    <n v="31.08183691593614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3"/>
    <x v="17"/>
    <x v="12"/>
    <m/>
    <m/>
    <m/>
    <m/>
    <m/>
    <n v="83.682514800000007"/>
    <n v="9.0272400000000008"/>
    <n v="14.964938945233015"/>
    <n v="1.6143407707910482"/>
    <m/>
    <n v="7.4128992292089526"/>
    <n v="929.80572000000006"/>
    <n v="166.27709939147795"/>
    <n v="763.52862060852215"/>
    <m/>
    <m/>
    <m/>
    <m/>
    <m/>
    <m/>
    <m/>
    <n v="9"/>
    <m/>
    <m/>
    <n v="1.03"/>
    <n v="28.517960291518783"/>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4"/>
    <x v="17"/>
    <x v="12"/>
    <m/>
    <m/>
    <m/>
    <m/>
    <m/>
    <n v="16.218385150000003"/>
    <n v="2.0261545000000001"/>
    <n v="8.6446151278960031"/>
    <n v="1.0823863273889507"/>
    <m/>
    <n v="0.94376817261104928"/>
    <n v="180.2042794444445"/>
    <n v="96.051279198844469"/>
    <n v="84.153000245599969"/>
    <m/>
    <m/>
    <m/>
    <m/>
    <m/>
    <m/>
    <m/>
    <n v="9"/>
    <m/>
    <m/>
    <n v="1.03"/>
    <n v="24.22749713962764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5"/>
    <x v="17"/>
    <x v="12"/>
    <m/>
    <m/>
    <m/>
    <m/>
    <m/>
    <n v="7.3912915360000007"/>
    <n v="1.9626759499999999"/>
    <n v="7.7501714020972576"/>
    <n v="1.6163183604149998"/>
    <m/>
    <n v="0.84144978397476589"/>
    <n v="82.125461511111126"/>
    <n v="86.113015578858423"/>
    <n v="9.6299253054889906"/>
    <m/>
    <m/>
    <m/>
    <m/>
    <m/>
    <m/>
    <m/>
    <n v="9"/>
    <m/>
    <m/>
    <n v="1.03"/>
    <n v="23.08005453654487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6"/>
    <x v="17"/>
    <x v="12"/>
    <m/>
    <m/>
    <m/>
    <m/>
    <m/>
    <n v="102.55062439"/>
    <n v="9.6933814999999992"/>
    <n v="10.128287697507792"/>
    <n v="1.1786922118653451"/>
    <m/>
    <n v="8.5146892881346545"/>
    <n v="1139.4513821111111"/>
    <n v="112.53652997230881"/>
    <n v="1026.9148521388026"/>
    <m/>
    <m/>
    <m/>
    <m/>
    <m/>
    <m/>
    <m/>
    <n v="9"/>
    <m/>
    <m/>
    <n v="1.03"/>
    <n v="25.04164527946311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7"/>
    <x v="17"/>
    <x v="12"/>
    <m/>
    <m/>
    <m/>
    <m/>
    <m/>
    <n v="58.912112779999994"/>
    <n v="8.1497060000000001"/>
    <n v="32.64544705645406"/>
    <n v="2.4427171294514793"/>
    <m/>
    <n v="5.7069888705485212"/>
    <n v="654.57903088888884"/>
    <n v="362.72718951615622"/>
    <n v="291.85184137273274"/>
    <m/>
    <m/>
    <m/>
    <m/>
    <m/>
    <m/>
    <m/>
    <n v="9"/>
    <m/>
    <m/>
    <n v="1.03"/>
    <n v="20.545963699062547"/>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8"/>
    <x v="17"/>
    <x v="12"/>
    <m/>
    <m/>
    <m/>
    <m/>
    <m/>
    <n v="49.931114299999997"/>
    <n v="4.8799049999999999"/>
    <n v="43.959406836067537"/>
    <n v="4.3937824943506314"/>
    <m/>
    <n v="0.48612250564936854"/>
    <n v="554.79015888888887"/>
    <n v="488.43785373408377"/>
    <n v="66.352305154805222"/>
    <m/>
    <m/>
    <m/>
    <m/>
    <m/>
    <m/>
    <m/>
    <n v="9"/>
    <m/>
    <m/>
    <n v="1.03"/>
    <n v="24.47977662400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69"/>
    <x v="17"/>
    <x v="12"/>
    <m/>
    <m/>
    <m/>
    <m/>
    <m/>
    <n v="75.427933089999996"/>
    <n v="5.9574929999999995"/>
    <n v="59.071210153226971"/>
    <n v="4.1505532784339092"/>
    <m/>
    <n v="1.8069397215660903"/>
    <n v="838.08814544444431"/>
    <n v="656.34677948029969"/>
    <n v="181.74136596414471"/>
    <m/>
    <m/>
    <m/>
    <m/>
    <m/>
    <m/>
    <m/>
    <n v="9"/>
    <m/>
    <m/>
    <n v="1.03"/>
    <n v="21.59656645992225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0"/>
    <x v="17"/>
    <x v="12"/>
    <m/>
    <m/>
    <m/>
    <m/>
    <m/>
    <n v="91.956340000000012"/>
    <n v="10.2165"/>
    <n v="8.8998589858780353"/>
    <n v="0.96358431039233094"/>
    <m/>
    <n v="9.2529156896076703"/>
    <n v="1021.7371111111113"/>
    <n v="98.887322065311494"/>
    <n v="922.84978904579998"/>
    <m/>
    <m/>
    <m/>
    <m/>
    <m/>
    <m/>
    <m/>
    <n v="9"/>
    <m/>
    <m/>
    <n v="1.03"/>
    <n v="23.83921378384133"/>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1"/>
    <x v="17"/>
    <x v="12"/>
    <m/>
    <m/>
    <m/>
    <m/>
    <m/>
    <n v="15.264718655999999"/>
    <n v="5.3508697000000005"/>
    <n v="2.9954263773955141"/>
    <n v="0.66169494152013675"/>
    <m/>
    <n v="4.6891747584798633"/>
    <n v="169.60798506666666"/>
    <n v="33.2825153043946"/>
    <n v="136.32546976227206"/>
    <m/>
    <m/>
    <m/>
    <m/>
    <m/>
    <m/>
    <m/>
    <n v="9"/>
    <m/>
    <m/>
    <n v="1.03"/>
    <n v="21.06920884473267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2"/>
    <x v="17"/>
    <x v="12"/>
    <m/>
    <m/>
    <m/>
    <m/>
    <m/>
    <n v="4.1144585999999999"/>
    <n v="0.52840690000000001"/>
    <n v="1.0992106083558109"/>
    <n v="0.11497399080204665"/>
    <m/>
    <n v="0.41343290919795334"/>
    <n v="45.716206666666665"/>
    <n v="12.213451203953454"/>
    <n v="33.502755462713218"/>
    <m/>
    <m/>
    <m/>
    <m/>
    <m/>
    <m/>
    <m/>
    <n v="9"/>
    <m/>
    <m/>
    <n v="1.03"/>
    <n v="21.598550654248378"/>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3"/>
    <x v="17"/>
    <x v="12"/>
    <m/>
    <m/>
    <m/>
    <m/>
    <m/>
    <n v="2.4067241620000002"/>
    <n v="0.44731270000000001"/>
    <n v="0.13068270049216893"/>
    <n v="1.7474201681944648E-2"/>
    <m/>
    <n v="0.42983849831805537"/>
    <n v="26.741379577777778"/>
    <n v="1.4520300054685435"/>
    <n v="25.289349572309238"/>
    <m/>
    <m/>
    <m/>
    <m/>
    <m/>
    <m/>
    <m/>
    <n v="9"/>
    <m/>
    <m/>
    <n v="1.03"/>
    <n v="32.52963319744243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4"/>
    <x v="17"/>
    <x v="12"/>
    <m/>
    <m/>
    <m/>
    <m/>
    <m/>
    <n v="2.8654600000000001"/>
    <n v="0.32699999999999996"/>
    <n v="0.87497738921310386"/>
    <n v="0.14624807755693298"/>
    <m/>
    <n v="0.18075192244306701"/>
    <n v="31.838444444444448"/>
    <n v="9.7219709912567094"/>
    <n v="22.116473453187734"/>
    <m/>
    <m/>
    <m/>
    <m/>
    <m/>
    <m/>
    <m/>
    <n v="9"/>
    <m/>
    <m/>
    <n v="1.03"/>
    <n v="30.94979810763575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5"/>
    <x v="17"/>
    <x v="12"/>
    <m/>
    <m/>
    <m/>
    <m/>
    <m/>
    <n v="2.9076900000000006"/>
    <n v="0.56800000000000006"/>
    <n v="0.91058425527530573"/>
    <n v="0.12568644860488881"/>
    <m/>
    <n v="0.44231355139511119"/>
    <n v="32.307666666666677"/>
    <n v="10.117602836392287"/>
    <n v="22.190063830274383"/>
    <m/>
    <m/>
    <m/>
    <m/>
    <m/>
    <m/>
    <m/>
    <n v="9"/>
    <m/>
    <m/>
    <n v="1.03"/>
    <n v="19.134687691366004"/>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Trang"/>
    <x v="17"/>
    <m/>
    <x v="5"/>
    <n v="776"/>
    <x v="17"/>
    <x v="12"/>
    <m/>
    <m/>
    <m/>
    <m/>
    <m/>
    <n v="7.9206999999999992"/>
    <n v="0.74399999999999999"/>
    <n v="3.9645586859791409"/>
    <n v="0.30088043746446591"/>
    <m/>
    <n v="0.44311956253553408"/>
    <n v="88.007777777777775"/>
    <n v="44.0506520664349"/>
    <n v="43.95712571134289"/>
    <m/>
    <m/>
    <m/>
    <m/>
    <m/>
    <m/>
    <m/>
    <n v="9"/>
    <m/>
    <m/>
    <n v="1.03"/>
    <n v="20.516028136831416"/>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huket"/>
    <x v="17"/>
    <m/>
    <x v="5"/>
    <n v="777"/>
    <x v="17"/>
    <x v="12"/>
    <m/>
    <m/>
    <m/>
    <m/>
    <m/>
    <n v="4.5074849700000001"/>
    <n v="1.0505995000000001"/>
    <n v="6.7825096843735224"/>
    <n v="0.73166231762389655"/>
    <m/>
    <n v="1.0445366823761035"/>
    <n v="50.083166333333338"/>
    <n v="75.361218715261359"/>
    <n v="107.58727828473869"/>
    <m/>
    <m/>
    <m/>
    <m/>
    <m/>
    <m/>
    <m/>
    <n v="9"/>
    <m/>
    <m/>
    <n v="1.03"/>
    <n v="37.961647046581611"/>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huket"/>
    <x v="17"/>
    <m/>
    <x v="5"/>
    <n v="778"/>
    <x v="17"/>
    <x v="12"/>
    <m/>
    <m/>
    <m/>
    <m/>
    <m/>
    <n v="18.483588959999995"/>
    <n v="1.2593894999999999"/>
    <n v="13.66694416606548"/>
    <n v="0.89724239398941386"/>
    <m/>
    <n v="0.36214710601058608"/>
    <n v="205.37321066666664"/>
    <n v="151.85493517850534"/>
    <n v="53.51827548816135"/>
    <m/>
    <m/>
    <m/>
    <m/>
    <m/>
    <m/>
    <m/>
    <n v="9"/>
    <m/>
    <m/>
    <n v="1.03"/>
    <n v="68.205347698085319"/>
    <m/>
  </r>
  <r>
    <s v="CC_012"/>
    <s v="Fourqurean, J.W., Duarte, C.M., Kennedy, H., Marbà, N., Holmer, M., Mateo, M.A., Apostolaki, E.T., Kendrick, G.A., Krause-Jensen, D., McGlathery, K.J. and Serrano, O., 2012. Seagrass ecosystems as a globally significant carbon stock. Nature geoscience, 5(7), pp.505-509."/>
    <s v="Kamp-Nielsen, L., Vermaat, J. E., Wesseling, I., Borum, J., and Geertz-Hansen, O. (2002). Sediment properties along gradients of siltation in South-East Asia. Estuarine Coastal and Shelf Science 54, 127-138. doi:10.1006/ecss.2001.0822 and CERDS project unpublished data"/>
    <m/>
    <m/>
    <s v="Phuket"/>
    <x v="17"/>
    <m/>
    <x v="5"/>
    <n v="779"/>
    <x v="17"/>
    <x v="12"/>
    <m/>
    <m/>
    <m/>
    <m/>
    <m/>
    <n v="13.084453384000001"/>
    <n v="2.9212560499999998"/>
    <n v="10.344245862230038"/>
    <n v="2.0614982013932996"/>
    <m/>
    <n v="0.85975784860670035"/>
    <n v="145.3828153777778"/>
    <n v="114.93606513588929"/>
    <n v="30.446750241888459"/>
    <m/>
    <m/>
    <m/>
    <m/>
    <m/>
    <m/>
    <m/>
    <n v="9"/>
    <m/>
    <m/>
    <n v="1.03"/>
    <n v="40.718694565949626"/>
    <m/>
  </r>
  <r>
    <s v="CC_012"/>
    <s v="Fourqurean, J.W., Duarte, C.M., Kennedy, H., Marbà, N., Holmer, M., Mateo, M.A., Apostolaki, E.T., Kendrick, G.A., Krause-Jensen, D., McGlathery, K.J. and Serrano, O., 2012. Seagrass ecosystems as a globally significant carbon stock. Nature geoscience, 5(7), pp.505-509."/>
    <s v="M. A. Mateo, unpublished"/>
    <m/>
    <m/>
    <s v="Villajoyosa"/>
    <x v="26"/>
    <m/>
    <x v="2"/>
    <n v="780"/>
    <x v="2"/>
    <x v="2"/>
    <m/>
    <m/>
    <m/>
    <m/>
    <m/>
    <n v="1248.8487258758732"/>
    <n v="13.293979172379636"/>
    <n v="592.88843118947511"/>
    <n v="8.1556014166213124"/>
    <m/>
    <n v="5.1383777557583219"/>
    <n v="517.48398384941152"/>
    <n v="380.31163320623119"/>
    <n v="137.17235064318024"/>
    <m/>
    <m/>
    <m/>
    <m/>
    <m/>
    <m/>
    <m/>
    <n v="200"/>
    <m/>
    <m/>
    <n v="0.57839138910269328"/>
    <m/>
    <m/>
  </r>
  <r>
    <s v="CC_012"/>
    <s v="Fourqurean, J.W., Duarte, C.M., Kennedy, H., Marbà, N., Holmer, M., Mateo, M.A., Apostolaki, E.T., Kendrick, G.A., Krause-Jensen, D., McGlathery, K.J. and Serrano, O., 2012. Seagrass ecosystems as a globally significant carbon stock. Nature geoscience, 5(7), pp.505-509."/>
    <s v="M. A. Mateo, unpublished"/>
    <m/>
    <m/>
    <s v="Villajoyosa"/>
    <x v="26"/>
    <m/>
    <x v="2"/>
    <n v="781"/>
    <x v="2"/>
    <x v="2"/>
    <m/>
    <m/>
    <m/>
    <m/>
    <m/>
    <n v="1149.9354122300124"/>
    <n v="12.176124902088418"/>
    <n v="513.16287091693505"/>
    <n v="6.9409308001444119"/>
    <m/>
    <n v="5.2351941019440069"/>
    <n v="452.14564032898164"/>
    <n v="320.80624997944307"/>
    <n v="131.33939034953852"/>
    <m/>
    <m/>
    <m/>
    <m/>
    <m/>
    <m/>
    <m/>
    <n v="200"/>
    <m/>
    <m/>
    <n v="0.55214112301344453"/>
    <m/>
    <m/>
  </r>
  <r>
    <s v="CC_012"/>
    <s v="Fourqurean, J.W., Duarte, C.M., Kennedy, H., Marbà, N., Holmer, M., Mateo, M.A., Apostolaki, E.T., Kendrick, G.A., Krause-Jensen, D., McGlathery, K.J. and Serrano, O., 2012. Seagrass ecosystems as a globally significant carbon stock. Nature geoscience, 5(7), pp.505-509."/>
    <s v="M. A. Mateo, unpublished"/>
    <m/>
    <m/>
    <s v="Villajoyosa"/>
    <x v="26"/>
    <m/>
    <x v="2"/>
    <n v="782"/>
    <x v="2"/>
    <x v="2"/>
    <m/>
    <m/>
    <m/>
    <m/>
    <m/>
    <n v="1104.4300132974763"/>
    <n v="12.193907804663663"/>
    <n v="493.00192012871184"/>
    <n v="6.9285336109755651"/>
    <m/>
    <n v="5.265374193688098"/>
    <n v="494.23801344136655"/>
    <n v="312.14986178143607"/>
    <n v="182.08815165993042"/>
    <m/>
    <m/>
    <m/>
    <m/>
    <m/>
    <m/>
    <m/>
    <n v="200"/>
    <m/>
    <m/>
    <n v="0.53107699295941502"/>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Tabarca South"/>
    <x v="26"/>
    <m/>
    <x v="2"/>
    <n v="783"/>
    <x v="2"/>
    <x v="2"/>
    <m/>
    <m/>
    <m/>
    <m/>
    <m/>
    <m/>
    <m/>
    <n v="867.16368840698306"/>
    <n v="7.0505873920000015"/>
    <m/>
    <m/>
    <m/>
    <n v="754.52271998658239"/>
    <m/>
    <m/>
    <m/>
    <m/>
    <m/>
    <m/>
    <m/>
    <m/>
    <n v="188"/>
    <m/>
    <m/>
    <n v="0.74337999999999993"/>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Tabarca South"/>
    <x v="26"/>
    <m/>
    <x v="2"/>
    <n v="784"/>
    <x v="2"/>
    <x v="2"/>
    <m/>
    <m/>
    <m/>
    <m/>
    <m/>
    <m/>
    <m/>
    <n v="311.33842384790995"/>
    <n v="6.7111814975000001"/>
    <m/>
    <m/>
    <m/>
    <n v="261.25173715297211"/>
    <m/>
    <m/>
    <m/>
    <m/>
    <m/>
    <m/>
    <m/>
    <m/>
    <n v="174"/>
    <m/>
    <m/>
    <n v="0.56079999999999997"/>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Tabarca South"/>
    <x v="26"/>
    <m/>
    <x v="2"/>
    <n v="785"/>
    <x v="2"/>
    <x v="2"/>
    <m/>
    <m/>
    <m/>
    <m/>
    <m/>
    <m/>
    <m/>
    <n v="966.20899732307782"/>
    <n v="12.398718082499999"/>
    <m/>
    <m/>
    <m/>
    <n v="552.05518053197954"/>
    <m/>
    <m/>
    <m/>
    <m/>
    <m/>
    <m/>
    <m/>
    <m/>
    <n v="160"/>
    <m/>
    <m/>
    <n v="0.69637499999999997"/>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Tabarca North"/>
    <x v="26"/>
    <m/>
    <x v="2"/>
    <n v="786"/>
    <x v="2"/>
    <x v="2"/>
    <m/>
    <m/>
    <m/>
    <m/>
    <m/>
    <m/>
    <m/>
    <n v="320.37783224632"/>
    <n v="13.190736733333333"/>
    <m/>
    <m/>
    <m/>
    <n v="262.60478052977049"/>
    <m/>
    <m/>
    <m/>
    <m/>
    <m/>
    <m/>
    <m/>
    <m/>
    <n v="122"/>
    <m/>
    <m/>
    <n v="0.41299999999999998"/>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El Campello"/>
    <x v="26"/>
    <m/>
    <x v="2"/>
    <n v="787"/>
    <x v="2"/>
    <x v="2"/>
    <m/>
    <m/>
    <m/>
    <m/>
    <m/>
    <m/>
    <m/>
    <n v="610.96374013397997"/>
    <n v="6.0677437460000005"/>
    <m/>
    <m/>
    <m/>
    <n v="362.84544628718749"/>
    <m/>
    <m/>
    <m/>
    <m/>
    <m/>
    <m/>
    <m/>
    <m/>
    <n v="220"/>
    <m/>
    <m/>
    <n v="0.66600000000000004"/>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El Campello"/>
    <x v="26"/>
    <m/>
    <x v="2"/>
    <n v="788"/>
    <x v="2"/>
    <x v="2"/>
    <m/>
    <m/>
    <m/>
    <m/>
    <m/>
    <m/>
    <m/>
    <n v="847.34628256109988"/>
    <n v="9.5712334419999987"/>
    <m/>
    <m/>
    <m/>
    <n v="498.49083099632799"/>
    <m/>
    <m/>
    <m/>
    <m/>
    <m/>
    <m/>
    <m/>
    <m/>
    <n v="220"/>
    <m/>
    <m/>
    <n v="0.60380000000000011"/>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El Campello"/>
    <x v="26"/>
    <m/>
    <x v="2"/>
    <n v="789"/>
    <x v="2"/>
    <x v="2"/>
    <m/>
    <m/>
    <m/>
    <m/>
    <m/>
    <m/>
    <m/>
    <n v="478.23516762232299"/>
    <n v="7.8658742640000003"/>
    <m/>
    <m/>
    <m/>
    <n v="208.66256451754998"/>
    <m/>
    <m/>
    <m/>
    <m/>
    <m/>
    <m/>
    <m/>
    <m/>
    <n v="220"/>
    <m/>
    <m/>
    <n v="0.53354000000000001"/>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Portlligat I"/>
    <x v="26"/>
    <m/>
    <x v="2"/>
    <n v="790"/>
    <x v="2"/>
    <x v="2"/>
    <m/>
    <m/>
    <m/>
    <m/>
    <m/>
    <m/>
    <m/>
    <n v="521.86741643790003"/>
    <n v="11.515723889999999"/>
    <m/>
    <m/>
    <m/>
    <n v="359.90856306062074"/>
    <m/>
    <m/>
    <m/>
    <m/>
    <m/>
    <m/>
    <m/>
    <m/>
    <n v="145"/>
    <m/>
    <m/>
    <n v="0.57633333333333336"/>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Portlligat I"/>
    <x v="26"/>
    <m/>
    <x v="2"/>
    <n v="791"/>
    <x v="2"/>
    <x v="2"/>
    <m/>
    <m/>
    <m/>
    <m/>
    <m/>
    <m/>
    <m/>
    <n v="345.14139181918495"/>
    <n v="9.4799233399999991"/>
    <m/>
    <m/>
    <m/>
    <n v="222.67186568979676"/>
    <m/>
    <m/>
    <m/>
    <m/>
    <m/>
    <m/>
    <m/>
    <m/>
    <n v="155"/>
    <m/>
    <m/>
    <n v="0.54866666666666664"/>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Portlligat I"/>
    <x v="26"/>
    <m/>
    <x v="2"/>
    <n v="792"/>
    <x v="2"/>
    <x v="2"/>
    <m/>
    <m/>
    <m/>
    <m/>
    <m/>
    <m/>
    <m/>
    <n v="635.92448603063997"/>
    <n v="12.310649273333333"/>
    <m/>
    <m/>
    <m/>
    <n v="454.23177573617141"/>
    <m/>
    <m/>
    <m/>
    <m/>
    <m/>
    <m/>
    <m/>
    <m/>
    <n v="140"/>
    <m/>
    <m/>
    <n v="0.58366666666666667"/>
    <m/>
    <m/>
  </r>
  <r>
    <s v="CC_012"/>
    <s v="Fourqurean, J.W., Duarte, C.M., Kennedy, H., Marbà, N., Holmer, M., Mateo, M.A., Apostolaki, E.T., Kendrick, G.A., Krause-Jensen, D., McGlathery, K.J. and Serrano, O., 2012. Seagrass ecosystems as a globally significant carbon stock. Nature geoscience, 5(7), pp.505-509."/>
    <s v="Serrano O, Mateo MA, Renom P, Julià R. (Submitted). Insights in the mat of Posidonia oceanica: coring, dating and description. Geoderma"/>
    <m/>
    <m/>
    <s v="Portlligat II"/>
    <x v="26"/>
    <m/>
    <x v="2"/>
    <n v="793"/>
    <x v="2"/>
    <x v="2"/>
    <m/>
    <m/>
    <m/>
    <m/>
    <m/>
    <n v="2811.6324931720128"/>
    <n v="8.6635814756926148"/>
    <n v="786.5267826651334"/>
    <n v="3.1744753801669523"/>
    <m/>
    <n v="5.489106095525659"/>
    <n v="329.96731610061693"/>
    <n v="191.76259107106438"/>
    <n v="138.20472502955252"/>
    <m/>
    <m/>
    <m/>
    <m/>
    <m/>
    <m/>
    <m/>
    <n v="475"/>
    <m/>
    <m/>
    <n v="0.73457657142857136"/>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Portlligat III"/>
    <x v="26"/>
    <m/>
    <x v="2"/>
    <n v="794"/>
    <x v="2"/>
    <x v="2"/>
    <m/>
    <m/>
    <m/>
    <m/>
    <m/>
    <n v="2366.5790712556259"/>
    <n v="9.4890361396464584"/>
    <n v="676.22850938092176"/>
    <n v="3.0780020627429763"/>
    <m/>
    <n v="6.4110340769034835"/>
    <n v="564.84489717095232"/>
    <n v="221.94505661738324"/>
    <n v="342.89984055356916"/>
    <m/>
    <m/>
    <m/>
    <m/>
    <m/>
    <m/>
    <m/>
    <n v="320"/>
    <m/>
    <m/>
    <n v="0.76570779624140073"/>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Culip"/>
    <x v="26"/>
    <m/>
    <x v="2"/>
    <n v="795"/>
    <x v="2"/>
    <x v="2"/>
    <m/>
    <m/>
    <m/>
    <m/>
    <m/>
    <m/>
    <m/>
    <n v="618.39315488686202"/>
    <n v="10.038676283749998"/>
    <m/>
    <m/>
    <m/>
    <n v="563.10533503852946"/>
    <m/>
    <m/>
    <m/>
    <m/>
    <m/>
    <m/>
    <m/>
    <m/>
    <n v="150"/>
    <m/>
    <m/>
    <n v="0.44211250000000002"/>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Medes Islands"/>
    <x v="26"/>
    <m/>
    <x v="2"/>
    <n v="796"/>
    <x v="2"/>
    <x v="2"/>
    <m/>
    <m/>
    <m/>
    <m/>
    <m/>
    <m/>
    <m/>
    <n v="620.84031312699994"/>
    <n v="9.016559612"/>
    <m/>
    <m/>
    <m/>
    <n v="453.05154821780002"/>
    <m/>
    <m/>
    <m/>
    <m/>
    <m/>
    <m/>
    <m/>
    <m/>
    <n v="200"/>
    <m/>
    <m/>
    <n v="0.61160000000000003"/>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Medes Islands"/>
    <x v="26"/>
    <m/>
    <x v="2"/>
    <n v="797"/>
    <x v="2"/>
    <x v="2"/>
    <m/>
    <m/>
    <m/>
    <m/>
    <m/>
    <m/>
    <m/>
    <n v="776.28780590669999"/>
    <n v="4.0574630616666658"/>
    <m/>
    <m/>
    <m/>
    <n v="499.86190832563631"/>
    <m/>
    <m/>
    <m/>
    <m/>
    <m/>
    <m/>
    <m/>
    <m/>
    <n v="420"/>
    <m/>
    <m/>
    <n v="0.75250000000000006"/>
    <m/>
    <m/>
  </r>
  <r>
    <s v="CC_012"/>
    <s v="Fourqurean, J.W., Duarte, C.M., Kennedy, H., Marbà, N., Holmer, M., Mateo, M.A., Apostolaki, E.T., Kendrick, G.A., Krause-Jensen, D., McGlathery, K.J. and Serrano, O., 2012. Seagrass ecosystems as a globally significant carbon stock. Nature geoscience, 5(7), pp.505-509."/>
    <s v="Mateo, M. A., Romero, J., Pérez, M., Littler, M. M., and Littler, D. S. (1997). Dynamics of millenary organic deposits resulting from the growth of the Mediterranean seagrass Posidonia oceanica. Estuarine, Coastal and Shelf Science 44"/>
    <m/>
    <m/>
    <s v="Ischia"/>
    <x v="26"/>
    <m/>
    <x v="2"/>
    <n v="798"/>
    <x v="2"/>
    <x v="2"/>
    <m/>
    <m/>
    <m/>
    <m/>
    <m/>
    <m/>
    <m/>
    <n v="554.03686463579993"/>
    <n v="4.2584043599999992"/>
    <m/>
    <m/>
    <m/>
    <n v="283.42746212727263"/>
    <m/>
    <m/>
    <m/>
    <m/>
    <m/>
    <m/>
    <m/>
    <m/>
    <n v="310"/>
    <m/>
    <m/>
    <n v="0.5113999999999999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Talamanca"/>
    <x v="26"/>
    <m/>
    <x v="2"/>
    <n v="799"/>
    <x v="2"/>
    <x v="2"/>
    <m/>
    <m/>
    <m/>
    <m/>
    <m/>
    <n v="3424.5910078806778"/>
    <n v="14.75993092046799"/>
    <n v="1345.5356473119894"/>
    <n v="5.517851653038317"/>
    <m/>
    <n v="9.2420792674296735"/>
    <n v="1463.6747614354895"/>
    <n v="768.18963247134639"/>
    <n v="695.48512896414297"/>
    <m/>
    <m/>
    <m/>
    <m/>
    <m/>
    <m/>
    <m/>
    <n v="277"/>
    <m/>
    <m/>
    <n v="0.8270613947943571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Talamanca"/>
    <x v="26"/>
    <m/>
    <x v="2"/>
    <n v="800"/>
    <x v="2"/>
    <x v="2"/>
    <m/>
    <m/>
    <m/>
    <m/>
    <m/>
    <n v="3015.5374035133373"/>
    <n v="13.55949219778824"/>
    <n v="961.635876464489"/>
    <n v="4.249260778299254"/>
    <m/>
    <n v="9.3102314194889821"/>
    <n v="1185.6043480639989"/>
    <n v="446.54209249746231"/>
    <n v="739.06225556653681"/>
    <m/>
    <m/>
    <m/>
    <m/>
    <m/>
    <m/>
    <m/>
    <n v="277"/>
    <m/>
    <m/>
    <n v="0.80109562601118323"/>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Talamanca"/>
    <x v="26"/>
    <m/>
    <x v="2"/>
    <n v="801"/>
    <x v="2"/>
    <x v="2"/>
    <m/>
    <m/>
    <m/>
    <m/>
    <m/>
    <n v="3127.9327982291761"/>
    <n v="13.88581265084847"/>
    <n v="950.48996089995933"/>
    <n v="4.4152697135140091"/>
    <m/>
    <n v="9.4705429373344607"/>
    <n v="1261.6880877435669"/>
    <n v="510.2989919761286"/>
    <n v="751.38909576743845"/>
    <m/>
    <m/>
    <m/>
    <m/>
    <m/>
    <m/>
    <m/>
    <n v="277"/>
    <m/>
    <m/>
    <n v="0.8194885186341573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Es Pujols"/>
    <x v="26"/>
    <m/>
    <x v="2"/>
    <n v="802"/>
    <x v="2"/>
    <x v="2"/>
    <m/>
    <m/>
    <m/>
    <m/>
    <m/>
    <n v="1278.388981928169"/>
    <n v="21.914308277397755"/>
    <n v="614.42435154246414"/>
    <n v="13.0106523331375"/>
    <m/>
    <n v="8.9036559442602545"/>
    <n v="572.05357099681214"/>
    <n v="261.85091849637013"/>
    <n v="310.20265250044207"/>
    <m/>
    <m/>
    <m/>
    <m/>
    <m/>
    <m/>
    <m/>
    <n v="277"/>
    <m/>
    <m/>
    <n v="0.20862308762169682"/>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Es Pujols"/>
    <x v="26"/>
    <m/>
    <x v="2"/>
    <n v="803"/>
    <x v="2"/>
    <x v="2"/>
    <m/>
    <m/>
    <m/>
    <m/>
    <m/>
    <n v="1018.6235376398463"/>
    <n v="23.743290899377726"/>
    <n v="617.80089143920372"/>
    <n v="15.08851927780092"/>
    <m/>
    <n v="8.6547716215768027"/>
    <n v="319.65872839370581"/>
    <n v="230.70032297119471"/>
    <n v="88.958405422511134"/>
    <m/>
    <m/>
    <m/>
    <m/>
    <m/>
    <m/>
    <m/>
    <n v="277"/>
    <m/>
    <m/>
    <n v="0.1632014419119525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Es Pujols"/>
    <x v="26"/>
    <m/>
    <x v="2"/>
    <n v="804"/>
    <x v="2"/>
    <x v="2"/>
    <m/>
    <m/>
    <m/>
    <m/>
    <m/>
    <n v="1279.0238140649878"/>
    <n v="25.639054962473413"/>
    <n v="561.11982126805299"/>
    <n v="16.974124993982763"/>
    <m/>
    <n v="8.6649299684906502"/>
    <n v="544.41943961462016"/>
    <n v="276.88747828119887"/>
    <n v="267.53196133342129"/>
    <m/>
    <m/>
    <m/>
    <m/>
    <m/>
    <m/>
    <m/>
    <n v="277"/>
    <m/>
    <m/>
    <n v="0.2190045698390621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Es Pujols"/>
    <x v="26"/>
    <m/>
    <x v="2"/>
    <n v="805"/>
    <x v="2"/>
    <x v="2"/>
    <m/>
    <m/>
    <m/>
    <m/>
    <m/>
    <n v="628.55440962182308"/>
    <n v="10.70567131298737"/>
    <n v="16.458169433379471"/>
    <n v="0.28414558277740826"/>
    <m/>
    <n v="10.421525730209963"/>
    <n v="1571.3860240545578"/>
    <n v="41.145423583448675"/>
    <n v="1530.2406004711092"/>
    <m/>
    <m/>
    <m/>
    <m/>
    <m/>
    <m/>
    <m/>
    <n v="40"/>
    <m/>
    <m/>
    <n v="1.472647874889645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Es Pujols"/>
    <x v="26"/>
    <m/>
    <x v="2"/>
    <n v="806"/>
    <x v="2"/>
    <x v="2"/>
    <m/>
    <m/>
    <m/>
    <m/>
    <m/>
    <n v="716.43389610414897"/>
    <n v="10.573125034974529"/>
    <n v="17.217559382612965"/>
    <n v="0.26985411521587604"/>
    <m/>
    <n v="10.303270919758651"/>
    <n v="1557.4649915307587"/>
    <n v="37.429476918723836"/>
    <n v="1520.0355146120344"/>
    <m/>
    <m/>
    <m/>
    <m/>
    <m/>
    <m/>
    <m/>
    <n v="46"/>
    <m/>
    <m/>
    <n v="1.4969731365872114"/>
    <m/>
    <m/>
  </r>
  <r>
    <s v="CC_012"/>
    <s v="Fourqurean, J.W., Duarte, C.M., Kennedy, H., Marbà, N., Holmer, M., Mateo, M.A., Apostolaki, E.T., Kendrick, G.A., Krause-Jensen, D., McGlathery, K.J. and Serrano, O., 2012. Seagrass ecosystems as a globally significant carbon stock. Nature geoscience, 5(7), pp.505-509."/>
    <s v="M. A. Mateo, unpublished"/>
    <m/>
    <m/>
    <s v="Saline Bay"/>
    <x v="26"/>
    <m/>
    <x v="2"/>
    <n v="807"/>
    <x v="2"/>
    <x v="2"/>
    <m/>
    <m/>
    <m/>
    <m/>
    <m/>
    <n v="578.71538537709921"/>
    <n v="14.432988350730648"/>
    <n v="401.95422246711905"/>
    <n v="8.7590689126437322"/>
    <m/>
    <n v="5.6739194380869149"/>
    <n v="228.26302340223768"/>
    <n v="141.98665157236806"/>
    <n v="86.276371829869618"/>
    <m/>
    <m/>
    <m/>
    <m/>
    <m/>
    <m/>
    <m/>
    <n v="174"/>
    <m/>
    <m/>
    <n v="0.24409371492704826"/>
    <m/>
    <m/>
  </r>
  <r>
    <s v="CC_012"/>
    <s v="Fourqurean, J.W., Duarte, C.M., Kennedy, H., Marbà, N., Holmer, M., Mateo, M.A., Apostolaki, E.T., Kendrick, G.A., Krause-Jensen, D., McGlathery, K.J. and Serrano, O., 2012. Seagrass ecosystems as a globally significant carbon stock. Nature geoscience, 5(7), pp.505-509."/>
    <s v="M. A. Mateo, unpublished"/>
    <m/>
    <m/>
    <s v="Saline Bay"/>
    <x v="26"/>
    <m/>
    <x v="2"/>
    <n v="808"/>
    <x v="2"/>
    <x v="2"/>
    <m/>
    <m/>
    <m/>
    <m/>
    <m/>
    <n v="923.99677311256801"/>
    <n v="14.223579312436918"/>
    <n v="602.73052863974465"/>
    <n v="8.7044264714199588"/>
    <m/>
    <n v="5.5191528410169601"/>
    <n v="285.69998683722105"/>
    <n v="165.19489818406075"/>
    <n v="120.50508865316031"/>
    <m/>
    <m/>
    <m/>
    <m/>
    <m/>
    <m/>
    <m/>
    <n v="154"/>
    <m/>
    <m/>
    <n v="0.44504960317460318"/>
    <m/>
    <m/>
  </r>
  <r>
    <s v="CC_012"/>
    <s v="Fourqurean, J.W., Duarte, C.M., Kennedy, H., Marbà, N., Holmer, M., Mateo, M.A., Apostolaki, E.T., Kendrick, G.A., Krause-Jensen, D., McGlathery, K.J. and Serrano, O., 2012. Seagrass ecosystems as a globally significant carbon stock. Nature geoscience, 5(7), pp.505-509."/>
    <s v="M. A. Mateo, unpublished"/>
    <m/>
    <m/>
    <s v="Saline Bay"/>
    <x v="26"/>
    <m/>
    <x v="2"/>
    <n v="809"/>
    <x v="2"/>
    <x v="2"/>
    <m/>
    <m/>
    <m/>
    <m/>
    <m/>
    <n v="1503.5105002209575"/>
    <n v="20.098149028673841"/>
    <n v="557.90488571637661"/>
    <n v="12.27297929447171"/>
    <m/>
    <n v="7.82516973420213"/>
    <n v="412.55540124515414"/>
    <n v="238.51829372016277"/>
    <n v="174.0371075249914"/>
    <m/>
    <m/>
    <m/>
    <m/>
    <m/>
    <m/>
    <m/>
    <n v="154"/>
    <m/>
    <m/>
    <n v="0.66276785714285713"/>
    <m/>
    <m/>
  </r>
  <r>
    <s v="CC_012"/>
    <s v="Fourqurean, J.W., Duarte, C.M., Kennedy, H., Marbà, N., Holmer, M., Mateo, M.A., Apostolaki, E.T., Kendrick, G.A., Krause-Jensen, D., McGlathery, K.J. and Serrano, O., 2012. Seagrass ecosystems as a globally significant carbon stock. Nature geoscience, 5(7), pp.505-509."/>
    <s v="M. A. Mateo, unpublished"/>
    <m/>
    <m/>
    <s v="Melieha Bay"/>
    <x v="26"/>
    <m/>
    <x v="2"/>
    <n v="810"/>
    <x v="2"/>
    <x v="2"/>
    <m/>
    <m/>
    <m/>
    <m/>
    <m/>
    <n v="2827.3232432338673"/>
    <n v="20.933253306169568"/>
    <n v="1219.3091397061467"/>
    <n v="12.32090767490698"/>
    <m/>
    <n v="8.6123456312625919"/>
    <n v="903.74412649565932"/>
    <n v="570.2193112264473"/>
    <n v="333.52481526921201"/>
    <m/>
    <m/>
    <m/>
    <m/>
    <m/>
    <m/>
    <m/>
    <n v="250"/>
    <m/>
    <m/>
    <n v="0.6972857142857142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1"/>
    <x v="3"/>
    <x v="3"/>
    <m/>
    <m/>
    <m/>
    <m/>
    <m/>
    <m/>
    <m/>
    <n v="10.295869966375662"/>
    <n v="1.18122296104229"/>
    <m/>
    <m/>
    <m/>
    <n v="73.541928331254724"/>
    <m/>
    <m/>
    <m/>
    <m/>
    <m/>
    <m/>
    <m/>
    <m/>
    <n v="14"/>
    <m/>
    <m/>
    <n v="0.660149429487960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2"/>
    <x v="3"/>
    <x v="3"/>
    <m/>
    <m/>
    <m/>
    <m/>
    <m/>
    <m/>
    <m/>
    <n v="7.3420524602730364"/>
    <n v="0.8665525597254331"/>
    <m/>
    <m/>
    <m/>
    <n v="61.183770502275301"/>
    <m/>
    <m/>
    <m/>
    <m/>
    <m/>
    <m/>
    <m/>
    <m/>
    <n v="12"/>
    <m/>
    <m/>
    <n v="0.74590219406884051"/>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3"/>
    <x v="3"/>
    <x v="3"/>
    <m/>
    <m/>
    <m/>
    <m/>
    <m/>
    <m/>
    <m/>
    <n v="9.4071435595802058"/>
    <n v="0.81743528863433856"/>
    <m/>
    <m/>
    <m/>
    <n v="72.362642766001585"/>
    <m/>
    <m/>
    <m/>
    <m/>
    <m/>
    <m/>
    <m/>
    <m/>
    <n v="13"/>
    <m/>
    <m/>
    <n v="0.9172181251971725"/>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4"/>
    <x v="6"/>
    <x v="4"/>
    <m/>
    <m/>
    <m/>
    <m/>
    <m/>
    <m/>
    <m/>
    <n v="9.2083435746282056"/>
    <n v="1.0222443135080039"/>
    <m/>
    <m/>
    <m/>
    <n v="76.736196455235046"/>
    <m/>
    <m/>
    <m/>
    <m/>
    <m/>
    <m/>
    <m/>
    <m/>
    <n v="12"/>
    <m/>
    <m/>
    <n v="0.75466967149876163"/>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5"/>
    <x v="6"/>
    <x v="4"/>
    <m/>
    <m/>
    <m/>
    <m/>
    <m/>
    <m/>
    <m/>
    <n v="6.3269564257384321"/>
    <n v="0.80680008893404442"/>
    <m/>
    <m/>
    <m/>
    <n v="52.7246368811536"/>
    <m/>
    <m/>
    <m/>
    <m/>
    <m/>
    <m/>
    <m/>
    <m/>
    <n v="12"/>
    <m/>
    <m/>
    <n v="0.6486742193527429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Cádiz Bay"/>
    <x v="26"/>
    <m/>
    <x v="2"/>
    <n v="816"/>
    <x v="6"/>
    <x v="4"/>
    <m/>
    <m/>
    <m/>
    <m/>
    <m/>
    <m/>
    <m/>
    <n v="12.547288482409517"/>
    <n v="0.99877598472782891"/>
    <m/>
    <m/>
    <m/>
    <n v="104.56073735341265"/>
    <m/>
    <m/>
    <m/>
    <m/>
    <m/>
    <m/>
    <m/>
    <m/>
    <n v="12"/>
    <m/>
    <m/>
    <n v="1.0499516113750491"/>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17"/>
    <x v="3"/>
    <x v="3"/>
    <m/>
    <m/>
    <m/>
    <m/>
    <m/>
    <m/>
    <m/>
    <n v="11.531487354562843"/>
    <n v="0.30573659742892767"/>
    <m/>
    <m/>
    <m/>
    <n v="52.415851611649288"/>
    <m/>
    <m/>
    <m/>
    <m/>
    <m/>
    <m/>
    <m/>
    <m/>
    <n v="22"/>
    <m/>
    <m/>
    <n v="1.7055759081286253"/>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18"/>
    <x v="3"/>
    <x v="3"/>
    <m/>
    <m/>
    <m/>
    <m/>
    <m/>
    <m/>
    <m/>
    <n v="11.809236714677596"/>
    <n v="0.34835230972838988"/>
    <m/>
    <m/>
    <m/>
    <n v="59.046183573387978"/>
    <m/>
    <m/>
    <m/>
    <m/>
    <m/>
    <m/>
    <m/>
    <m/>
    <n v="20"/>
    <m/>
    <m/>
    <n v="1.736249283713230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19"/>
    <x v="3"/>
    <x v="3"/>
    <m/>
    <m/>
    <m/>
    <m/>
    <m/>
    <m/>
    <m/>
    <n v="9.5639113566490632"/>
    <n v="0.26535761178771794"/>
    <m/>
    <m/>
    <m/>
    <n v="41.582223289778533"/>
    <m/>
    <m/>
    <m/>
    <m/>
    <m/>
    <m/>
    <m/>
    <m/>
    <n v="23"/>
    <m/>
    <m/>
    <n v="1.681066600741754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0"/>
    <x v="6"/>
    <x v="4"/>
    <m/>
    <m/>
    <m/>
    <m/>
    <m/>
    <m/>
    <m/>
    <n v="9.699538033554493"/>
    <n v="0.23906878912283547"/>
    <m/>
    <m/>
    <m/>
    <n v="40.414741806477053"/>
    <m/>
    <m/>
    <m/>
    <m/>
    <m/>
    <m/>
    <m/>
    <m/>
    <n v="24"/>
    <m/>
    <m/>
    <n v="1.6855071227423701"/>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1"/>
    <x v="6"/>
    <x v="4"/>
    <m/>
    <m/>
    <m/>
    <m/>
    <m/>
    <m/>
    <m/>
    <n v="11.669370142293305"/>
    <n v="0.27568022643319595"/>
    <m/>
    <m/>
    <m/>
    <n v="46.67748056917322"/>
    <m/>
    <m/>
    <m/>
    <m/>
    <m/>
    <m/>
    <m/>
    <m/>
    <n v="25"/>
    <m/>
    <m/>
    <n v="1.688024282121482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2"/>
    <x v="6"/>
    <x v="4"/>
    <m/>
    <m/>
    <m/>
    <m/>
    <m/>
    <m/>
    <m/>
    <n v="7.6815040725855219"/>
    <n v="0.16754407398110438"/>
    <m/>
    <m/>
    <m/>
    <n v="29.544246433021236"/>
    <m/>
    <m/>
    <m/>
    <m/>
    <m/>
    <m/>
    <m/>
    <m/>
    <n v="26"/>
    <m/>
    <m/>
    <n v="1.761290144965421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3"/>
    <x v="4"/>
    <x v="3"/>
    <m/>
    <m/>
    <m/>
    <m/>
    <m/>
    <m/>
    <m/>
    <n v="14.160777502053959"/>
    <n v="0.46192511425705335"/>
    <m/>
    <m/>
    <m/>
    <n v="70.803887510269789"/>
    <m/>
    <m/>
    <m/>
    <m/>
    <m/>
    <m/>
    <m/>
    <m/>
    <n v="20"/>
    <m/>
    <m/>
    <n v="1.5923701531261938"/>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4"/>
    <x v="4"/>
    <x v="3"/>
    <m/>
    <m/>
    <m/>
    <m/>
    <m/>
    <m/>
    <m/>
    <n v="16.681529141274723"/>
    <n v="0.45601646857603401"/>
    <m/>
    <m/>
    <m/>
    <n v="72.528387570759662"/>
    <m/>
    <m/>
    <m/>
    <m/>
    <m/>
    <m/>
    <m/>
    <m/>
    <n v="23"/>
    <m/>
    <m/>
    <n v="1.5899506307129925"/>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5"/>
    <x v="4"/>
    <x v="3"/>
    <m/>
    <m/>
    <m/>
    <m/>
    <m/>
    <m/>
    <m/>
    <n v="14.636790442636592"/>
    <n v="0.5353060297125416"/>
    <m/>
    <m/>
    <m/>
    <n v="77.035739171771539"/>
    <m/>
    <m/>
    <m/>
    <m/>
    <m/>
    <m/>
    <m/>
    <m/>
    <n v="19"/>
    <m/>
    <m/>
    <n v="1.484720969651222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6"/>
    <x v="6"/>
    <x v="4"/>
    <m/>
    <m/>
    <m/>
    <m/>
    <m/>
    <m/>
    <m/>
    <n v="8.7428029477231721"/>
    <n v="0.18152158836023885"/>
    <m/>
    <m/>
    <m/>
    <n v="34.971211790892688"/>
    <m/>
    <m/>
    <m/>
    <m/>
    <m/>
    <m/>
    <m/>
    <m/>
    <n v="25"/>
    <m/>
    <m/>
    <n v="1.662385483129142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7"/>
    <x v="6"/>
    <x v="4"/>
    <m/>
    <m/>
    <m/>
    <m/>
    <m/>
    <m/>
    <m/>
    <n v="12.824000614306296"/>
    <n v="0.4009218651654845"/>
    <m/>
    <m/>
    <m/>
    <n v="53.4333358929429"/>
    <m/>
    <m/>
    <m/>
    <m/>
    <m/>
    <m/>
    <m/>
    <m/>
    <n v="24"/>
    <m/>
    <m/>
    <n v="1.4471982451305765"/>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Santander Bay"/>
    <x v="26"/>
    <m/>
    <x v="2"/>
    <n v="828"/>
    <x v="6"/>
    <x v="4"/>
    <m/>
    <m/>
    <m/>
    <m/>
    <m/>
    <m/>
    <m/>
    <n v="7.9891802646787671"/>
    <n v="0.23603728881865196"/>
    <m/>
    <m/>
    <m/>
    <n v="36.314455748539849"/>
    <m/>
    <m/>
    <m/>
    <m/>
    <m/>
    <m/>
    <m/>
    <m/>
    <n v="22"/>
    <m/>
    <m/>
    <n v="1.6386501241201972"/>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29"/>
    <x v="3"/>
    <x v="3"/>
    <m/>
    <m/>
    <m/>
    <m/>
    <m/>
    <m/>
    <m/>
    <n v="33.920342480359182"/>
    <n v="0.82503743387801731"/>
    <m/>
    <m/>
    <m/>
    <n v="134.07249992236828"/>
    <m/>
    <m/>
    <m/>
    <m/>
    <m/>
    <m/>
    <m/>
    <m/>
    <n v="25.3"/>
    <m/>
    <m/>
    <n v="1.6578743294759963"/>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0"/>
    <x v="3"/>
    <x v="3"/>
    <m/>
    <m/>
    <m/>
    <m/>
    <m/>
    <m/>
    <m/>
    <n v="40.658567654960898"/>
    <n v="0.94065594528666063"/>
    <m/>
    <m/>
    <m/>
    <n v="148.93248225260402"/>
    <m/>
    <m/>
    <m/>
    <m/>
    <m/>
    <m/>
    <m/>
    <m/>
    <n v="27.3"/>
    <m/>
    <m/>
    <n v="1.6074482383324846"/>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1"/>
    <x v="3"/>
    <x v="3"/>
    <m/>
    <m/>
    <m/>
    <m/>
    <m/>
    <m/>
    <m/>
    <n v="31.434546745414757"/>
    <n v="0.85141285431805336"/>
    <m/>
    <m/>
    <m/>
    <n v="139.09091480272016"/>
    <m/>
    <m/>
    <m/>
    <m/>
    <m/>
    <m/>
    <m/>
    <m/>
    <n v="22.6"/>
    <m/>
    <m/>
    <n v="1.6018695195219095"/>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2"/>
    <x v="3"/>
    <x v="3"/>
    <m/>
    <m/>
    <m/>
    <m/>
    <m/>
    <m/>
    <m/>
    <n v="24.53230915534332"/>
    <n v="0.64036343522700501"/>
    <m/>
    <m/>
    <m/>
    <n v="108.55004051036867"/>
    <m/>
    <m/>
    <m/>
    <m/>
    <m/>
    <m/>
    <m/>
    <m/>
    <n v="22.6"/>
    <m/>
    <m/>
    <n v="1.777245094762086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3"/>
    <x v="3"/>
    <x v="3"/>
    <m/>
    <m/>
    <m/>
    <m/>
    <m/>
    <m/>
    <m/>
    <n v="22.47909996210867"/>
    <n v="0.55316514286221952"/>
    <m/>
    <m/>
    <m/>
    <n v="85.471862973797215"/>
    <m/>
    <m/>
    <m/>
    <m/>
    <m/>
    <m/>
    <m/>
    <m/>
    <n v="26.3"/>
    <m/>
    <m/>
    <n v="1.644692663233795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4"/>
    <x v="3"/>
    <x v="3"/>
    <m/>
    <m/>
    <m/>
    <m/>
    <m/>
    <m/>
    <m/>
    <n v="31.103433849108715"/>
    <n v="0.75718356729924274"/>
    <m/>
    <m/>
    <m/>
    <n v="118.71539637064394"/>
    <m/>
    <m/>
    <m/>
    <m/>
    <m/>
    <m/>
    <m/>
    <m/>
    <n v="26.2"/>
    <m/>
    <m/>
    <n v="1.656724042563351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5"/>
    <x v="3"/>
    <x v="3"/>
    <m/>
    <m/>
    <m/>
    <m/>
    <m/>
    <m/>
    <m/>
    <n v="27.930563170298331"/>
    <n v="0.79289480773530063"/>
    <m/>
    <m/>
    <m/>
    <n v="118.85346029914183"/>
    <m/>
    <m/>
    <m/>
    <m/>
    <m/>
    <m/>
    <m/>
    <m/>
    <n v="23.5"/>
    <m/>
    <m/>
    <n v="1.467185775605925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6"/>
    <x v="3"/>
    <x v="3"/>
    <m/>
    <m/>
    <m/>
    <m/>
    <m/>
    <m/>
    <m/>
    <n v="39.820357203623864"/>
    <n v="1.2244070479363234"/>
    <m/>
    <m/>
    <m/>
    <n v="148.58342240158157"/>
    <m/>
    <m/>
    <m/>
    <m/>
    <m/>
    <m/>
    <m/>
    <m/>
    <n v="26.8"/>
    <m/>
    <m/>
    <n v="1.240973045730930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7"/>
    <x v="3"/>
    <x v="3"/>
    <m/>
    <m/>
    <m/>
    <m/>
    <m/>
    <m/>
    <m/>
    <n v="21.809794595000085"/>
    <n v="0.5811917638867391"/>
    <m/>
    <m/>
    <m/>
    <n v="80.478946845018768"/>
    <m/>
    <m/>
    <m/>
    <m/>
    <m/>
    <m/>
    <m/>
    <m/>
    <n v="27.1"/>
    <m/>
    <m/>
    <n v="1.4116507524990447"/>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8"/>
    <x v="6"/>
    <x v="4"/>
    <m/>
    <m/>
    <m/>
    <m/>
    <m/>
    <m/>
    <m/>
    <n v="26.818796124552922"/>
    <n v="0.78887068275573879"/>
    <m/>
    <m/>
    <m/>
    <n v="97.878817972820883"/>
    <m/>
    <m/>
    <m/>
    <m/>
    <m/>
    <m/>
    <m/>
    <m/>
    <n v="27.4"/>
    <m/>
    <m/>
    <n v="1.2752640312619379"/>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39"/>
    <x v="6"/>
    <x v="4"/>
    <m/>
    <m/>
    <m/>
    <m/>
    <m/>
    <m/>
    <m/>
    <n v="28.634148882683551"/>
    <n v="0.76862738311005674"/>
    <m/>
    <m/>
    <m/>
    <n v="107.64717625069002"/>
    <m/>
    <m/>
    <m/>
    <m/>
    <m/>
    <m/>
    <m/>
    <m/>
    <n v="26.6"/>
    <m/>
    <m/>
    <n v="1.3910077657423914"/>
    <m/>
    <m/>
  </r>
  <r>
    <s v="CC_012"/>
    <s v="Fourqurean, J.W., Duarte, C.M., Kennedy, H., Marbà, N., Holmer, M., Mateo, M.A., Apostolaki, E.T., Kendrick, G.A., Krause-Jensen, D., McGlathery, K.J. and Serrano, O., 2012. Seagrass ecosystems as a globally significant carbon stock. Nature geoscience, 5(7), pp.505-509."/>
    <s v="M. A. Mateo and O. Serrano, unpublished"/>
    <m/>
    <m/>
    <s v="Oued Tahaddart"/>
    <x v="38"/>
    <m/>
    <x v="2"/>
    <n v="840"/>
    <x v="6"/>
    <x v="4"/>
    <m/>
    <m/>
    <m/>
    <m/>
    <m/>
    <m/>
    <m/>
    <n v="33.675617039736977"/>
    <n v="0.80413832467751212"/>
    <m/>
    <m/>
    <m/>
    <n v="124.72450755458139"/>
    <m/>
    <m/>
    <m/>
    <m/>
    <m/>
    <m/>
    <m/>
    <m/>
    <n v="27"/>
    <m/>
    <m/>
    <n v="1.5463897654558765"/>
    <m/>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Nissum Bredning-st. 31"/>
    <x v="7"/>
    <m/>
    <x v="7"/>
    <n v="841"/>
    <x v="4"/>
    <x v="3"/>
    <s v="NI-31"/>
    <m/>
    <m/>
    <m/>
    <m/>
    <m/>
    <m/>
    <n v="5.0275786376192526"/>
    <n v="0.33268682518995851"/>
    <m/>
    <m/>
    <m/>
    <n v="50.275786376192521"/>
    <m/>
    <m/>
    <n v="5.5"/>
    <m/>
    <m/>
    <m/>
    <m/>
    <m/>
    <n v="10"/>
    <m/>
    <m/>
    <n v="1.5291856567619386"/>
    <n v="46.12556601271752"/>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gerø-st. 2"/>
    <x v="7"/>
    <m/>
    <x v="7"/>
    <n v="842"/>
    <x v="4"/>
    <x v="3"/>
    <s v="AG-2"/>
    <m/>
    <m/>
    <m/>
    <m/>
    <m/>
    <m/>
    <n v="19.426017119179743"/>
    <n v="2.3863917481976964"/>
    <m/>
    <m/>
    <m/>
    <n v="194.26017119179744"/>
    <m/>
    <m/>
    <n v="17.3"/>
    <m/>
    <m/>
    <m/>
    <m/>
    <m/>
    <n v="10"/>
    <m/>
    <m/>
    <n v="0.83069788547264856"/>
    <n v="80.15767776832299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gerø-st. 5"/>
    <x v="7"/>
    <m/>
    <x v="7"/>
    <n v="843"/>
    <x v="4"/>
    <x v="3"/>
    <m/>
    <m/>
    <m/>
    <m/>
    <m/>
    <m/>
    <m/>
    <n v="0.38052415368062059"/>
    <n v="0.13132025358317781"/>
    <m/>
    <m/>
    <m/>
    <n v="19.026207684031029"/>
    <m/>
    <m/>
    <m/>
    <m/>
    <m/>
    <m/>
    <m/>
    <m/>
    <n v="2"/>
    <m/>
    <m/>
    <n v="1.4488403094637565"/>
    <n v="40.036276724661782"/>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gerø-st. 8"/>
    <x v="7"/>
    <m/>
    <x v="7"/>
    <n v="844"/>
    <x v="4"/>
    <x v="3"/>
    <s v="AG-8"/>
    <m/>
    <m/>
    <m/>
    <m/>
    <m/>
    <m/>
    <n v="3.3259534953714969"/>
    <n v="0.19179012037964221"/>
    <m/>
    <m/>
    <m/>
    <n v="33.259534953714969"/>
    <m/>
    <m/>
    <n v="6.4"/>
    <m/>
    <m/>
    <m/>
    <m/>
    <m/>
    <n v="10"/>
    <m/>
    <m/>
    <n v="1.7643156885668905"/>
    <n v="44.2923663039610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gerø-st.11"/>
    <x v="7"/>
    <m/>
    <x v="7"/>
    <n v="845"/>
    <x v="4"/>
    <x v="3"/>
    <s v="AG-11"/>
    <m/>
    <m/>
    <m/>
    <m/>
    <m/>
    <m/>
    <n v="21.318347128014253"/>
    <n v="2.7786984295569495"/>
    <m/>
    <m/>
    <m/>
    <n v="213.18347128014256"/>
    <m/>
    <m/>
    <n v="20.8"/>
    <m/>
    <m/>
    <m/>
    <m/>
    <m/>
    <n v="10"/>
    <m/>
    <m/>
    <n v="0.77208238900539239"/>
    <n v="85.50987605487925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Dragstrup Vig-st. 7"/>
    <x v="7"/>
    <m/>
    <x v="7"/>
    <n v="846"/>
    <x v="4"/>
    <x v="3"/>
    <m/>
    <m/>
    <m/>
    <m/>
    <m/>
    <m/>
    <m/>
    <n v="2.7518930439570175"/>
    <n v="0.23747032955635494"/>
    <m/>
    <m/>
    <m/>
    <n v="45.864884065950292"/>
    <m/>
    <m/>
    <m/>
    <m/>
    <m/>
    <m/>
    <m/>
    <m/>
    <n v="6"/>
    <m/>
    <m/>
    <n v="1.932745662369084"/>
    <n v="46.85555527295958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Thisted Bredning-st. 9"/>
    <x v="7"/>
    <m/>
    <x v="7"/>
    <n v="847"/>
    <x v="4"/>
    <x v="3"/>
    <s v="TH-9"/>
    <m/>
    <m/>
    <m/>
    <m/>
    <m/>
    <m/>
    <n v="3.5107384743632521"/>
    <n v="0.21132294239466981"/>
    <m/>
    <m/>
    <m/>
    <n v="35.107384743632522"/>
    <m/>
    <m/>
    <n v="4.9000000000000004"/>
    <m/>
    <m/>
    <m/>
    <m/>
    <m/>
    <n v="10"/>
    <m/>
    <m/>
    <n v="1.6625036990428197"/>
    <n v="44.22919404309386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Skive Fjord-st. 13"/>
    <x v="7"/>
    <m/>
    <x v="7"/>
    <n v="848"/>
    <x v="4"/>
    <x v="3"/>
    <s v="SK-13"/>
    <m/>
    <m/>
    <m/>
    <m/>
    <m/>
    <m/>
    <n v="10.052711580305235"/>
    <n v="0.62778564617988752"/>
    <m/>
    <m/>
    <m/>
    <n v="100.52711580305235"/>
    <m/>
    <m/>
    <n v="6.8"/>
    <m/>
    <m/>
    <m/>
    <m/>
    <m/>
    <n v="10"/>
    <m/>
    <m/>
    <n v="1.6012770857330891"/>
    <n v="45.73614732618292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Skive Fjord-st. 28"/>
    <x v="7"/>
    <m/>
    <x v="7"/>
    <n v="849"/>
    <x v="4"/>
    <x v="3"/>
    <m/>
    <m/>
    <m/>
    <m/>
    <m/>
    <m/>
    <m/>
    <n v="8.0078796166501522"/>
    <n v="0.70210498427658796"/>
    <m/>
    <m/>
    <m/>
    <n v="100.09849520812691"/>
    <m/>
    <m/>
    <m/>
    <m/>
    <m/>
    <m/>
    <m/>
    <m/>
    <n v="8"/>
    <m/>
    <m/>
    <n v="1.4258854420156579"/>
    <n v="58.84997545600705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Skive Fjord-st. 29"/>
    <x v="7"/>
    <m/>
    <x v="7"/>
    <n v="850"/>
    <x v="4"/>
    <x v="3"/>
    <s v="SK-29"/>
    <m/>
    <m/>
    <m/>
    <m/>
    <m/>
    <m/>
    <n v="14.80777426011195"/>
    <n v="1.4970871351844457"/>
    <m/>
    <m/>
    <m/>
    <n v="148.0777426011195"/>
    <m/>
    <m/>
    <n v="17.8"/>
    <m/>
    <m/>
    <m/>
    <m/>
    <m/>
    <n v="10"/>
    <m/>
    <m/>
    <n v="1.0630323219568201"/>
    <n v="63.04556230460906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Lovns Bredning-st. 26"/>
    <x v="7"/>
    <m/>
    <x v="7"/>
    <n v="851"/>
    <x v="4"/>
    <x v="3"/>
    <s v="LV-26"/>
    <m/>
    <m/>
    <m/>
    <m/>
    <m/>
    <m/>
    <n v="24.081749199628955"/>
    <n v="2.2872950052810506"/>
    <m/>
    <m/>
    <m/>
    <n v="240.81749199628953"/>
    <m/>
    <m/>
    <n v="14.5"/>
    <m/>
    <m/>
    <m/>
    <m/>
    <m/>
    <n v="10"/>
    <m/>
    <m/>
    <n v="1.2099491606869575"/>
    <n v="59.967147621228932"/>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Løgstør Bredning-st. 43"/>
    <x v="7"/>
    <m/>
    <x v="7"/>
    <n v="852"/>
    <x v="4"/>
    <x v="3"/>
    <s v="LS-43"/>
    <m/>
    <m/>
    <m/>
    <m/>
    <m/>
    <m/>
    <n v="4.7057828984025374"/>
    <n v="0.28698537875930885"/>
    <m/>
    <m/>
    <m/>
    <n v="47.057828984025377"/>
    <m/>
    <m/>
    <n v="6.3"/>
    <m/>
    <m/>
    <m/>
    <m/>
    <m/>
    <n v="10"/>
    <m/>
    <m/>
    <n v="1.6868259225167002"/>
    <n v="43.98454276652797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Nibe Bredning-st. 33"/>
    <x v="7"/>
    <m/>
    <x v="7"/>
    <n v="853"/>
    <x v="4"/>
    <x v="3"/>
    <s v="NI-33"/>
    <m/>
    <m/>
    <m/>
    <m/>
    <m/>
    <m/>
    <n v="7.2245424792717721"/>
    <n v="0.49688772704305001"/>
    <m/>
    <m/>
    <m/>
    <n v="72.245424792717714"/>
    <m/>
    <m/>
    <n v="7.2"/>
    <m/>
    <m/>
    <m/>
    <m/>
    <m/>
    <n v="10"/>
    <m/>
    <m/>
    <n v="1.4538918989082177"/>
    <n v="49.15309307092145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Nibe Bredning-st. 34"/>
    <x v="7"/>
    <m/>
    <x v="7"/>
    <n v="854"/>
    <x v="4"/>
    <x v="3"/>
    <s v="NI-34"/>
    <m/>
    <m/>
    <m/>
    <m/>
    <m/>
    <m/>
    <n v="6.9901302540753534"/>
    <n v="0.40572434566225402"/>
    <m/>
    <m/>
    <m/>
    <n v="69.901302540753534"/>
    <m/>
    <m/>
    <n v="6.5"/>
    <m/>
    <m/>
    <m/>
    <m/>
    <m/>
    <n v="10"/>
    <m/>
    <m/>
    <n v="1.7570736466940808"/>
    <n v="49.66730840408736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Nibe Bredning-st. 45"/>
    <x v="7"/>
    <m/>
    <x v="7"/>
    <n v="855"/>
    <x v="4"/>
    <x v="3"/>
    <s v="NI-45"/>
    <m/>
    <m/>
    <m/>
    <m/>
    <m/>
    <m/>
    <n v="13.00108985577384"/>
    <n v="0.90312677684438558"/>
    <m/>
    <m/>
    <m/>
    <n v="130.01089855773839"/>
    <m/>
    <m/>
    <n v="6.9"/>
    <m/>
    <m/>
    <m/>
    <m/>
    <m/>
    <n v="10"/>
    <m/>
    <m/>
    <n v="1.4474927873212646"/>
    <n v="56.075001840496952"/>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3"/>
    <x v="7"/>
    <m/>
    <x v="7"/>
    <n v="856"/>
    <x v="4"/>
    <x v="3"/>
    <s v="AAB-03"/>
    <m/>
    <m/>
    <m/>
    <m/>
    <m/>
    <m/>
    <n v="4.5483240088085601"/>
    <n v="0.33570395154404853"/>
    <m/>
    <m/>
    <m/>
    <n v="56.854050110107003"/>
    <m/>
    <m/>
    <n v="6.1"/>
    <m/>
    <m/>
    <m/>
    <m/>
    <m/>
    <n v="8"/>
    <m/>
    <m/>
    <n v="1.6916176626012986"/>
    <n v="41.02559566861280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5"/>
    <x v="7"/>
    <m/>
    <x v="7"/>
    <n v="857"/>
    <x v="4"/>
    <x v="3"/>
    <m/>
    <m/>
    <m/>
    <m/>
    <m/>
    <m/>
    <m/>
    <n v="3.9173533561061249"/>
    <n v="0.24995755529574762"/>
    <m/>
    <m/>
    <m/>
    <n v="48.96691695132656"/>
    <m/>
    <m/>
    <m/>
    <m/>
    <m/>
    <m/>
    <m/>
    <m/>
    <n v="8"/>
    <m/>
    <m/>
    <n v="1.9448012479217915"/>
    <n v="36.455759763997321"/>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7"/>
    <x v="7"/>
    <m/>
    <x v="7"/>
    <n v="858"/>
    <x v="4"/>
    <x v="3"/>
    <s v="AAB-07"/>
    <m/>
    <m/>
    <m/>
    <m/>
    <m/>
    <m/>
    <n v="14.733208245647576"/>
    <n v="1.7986868777602247"/>
    <m/>
    <m/>
    <m/>
    <n v="147.33208245647575"/>
    <m/>
    <m/>
    <n v="18.899999999999999"/>
    <m/>
    <m/>
    <m/>
    <m/>
    <m/>
    <n v="10"/>
    <m/>
    <m/>
    <n v="0.8202989322704386"/>
    <n v="80.73528603195829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9"/>
    <x v="7"/>
    <m/>
    <x v="7"/>
    <n v="859"/>
    <x v="4"/>
    <x v="3"/>
    <s v="AAB-09"/>
    <m/>
    <m/>
    <m/>
    <m/>
    <m/>
    <m/>
    <n v="4.1368787654077828"/>
    <n v="0.25649598556702669"/>
    <m/>
    <m/>
    <m/>
    <n v="41.368787654077828"/>
    <m/>
    <m/>
    <n v="6.1"/>
    <m/>
    <m/>
    <m/>
    <m/>
    <m/>
    <n v="10"/>
    <m/>
    <m/>
    <n v="1.6329174544918339"/>
    <n v="43.29986122454486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10"/>
    <x v="7"/>
    <m/>
    <x v="7"/>
    <n v="860"/>
    <x v="4"/>
    <x v="3"/>
    <m/>
    <m/>
    <m/>
    <m/>
    <m/>
    <m/>
    <m/>
    <n v="6.276323194405264"/>
    <n v="0.61945494054584715"/>
    <m/>
    <m/>
    <m/>
    <n v="78.454039930065804"/>
    <m/>
    <m/>
    <m/>
    <m/>
    <m/>
    <m/>
    <m/>
    <m/>
    <n v="8"/>
    <m/>
    <m/>
    <n v="1.314140171383908"/>
    <n v="59.30977373984727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15"/>
    <x v="7"/>
    <m/>
    <x v="7"/>
    <n v="861"/>
    <x v="4"/>
    <x v="3"/>
    <m/>
    <m/>
    <m/>
    <m/>
    <m/>
    <m/>
    <m/>
    <n v="5.9062722945547179"/>
    <n v="0.42157848452181496"/>
    <m/>
    <m/>
    <m/>
    <n v="73.828403681933978"/>
    <m/>
    <m/>
    <m/>
    <m/>
    <m/>
    <m/>
    <m/>
    <m/>
    <n v="8"/>
    <m/>
    <m/>
    <n v="1.7309079054984406"/>
    <n v="37.73452880089364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Århus Bugt-st. 17"/>
    <x v="7"/>
    <m/>
    <x v="7"/>
    <n v="862"/>
    <x v="4"/>
    <x v="3"/>
    <s v="AAB-17"/>
    <m/>
    <m/>
    <m/>
    <m/>
    <m/>
    <m/>
    <n v="8.6714964308155285"/>
    <n v="0.74720944966438052"/>
    <m/>
    <m/>
    <m/>
    <n v="86.714964308155288"/>
    <m/>
    <m/>
    <n v="10.9"/>
    <m/>
    <m/>
    <m/>
    <m/>
    <m/>
    <n v="10"/>
    <m/>
    <m/>
    <n v="1.1976133498604884"/>
    <n v="60.96392770624106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Odense Fjord-st. 1"/>
    <x v="7"/>
    <m/>
    <x v="7"/>
    <n v="863"/>
    <x v="4"/>
    <x v="3"/>
    <s v="OF-1"/>
    <m/>
    <m/>
    <m/>
    <m/>
    <m/>
    <m/>
    <n v="17.58715507166718"/>
    <n v="1.6085724177387466"/>
    <m/>
    <m/>
    <m/>
    <n v="175.87155071667181"/>
    <m/>
    <m/>
    <n v="18.600000000000001"/>
    <m/>
    <m/>
    <m/>
    <m/>
    <m/>
    <n v="10"/>
    <m/>
    <m/>
    <n v="1.1049578196567258"/>
    <n v="66.48438125531035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Odense Fjord-st. 2"/>
    <x v="7"/>
    <m/>
    <x v="7"/>
    <n v="864"/>
    <x v="4"/>
    <x v="3"/>
    <s v="OF-2"/>
    <m/>
    <m/>
    <m/>
    <m/>
    <m/>
    <m/>
    <n v="18.891327458524259"/>
    <n v="5.0032970964321946"/>
    <m/>
    <m/>
    <m/>
    <n v="188.91327458524259"/>
    <m/>
    <m/>
    <n v="30.9"/>
    <m/>
    <m/>
    <m/>
    <m/>
    <m/>
    <n v="10"/>
    <m/>
    <m/>
    <n v="0.37824843496381405"/>
    <n v="96.81607588709422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Odense Fjord-st. 3"/>
    <x v="7"/>
    <m/>
    <x v="7"/>
    <n v="865"/>
    <x v="4"/>
    <x v="3"/>
    <s v="OF-3"/>
    <m/>
    <m/>
    <m/>
    <m/>
    <m/>
    <m/>
    <n v="5.4317695444524485"/>
    <n v="0.40730097146673938"/>
    <m/>
    <m/>
    <m/>
    <n v="54.317695444524482"/>
    <m/>
    <m/>
    <n v="10.5"/>
    <m/>
    <m/>
    <m/>
    <m/>
    <m/>
    <n v="10"/>
    <m/>
    <m/>
    <n v="1.4479421736406777"/>
    <n v="55.172347998591363"/>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Odense Fjord-st. 4"/>
    <x v="7"/>
    <m/>
    <x v="7"/>
    <n v="866"/>
    <x v="4"/>
    <x v="3"/>
    <s v="OF-4"/>
    <m/>
    <m/>
    <m/>
    <m/>
    <m/>
    <m/>
    <n v="3.4040160469159009"/>
    <n v="0.2181151131954509"/>
    <m/>
    <m/>
    <m/>
    <n v="34.040160469159005"/>
    <m/>
    <m/>
    <n v="10"/>
    <m/>
    <m/>
    <m/>
    <m/>
    <m/>
    <n v="10"/>
    <m/>
    <m/>
    <n v="1.6131428658895388"/>
    <n v="49.6538093093063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Horsens Fjord-st. 1"/>
    <x v="7"/>
    <m/>
    <x v="7"/>
    <n v="867"/>
    <x v="4"/>
    <x v="3"/>
    <m/>
    <m/>
    <m/>
    <m/>
    <m/>
    <m/>
    <m/>
    <n v="2.0680391735794084"/>
    <n v="0.14597170853082828"/>
    <m/>
    <m/>
    <m/>
    <n v="20.680391735794085"/>
    <m/>
    <m/>
    <m/>
    <m/>
    <m/>
    <m/>
    <m/>
    <m/>
    <n v="10"/>
    <m/>
    <m/>
    <n v="1.6122692068930267"/>
    <n v="44.963287503705452"/>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Horsens Fjord-st. 2"/>
    <x v="7"/>
    <m/>
    <x v="7"/>
    <n v="868"/>
    <x v="4"/>
    <x v="3"/>
    <m/>
    <m/>
    <m/>
    <m/>
    <m/>
    <m/>
    <m/>
    <n v="0.86863886982102345"/>
    <n v="5.2548025802027207E-2"/>
    <m/>
    <m/>
    <m/>
    <n v="8.6863886982102336"/>
    <m/>
    <m/>
    <m/>
    <m/>
    <m/>
    <m/>
    <m/>
    <m/>
    <n v="10"/>
    <m/>
    <m/>
    <n v="1.6622594016139629"/>
    <n v="40.45996923007275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Horsens Fjord-st. 3"/>
    <x v="7"/>
    <m/>
    <x v="7"/>
    <n v="869"/>
    <x v="4"/>
    <x v="3"/>
    <m/>
    <m/>
    <m/>
    <m/>
    <m/>
    <m/>
    <m/>
    <n v="3.7920666154477405"/>
    <n v="0.24565199869212093"/>
    <m/>
    <m/>
    <m/>
    <n v="37.920666154477409"/>
    <m/>
    <m/>
    <m/>
    <m/>
    <m/>
    <m/>
    <m/>
    <m/>
    <n v="10"/>
    <m/>
    <m/>
    <n v="1.5397867375589112"/>
    <n v="48.24766286857750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Vejle Fjord-st. 1"/>
    <x v="7"/>
    <m/>
    <x v="7"/>
    <n v="870"/>
    <x v="4"/>
    <x v="3"/>
    <s v="VF-1"/>
    <m/>
    <m/>
    <m/>
    <m/>
    <m/>
    <m/>
    <n v="14.533440321244662"/>
    <n v="1.265391738619384"/>
    <m/>
    <m/>
    <m/>
    <n v="145.3344032124466"/>
    <m/>
    <m/>
    <n v="21"/>
    <m/>
    <m/>
    <m/>
    <m/>
    <m/>
    <n v="10"/>
    <m/>
    <m/>
    <n v="1.1651760536112794"/>
    <n v="62.11650274157493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Vejle Fjord-st. 2"/>
    <x v="7"/>
    <m/>
    <x v="7"/>
    <n v="871"/>
    <x v="4"/>
    <x v="3"/>
    <s v="VF-2"/>
    <m/>
    <m/>
    <m/>
    <m/>
    <m/>
    <m/>
    <n v="15.555959237905988"/>
    <n v="1.1693749906534043"/>
    <m/>
    <m/>
    <m/>
    <n v="155.55959237905986"/>
    <m/>
    <m/>
    <n v="16.2"/>
    <m/>
    <m/>
    <m/>
    <m/>
    <m/>
    <n v="10"/>
    <m/>
    <m/>
    <n v="1.3400129196696029"/>
    <n v="53.885055896009121"/>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Vejle Fjord-st. 3"/>
    <x v="7"/>
    <m/>
    <x v="7"/>
    <n v="872"/>
    <x v="4"/>
    <x v="3"/>
    <s v="VF-3"/>
    <m/>
    <m/>
    <m/>
    <m/>
    <m/>
    <m/>
    <n v="16.638338980764878"/>
    <n v="4.3496084291386161"/>
    <m/>
    <m/>
    <m/>
    <n v="166.38338980764877"/>
    <m/>
    <m/>
    <n v="25.7"/>
    <m/>
    <m/>
    <m/>
    <m/>
    <m/>
    <n v="10"/>
    <m/>
    <m/>
    <n v="0.39612662908514168"/>
    <n v="90.8274667243013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Vejle Fjord-st. 4"/>
    <x v="7"/>
    <m/>
    <x v="7"/>
    <n v="873"/>
    <x v="4"/>
    <x v="3"/>
    <s v="VF-4"/>
    <m/>
    <m/>
    <m/>
    <m/>
    <m/>
    <m/>
    <n v="16.327879322267798"/>
    <n v="2.4110312555127336"/>
    <m/>
    <m/>
    <m/>
    <n v="163.27879322267796"/>
    <m/>
    <m/>
    <n v="21"/>
    <m/>
    <m/>
    <m/>
    <m/>
    <m/>
    <n v="10"/>
    <m/>
    <m/>
    <n v="0.69098600722853976"/>
    <n v="77.450789979152106"/>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Vejle Fjord-st. 5"/>
    <x v="7"/>
    <m/>
    <x v="7"/>
    <n v="874"/>
    <x v="4"/>
    <x v="3"/>
    <s v="VF-5"/>
    <m/>
    <m/>
    <m/>
    <m/>
    <m/>
    <m/>
    <n v="3.570684999786546"/>
    <n v="0.23162731298281089"/>
    <m/>
    <m/>
    <m/>
    <n v="32.962455940806059"/>
    <m/>
    <m/>
    <n v="5.4"/>
    <m/>
    <m/>
    <m/>
    <m/>
    <m/>
    <n v="10"/>
    <m/>
    <m/>
    <n v="1.503337851714224"/>
    <n v="45.453002130677064"/>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Lillebælt syd-st. 16"/>
    <x v="7"/>
    <m/>
    <x v="7"/>
    <n v="875"/>
    <x v="4"/>
    <x v="3"/>
    <s v="LB-16"/>
    <m/>
    <m/>
    <m/>
    <m/>
    <m/>
    <m/>
    <n v="3.570684999786546"/>
    <n v="0.23188536778287588"/>
    <m/>
    <m/>
    <m/>
    <n v="35.706849997865461"/>
    <m/>
    <m/>
    <n v="4.5"/>
    <m/>
    <m/>
    <m/>
    <m/>
    <m/>
    <n v="10"/>
    <m/>
    <m/>
    <n v="1.5686740020595826"/>
    <n v="44.58924333093001"/>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Lillebælt syd-st. 5"/>
    <x v="7"/>
    <m/>
    <x v="7"/>
    <n v="876"/>
    <x v="4"/>
    <x v="3"/>
    <s v="LB-5"/>
    <m/>
    <m/>
    <m/>
    <m/>
    <m/>
    <m/>
    <n v="14.832054445169582"/>
    <n v="1.8283175137470156"/>
    <m/>
    <m/>
    <m/>
    <n v="148.32054445169581"/>
    <m/>
    <m/>
    <n v="18.3"/>
    <m/>
    <m/>
    <m/>
    <m/>
    <m/>
    <n v="10"/>
    <m/>
    <m/>
    <n v="0.8250506462610897"/>
    <n v="77.464598121318687"/>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Lillebælt syd-st. 4"/>
    <x v="7"/>
    <m/>
    <x v="7"/>
    <n v="877"/>
    <x v="4"/>
    <x v="3"/>
    <s v="LB-4"/>
    <m/>
    <m/>
    <m/>
    <m/>
    <m/>
    <m/>
    <n v="5.5039124922865863"/>
    <n v="0.29108189264777756"/>
    <m/>
    <m/>
    <m/>
    <n v="55.039124922865867"/>
    <m/>
    <m/>
    <n v="4"/>
    <m/>
    <m/>
    <m/>
    <m/>
    <m/>
    <n v="10"/>
    <m/>
    <m/>
    <n v="1.9067793291933524"/>
    <n v="39.397912103534239"/>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Weddelsborg"/>
    <x v="7"/>
    <m/>
    <x v="7"/>
    <n v="878"/>
    <x v="4"/>
    <x v="3"/>
    <s v="WB"/>
    <m/>
    <m/>
    <m/>
    <m/>
    <m/>
    <m/>
    <n v="9.4431870091584802"/>
    <n v="0.48571455667735569"/>
    <m/>
    <m/>
    <m/>
    <n v="94.431870091584798"/>
    <m/>
    <m/>
    <n v="3.7"/>
    <m/>
    <m/>
    <m/>
    <m/>
    <m/>
    <n v="10"/>
    <m/>
    <m/>
    <n v="1.9214058888484487"/>
    <n v="40.15101209724118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ls Fjord-st. 13"/>
    <x v="7"/>
    <m/>
    <x v="7"/>
    <n v="879"/>
    <x v="4"/>
    <x v="3"/>
    <s v="AF-13"/>
    <m/>
    <m/>
    <m/>
    <m/>
    <m/>
    <m/>
    <n v="9.7485057615697688"/>
    <n v="0.71286963785528279"/>
    <m/>
    <m/>
    <m/>
    <n v="97.485057615697684"/>
    <m/>
    <m/>
    <n v="13.1"/>
    <m/>
    <m/>
    <m/>
    <m/>
    <m/>
    <n v="10"/>
    <m/>
    <m/>
    <n v="1.3816909039648031"/>
    <n v="54.31209613041621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Als Fjord-st. 14"/>
    <x v="7"/>
    <m/>
    <x v="7"/>
    <n v="880"/>
    <x v="4"/>
    <x v="3"/>
    <m/>
    <m/>
    <m/>
    <m/>
    <m/>
    <m/>
    <m/>
    <n v="2.9408300193894483"/>
    <n v="0.19953762572010519"/>
    <m/>
    <m/>
    <m/>
    <n v="36.760375242368106"/>
    <m/>
    <m/>
    <m/>
    <m/>
    <m/>
    <m/>
    <m/>
    <m/>
    <n v="8"/>
    <m/>
    <m/>
    <n v="1.8435923766844162"/>
    <n v="37.011197189447635"/>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Barsø-st. 8"/>
    <x v="7"/>
    <m/>
    <x v="7"/>
    <n v="881"/>
    <x v="4"/>
    <x v="3"/>
    <s v="BS-8"/>
    <m/>
    <m/>
    <m/>
    <m/>
    <m/>
    <m/>
    <n v="3.9651270083484218"/>
    <n v="0.21565454821643568"/>
    <m/>
    <m/>
    <m/>
    <n v="39.651270083484221"/>
    <m/>
    <m/>
    <n v="2.9"/>
    <m/>
    <m/>
    <m/>
    <m/>
    <m/>
    <n v="10"/>
    <m/>
    <m/>
    <n v="1.8168049924412866"/>
    <n v="37.822715327112128"/>
    <m/>
  </r>
  <r>
    <s v="CC_012"/>
    <s v="Fourqurean, J.W., Duarte, C.M., Kennedy, H., Marbà, N., Holmer, M., Mateo, M.A., Apostolaki, E.T., Kendrick, G.A., Krause-Jensen, D., McGlathery, K.J. and Serrano, O., 2012. Seagrass ecosystems as a globally significant carbon stock. Nature geoscience, 5(7), pp.505-509."/>
    <s v="Krause-Jensen, D., Carstensen, J., Nielsen, S. L., Dalsgaard, T., Christensen, P. B., Fossing, H., and Rasmussen, M. B. (2011). Sea bottom characteristics affect depth limits of eelgrass Zostera marina. Marine Ecology-Progress Series 425, 91-102. doi:10.3354/meps09026 and D. Krause-Jensen, Unpublished"/>
    <m/>
    <m/>
    <s v="Haderslev-st. 3"/>
    <x v="7"/>
    <m/>
    <x v="7"/>
    <n v="882"/>
    <x v="4"/>
    <x v="3"/>
    <s v="HA-3"/>
    <m/>
    <m/>
    <m/>
    <m/>
    <m/>
    <m/>
    <n v="15.157052085706056"/>
    <n v="0.82712953515680376"/>
    <m/>
    <m/>
    <m/>
    <n v="151.57052085706056"/>
    <m/>
    <m/>
    <n v="4"/>
    <m/>
    <m/>
    <m/>
    <m/>
    <m/>
    <n v="10"/>
    <m/>
    <m/>
    <n v="1.8259101268275864"/>
    <n v="37.334379002458384"/>
    <m/>
  </r>
  <r>
    <s v="CC_012"/>
    <s v="Fourqurean, J.W., Duarte, C.M., Kennedy, H., Marbà, N., Holmer, M., Mateo, M.A., Apostolaki, E.T., Kendrick, G.A., Krause-Jensen, D., McGlathery, K.J. and Serrano, O., 2012. Seagrass ecosystems as a globally significant carbon stock. Nature geoscience, 5(7), pp.505-509."/>
    <s v="Holmer M, Andersen FØ, Nielsen SL, Boschker HTS (2001). The importance of sulfate reduction based mineralization for nutrient regeneration in tropical seagrass sediments. Aquat. Bot. 71:1-17_x000a_"/>
    <m/>
    <m/>
    <s v="Phuket, Thailand"/>
    <x v="17"/>
    <m/>
    <x v="5"/>
    <n v="883"/>
    <x v="41"/>
    <x v="10"/>
    <m/>
    <m/>
    <m/>
    <m/>
    <m/>
    <m/>
    <m/>
    <m/>
    <n v="0.550000000000000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olmer M, Andersen FØ, Nielsen SL, Boschker HTS (2001). The importance of sulfate reduction based mineralization for nutrient regeneration in tropical seagrass sediments. Aquat. Bot. 71:1-17_x000a_"/>
    <m/>
    <m/>
    <s v="Phuket, Thailand"/>
    <x v="17"/>
    <m/>
    <x v="5"/>
    <n v="884"/>
    <x v="24"/>
    <x v="13"/>
    <m/>
    <m/>
    <m/>
    <m/>
    <m/>
    <m/>
    <m/>
    <m/>
    <n v="0.5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Woodman Point, Australia"/>
    <x v="5"/>
    <m/>
    <x v="4"/>
    <n v="885"/>
    <x v="42"/>
    <x v="2"/>
    <m/>
    <m/>
    <m/>
    <m/>
    <m/>
    <m/>
    <m/>
    <m/>
    <n v="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Woodman Point, Australia"/>
    <x v="5"/>
    <m/>
    <x v="4"/>
    <n v="886"/>
    <x v="9"/>
    <x v="6"/>
    <m/>
    <m/>
    <m/>
    <m/>
    <m/>
    <m/>
    <m/>
    <m/>
    <n v="0.3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Woodman Point, Australia"/>
    <x v="5"/>
    <m/>
    <x v="4"/>
    <n v="887"/>
    <x v="43"/>
    <x v="18"/>
    <m/>
    <m/>
    <m/>
    <m/>
    <m/>
    <m/>
    <m/>
    <m/>
    <n v="0.3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Rottnest, Australia"/>
    <x v="5"/>
    <m/>
    <x v="4"/>
    <n v="888"/>
    <x v="42"/>
    <x v="2"/>
    <m/>
    <m/>
    <m/>
    <m/>
    <m/>
    <m/>
    <m/>
    <m/>
    <n v="0.4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Rottnest, Australia"/>
    <x v="5"/>
    <m/>
    <x v="4"/>
    <n v="889"/>
    <x v="9"/>
    <x v="6"/>
    <m/>
    <m/>
    <m/>
    <m/>
    <m/>
    <m/>
    <m/>
    <m/>
    <n v="0.3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Holmer, Unpublished"/>
    <m/>
    <m/>
    <s v="Rottnest, Australia"/>
    <x v="5"/>
    <m/>
    <x v="4"/>
    <n v="890"/>
    <x v="43"/>
    <x v="18"/>
    <m/>
    <m/>
    <m/>
    <m/>
    <m/>
    <m/>
    <m/>
    <m/>
    <n v="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van Engeland (thesis)"/>
    <m/>
    <m/>
    <s v="Bay of Cadiz"/>
    <x v="26"/>
    <m/>
    <x v="2"/>
    <n v="891"/>
    <x v="27"/>
    <x v="10"/>
    <m/>
    <m/>
    <m/>
    <m/>
    <m/>
    <m/>
    <m/>
    <m/>
    <n v="0.14715959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van Engeland (thesis)"/>
    <m/>
    <m/>
    <s v="Bay of Cadiz"/>
    <x v="26"/>
    <m/>
    <x v="2"/>
    <n v="892"/>
    <x v="3"/>
    <x v="3"/>
    <m/>
    <m/>
    <m/>
    <m/>
    <m/>
    <m/>
    <m/>
    <m/>
    <n v="0.10830280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Volkman JK, Revill AT, Holdsworth DG, Fredericks D. 2008. Organic matter sources in an enclosed coastal inlet assessed using lipid biomarkers and stable isotopes. Organic Geochemistry 39: 689-710"/>
    <m/>
    <m/>
    <s v="Wilson Inlet, WA, Australia"/>
    <x v="5"/>
    <m/>
    <x v="4"/>
    <n v="893"/>
    <x v="29"/>
    <x v="8"/>
    <m/>
    <m/>
    <m/>
    <m/>
    <m/>
    <m/>
    <m/>
    <m/>
    <n v="1.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Abed-Navandi D and Dworschak P.C. 2005 Food sources of a tropical thalassinidean shrimps: a stable isotope study. Mar. Ecol. Prog. Ser. 291, 159-168"/>
    <m/>
    <m/>
    <s v="Belize Barrier Reef"/>
    <x v="39"/>
    <m/>
    <x v="1"/>
    <n v="894"/>
    <x v="44"/>
    <x v="15"/>
    <m/>
    <m/>
    <m/>
    <m/>
    <m/>
    <m/>
    <m/>
    <m/>
    <n v="0.7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Abed-Navandi D and Dworschak P.C. 2005 Food sources of a tropical thalassinidean shrimps: a stable isotope study. Mar. Ecol. Prog. Ser. 291, 159-168"/>
    <m/>
    <m/>
    <s v="Belize Barrier Reef"/>
    <x v="39"/>
    <m/>
    <x v="1"/>
    <n v="895"/>
    <x v="18"/>
    <x v="13"/>
    <m/>
    <m/>
    <m/>
    <m/>
    <m/>
    <m/>
    <m/>
    <m/>
    <n v="0.7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896"/>
    <x v="18"/>
    <x v="13"/>
    <m/>
    <m/>
    <m/>
    <m/>
    <m/>
    <m/>
    <m/>
    <m/>
    <n v="4.980000000000000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897"/>
    <x v="18"/>
    <x v="13"/>
    <m/>
    <m/>
    <m/>
    <m/>
    <m/>
    <m/>
    <m/>
    <m/>
    <n v="3.1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898"/>
    <x v="18"/>
    <x v="13"/>
    <m/>
    <m/>
    <m/>
    <m/>
    <m/>
    <m/>
    <m/>
    <m/>
    <n v="0.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899"/>
    <x v="18"/>
    <x v="13"/>
    <m/>
    <m/>
    <m/>
    <m/>
    <m/>
    <m/>
    <m/>
    <m/>
    <n v="3.8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0"/>
    <x v="18"/>
    <x v="13"/>
    <m/>
    <m/>
    <m/>
    <m/>
    <m/>
    <m/>
    <m/>
    <m/>
    <n v="3.8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1"/>
    <x v="18"/>
    <x v="13"/>
    <m/>
    <m/>
    <m/>
    <m/>
    <m/>
    <m/>
    <m/>
    <m/>
    <n v="1.7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2"/>
    <x v="18"/>
    <x v="13"/>
    <m/>
    <m/>
    <m/>
    <m/>
    <m/>
    <m/>
    <m/>
    <m/>
    <n v="1.129999999999999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3"/>
    <x v="18"/>
    <x v="13"/>
    <m/>
    <m/>
    <m/>
    <m/>
    <m/>
    <m/>
    <m/>
    <m/>
    <n v="1.100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4"/>
    <x v="18"/>
    <x v="13"/>
    <m/>
    <m/>
    <m/>
    <m/>
    <m/>
    <m/>
    <m/>
    <m/>
    <n v="1.100000000000000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5"/>
    <x v="18"/>
    <x v="13"/>
    <m/>
    <m/>
    <m/>
    <m/>
    <m/>
    <m/>
    <m/>
    <m/>
    <n v="1.129999999999999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6"/>
    <x v="18"/>
    <x v="13"/>
    <m/>
    <m/>
    <m/>
    <m/>
    <m/>
    <m/>
    <m/>
    <m/>
    <n v="3.66"/>
    <m/>
    <m/>
    <m/>
    <m/>
    <m/>
    <m/>
    <m/>
    <m/>
    <m/>
    <m/>
    <m/>
    <m/>
    <m/>
    <m/>
    <m/>
    <m/>
    <m/>
    <m/>
  </r>
  <r>
    <s v="CC_012"/>
    <s v="Fourqurean, J.W., Duarte, C.M., Kennedy, H., Marbà, N., Holmer, M., Mateo, M.A., Apostolaki, E.T., Kendrick, G.A., Krause-Jensen, D., McGlathery, K.J. and Serrano, O., 2012. Seagrass ecosystems as a globally significant carbon stock. Nature geoscience, 5(7), pp.505-509."/>
    <n v="0"/>
    <m/>
    <m/>
    <s v="Batabanó Gulf, Cuba"/>
    <x v="40"/>
    <m/>
    <x v="1"/>
    <n v="907"/>
    <x v="18"/>
    <x v="13"/>
    <m/>
    <m/>
    <m/>
    <m/>
    <m/>
    <m/>
    <m/>
    <m/>
    <n v="1.6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8"/>
    <x v="18"/>
    <x v="13"/>
    <m/>
    <m/>
    <m/>
    <m/>
    <m/>
    <m/>
    <m/>
    <m/>
    <n v="0.8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09"/>
    <x v="18"/>
    <x v="13"/>
    <m/>
    <m/>
    <m/>
    <m/>
    <m/>
    <m/>
    <m/>
    <m/>
    <n v="2.9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10"/>
    <x v="18"/>
    <x v="13"/>
    <m/>
    <m/>
    <m/>
    <m/>
    <m/>
    <m/>
    <m/>
    <m/>
    <n v="2.92"/>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11"/>
    <x v="18"/>
    <x v="13"/>
    <m/>
    <m/>
    <m/>
    <m/>
    <m/>
    <m/>
    <m/>
    <m/>
    <n v="5.85"/>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12"/>
    <x v="18"/>
    <x v="13"/>
    <m/>
    <m/>
    <m/>
    <m/>
    <m/>
    <m/>
    <m/>
    <m/>
    <n v="5.2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C. M. Duarte unpublished"/>
    <m/>
    <m/>
    <s v="Batabanó Gulf, Cuba"/>
    <x v="40"/>
    <m/>
    <x v="1"/>
    <n v="913"/>
    <x v="18"/>
    <x v="13"/>
    <m/>
    <m/>
    <m/>
    <m/>
    <m/>
    <m/>
    <m/>
    <m/>
    <n v="1.8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4"/>
    <x v="3"/>
    <x v="3"/>
    <m/>
    <m/>
    <m/>
    <m/>
    <m/>
    <m/>
    <m/>
    <m/>
    <n v="1.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5"/>
    <x v="3"/>
    <x v="3"/>
    <m/>
    <m/>
    <m/>
    <m/>
    <m/>
    <m/>
    <m/>
    <m/>
    <n v="1.9"/>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6"/>
    <x v="3"/>
    <x v="3"/>
    <m/>
    <m/>
    <m/>
    <m/>
    <m/>
    <m/>
    <m/>
    <m/>
    <n v="2.1"/>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7"/>
    <x v="3"/>
    <x v="3"/>
    <m/>
    <m/>
    <m/>
    <m/>
    <m/>
    <m/>
    <m/>
    <m/>
    <n v="1.4"/>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8"/>
    <x v="3"/>
    <x v="3"/>
    <m/>
    <m/>
    <m/>
    <m/>
    <m/>
    <m/>
    <m/>
    <m/>
    <n v="2.2999999999999998"/>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19"/>
    <x v="3"/>
    <x v="3"/>
    <m/>
    <m/>
    <m/>
    <m/>
    <m/>
    <m/>
    <m/>
    <m/>
    <n v="3"/>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20"/>
    <x v="3"/>
    <x v="3"/>
    <m/>
    <m/>
    <m/>
    <m/>
    <m/>
    <m/>
    <m/>
    <m/>
    <n v="1.7"/>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H. A. Kennedy unpublished"/>
    <m/>
    <m/>
    <s v="Ria Formosa"/>
    <x v="21"/>
    <m/>
    <x v="2"/>
    <n v="921"/>
    <x v="3"/>
    <x v="3"/>
    <m/>
    <m/>
    <m/>
    <m/>
    <m/>
    <m/>
    <m/>
    <m/>
    <n v="1.6"/>
    <m/>
    <m/>
    <m/>
    <m/>
    <m/>
    <m/>
    <m/>
    <m/>
    <m/>
    <m/>
    <m/>
    <m/>
    <m/>
    <m/>
    <m/>
    <m/>
    <m/>
    <m/>
  </r>
  <r>
    <s v="CC_012"/>
    <s v="Fourqurean, J.W., Duarte, C.M., Kennedy, H., Marbà, N., Holmer, M., Mateo, M.A., Apostolaki, E.T., Kendrick, G.A., Krause-Jensen, D., McGlathery, K.J. and Serrano, O., 2012. Seagrass ecosystems as a globally significant carbon stock. Nature geoscience, 5(7), pp.505-509."/>
    <s v="M. Copertino, unpubliished data"/>
    <m/>
    <m/>
    <s v="Patos Lagoon Estuary, Rio Grande, BRAZIL"/>
    <x v="41"/>
    <m/>
    <x v="6"/>
    <n v="922"/>
    <x v="45"/>
    <x v="8"/>
    <m/>
    <n v="1.472345"/>
    <n v="0.46728500000000001"/>
    <n v="1.93963"/>
    <m/>
    <m/>
    <m/>
    <n v="90.808113755861271"/>
    <n v="3.3474286095871522"/>
    <m/>
    <m/>
    <m/>
    <n v="363.23245502344508"/>
    <m/>
    <m/>
    <m/>
    <m/>
    <m/>
    <m/>
    <m/>
    <m/>
    <n v="25"/>
    <m/>
    <m/>
    <n v="1.068477087812256"/>
    <m/>
    <m/>
  </r>
  <r>
    <s v="CC_012"/>
    <s v="Fourqurean, J.W., Duarte, C.M., Kennedy, H., Marbà, N., Holmer, M., Mateo, M.A., Apostolaki, E.T., Kendrick, G.A., Krause-Jensen, D., McGlathery, K.J. and Serrano, O., 2012. Seagrass ecosystems as a globally significant carbon stock. Nature geoscience, 5(7), pp.505-509."/>
    <s v="M. Copertino, unpubliished data"/>
    <m/>
    <m/>
    <s v="Patos Lagoon Estuary, Rio Grande, BRAZIL"/>
    <x v="41"/>
    <m/>
    <x v="6"/>
    <n v="927"/>
    <x v="45"/>
    <x v="8"/>
    <m/>
    <n v="0.87265500000000007"/>
    <n v="0.18399499999999999"/>
    <n v="1.0566500000000001"/>
    <m/>
    <m/>
    <m/>
    <n v="77.894906354244682"/>
    <n v="3.6996899847687326"/>
    <m/>
    <m/>
    <m/>
    <n v="311.57962541697873"/>
    <m/>
    <m/>
    <m/>
    <m/>
    <m/>
    <m/>
    <m/>
    <m/>
    <n v="25"/>
    <m/>
    <m/>
    <n v="0.8653849785692127"/>
    <m/>
    <m/>
  </r>
  <r>
    <s v="CC_012"/>
    <s v="Fourqurean, J.W., Duarte, C.M., Kennedy, H., Marbà, N., Holmer, M., Mateo, M.A., Apostolaki, E.T., Kendrick, G.A., Krause-Jensen, D., McGlathery, K.J. and Serrano, O., 2012. Seagrass ecosystems as a globally significant carbon stock. Nature geoscience, 5(7), pp.505-509."/>
    <s v="M. Copertino, unpubliished data"/>
    <m/>
    <m/>
    <s v="Patos Lagoon Estuary, Rio Grande, BRAZIL"/>
    <x v="41"/>
    <m/>
    <x v="6"/>
    <n v="932"/>
    <x v="45"/>
    <x v="8"/>
    <m/>
    <n v="0.62415500000000002"/>
    <n v="0.13600999999999999"/>
    <n v="0.76016499999999998"/>
    <m/>
    <m/>
    <m/>
    <n v="97.967350211720628"/>
    <n v="2.4157545068966932"/>
    <m/>
    <m/>
    <m/>
    <n v="391.86940084688251"/>
    <m/>
    <m/>
    <m/>
    <m/>
    <m/>
    <m/>
    <m/>
    <m/>
    <n v="25"/>
    <m/>
    <m/>
    <n v="1.5720828511476648"/>
    <m/>
    <m/>
  </r>
  <r>
    <s v="CC_012"/>
    <s v="Fourqurean, J.W., Duarte, C.M., Kennedy, H., Marbà, N., Holmer, M., Mateo, M.A., Apostolaki, E.T., Kendrick, G.A., Krause-Jensen, D., McGlathery, K.J. and Serrano, O., 2012. Seagrass ecosystems as a globally significant carbon stock. Nature geoscience, 5(7), pp.505-509."/>
    <s v="M. Copertino, unpubliished data"/>
    <m/>
    <m/>
    <s v="Patos Lagoon Estuary, Rio Grande, BRAZIL"/>
    <x v="41"/>
    <m/>
    <x v="6"/>
    <n v="937"/>
    <x v="45"/>
    <x v="8"/>
    <m/>
    <n v="1.020845"/>
    <n v="0.16187499999999999"/>
    <n v="1.18272"/>
    <m/>
    <m/>
    <m/>
    <n v="69.273513171264398"/>
    <n v="2.2164359658160815"/>
    <m/>
    <m/>
    <m/>
    <n v="277.09405268505759"/>
    <m/>
    <m/>
    <m/>
    <m/>
    <m/>
    <m/>
    <m/>
    <m/>
    <n v="25"/>
    <m/>
    <m/>
    <n v="1.2827535369345799"/>
    <m/>
    <m/>
  </r>
  <r>
    <s v="CC_012"/>
    <s v="Fourqurean, J.W., Duarte, C.M., Kennedy, H., Marbà, N., Holmer, M., Mateo, M.A., Apostolaki, E.T., Kendrick, G.A., Krause-Jensen, D., McGlathery, K.J. and Serrano, O., 2012. Seagrass ecosystems as a globally significant carbon stock. Nature geoscience, 5(7), pp.505-509."/>
    <s v="M. Copertino, unpubliished data"/>
    <m/>
    <m/>
    <s v="Patos Lagoon Estuary, Rio Grande, BRAZIL"/>
    <x v="41"/>
    <m/>
    <x v="6"/>
    <n v="942"/>
    <x v="45"/>
    <x v="8"/>
    <m/>
    <n v="0.28454999999999997"/>
    <n v="9.3869999999999981E-2"/>
    <n v="0.37841999999999998"/>
    <m/>
    <m/>
    <m/>
    <n v="63.70629993220399"/>
    <n v="1.7681802123112049"/>
    <m/>
    <m/>
    <m/>
    <n v="254.82519972881596"/>
    <m/>
    <m/>
    <m/>
    <m/>
    <m/>
    <m/>
    <m/>
    <m/>
    <n v="25"/>
    <m/>
    <m/>
    <n v="1.5159033869519081"/>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s v="These correspondance to column 'line number' in original spreadsheet ('CC_edits')"/>
    <x v="27"/>
    <x v="10"/>
    <m/>
    <n v="5.0000000000000001E-3"/>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2"/>
    <x v="27"/>
    <x v="10"/>
    <m/>
    <n v="0.379"/>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3"/>
    <x v="27"/>
    <x v="10"/>
    <m/>
    <n v="0.54600000000000004"/>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4"/>
    <x v="27"/>
    <x v="10"/>
    <m/>
    <n v="1.0409999999999999"/>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5"/>
    <x v="27"/>
    <x v="10"/>
    <m/>
    <n v="0.871"/>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6"/>
    <x v="27"/>
    <x v="10"/>
    <m/>
    <n v="0.115"/>
    <m/>
    <m/>
    <m/>
    <m/>
    <m/>
    <m/>
    <m/>
    <m/>
    <m/>
    <m/>
    <m/>
    <m/>
    <m/>
    <m/>
    <m/>
    <m/>
    <m/>
    <m/>
    <m/>
    <m/>
    <m/>
    <m/>
    <m/>
    <m/>
    <m/>
  </r>
  <r>
    <s v="CC_013"/>
    <s v="Duarte, C., et al., Seagrass community metabolism: Assessing the carbon sink capacity of seagrass meadows. Global …, 2010."/>
    <s v="Barrón, C., Marbé, N., Terrados, J., Kennedy, H., &amp; Duarte, C. M. (2004). Community metabolism and carbon budget along a gradient of seagrass (Cymodocea nodosa) colonization. Limnology and Oceanography, 49(5), 1642-1651."/>
    <m/>
    <m/>
    <s v="Ebro Delta, Spain"/>
    <x v="26"/>
    <m/>
    <x v="2"/>
    <n v="7"/>
    <x v="27"/>
    <x v="10"/>
    <m/>
    <n v="0.75900000000000001"/>
    <m/>
    <m/>
    <m/>
    <m/>
    <m/>
    <m/>
    <m/>
    <m/>
    <m/>
    <m/>
    <m/>
    <m/>
    <m/>
    <m/>
    <m/>
    <m/>
    <m/>
    <m/>
    <m/>
    <m/>
    <m/>
    <m/>
    <m/>
    <m/>
    <m/>
  </r>
  <r>
    <s v="CC_013"/>
    <s v="Duarte, C., et al., Seagrass community metabolism: Assessing the carbon sink capacity of seagrass meadows. Global …, 2010."/>
    <s v="Holmer, M., Duarte, C. M., Boschker, H. T. S., &amp; Barrón, C. (2004). Carbon cycling and bacterial carbon sources in pristine and impacted Mediterranean seagrass sediments. Aquatic Microbial Ecology, 36(3), 227-237."/>
    <m/>
    <m/>
    <s v="Cabrera, Spain"/>
    <x v="26"/>
    <m/>
    <x v="2"/>
    <n v="8"/>
    <x v="27"/>
    <x v="10"/>
    <m/>
    <n v="0.247"/>
    <m/>
    <m/>
    <m/>
    <m/>
    <m/>
    <m/>
    <m/>
    <m/>
    <m/>
    <m/>
    <m/>
    <m/>
    <m/>
    <m/>
    <m/>
    <m/>
    <m/>
    <m/>
    <m/>
    <m/>
    <m/>
    <m/>
    <m/>
    <m/>
    <m/>
  </r>
  <r>
    <s v="CC_013"/>
    <s v="Duarte, C., et al., Seagrass community metabolism: Assessing the carbon sink capacity of seagrass meadows. Global …, 2010."/>
    <s v="Santos et al. 2004"/>
    <m/>
    <m/>
    <s v="Ria Formosa, Portugal"/>
    <x v="21"/>
    <m/>
    <x v="7"/>
    <n v="9"/>
    <x v="27"/>
    <x v="10"/>
    <m/>
    <s v=" "/>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0"/>
    <x v="41"/>
    <x v="10"/>
    <m/>
    <n v="0.21"/>
    <m/>
    <m/>
    <m/>
    <m/>
    <m/>
    <m/>
    <m/>
    <m/>
    <m/>
    <m/>
    <m/>
    <m/>
    <m/>
    <m/>
    <m/>
    <m/>
    <m/>
    <m/>
    <m/>
    <m/>
    <m/>
    <m/>
    <m/>
    <m/>
    <m/>
  </r>
  <r>
    <s v="CC_013"/>
    <s v="Duarte, C., et al., Seagrass community metabolism: Assessing the carbon sink capacity of seagrass meadows. Global …, 2010."/>
    <s v="Holmer, M., Andersen, F. Ø., Nielsen, S. L., &amp; Boschker, H. T. (2001). The importance of mineralization based on sulfate reduction for nutrient regeneration in tropical seagrass sediments. Aquatic Botany, 71(1), 1-17."/>
    <m/>
    <m/>
    <s v="Phuket Island, Thailand"/>
    <x v="17"/>
    <m/>
    <x v="5"/>
    <n v="11"/>
    <x v="16"/>
    <x v="11"/>
    <m/>
    <m/>
    <m/>
    <m/>
    <m/>
    <m/>
    <m/>
    <m/>
    <m/>
    <m/>
    <m/>
    <m/>
    <m/>
    <m/>
    <m/>
    <m/>
    <m/>
    <m/>
    <m/>
    <m/>
    <m/>
    <m/>
    <m/>
    <m/>
    <m/>
    <m/>
    <m/>
  </r>
  <r>
    <s v="CC_013"/>
    <s v="Duarte, C., et al., Seagrass community metabolism: Assessing the carbon sink capacity of seagrass meadows. Global …, 2010."/>
    <s v="Holmer, M., Andersen, F. Ø., Nielsen, S. L., &amp; Boschker, H. T. (2001). The importance of mineralization based on sulfate reduction for nutrient regeneration in tropical seagrass sediments. Aquatic Botany, 71(1), 1-17."/>
    <m/>
    <m/>
    <s v="Phuket Island, Thailand"/>
    <x v="17"/>
    <m/>
    <x v="5"/>
    <n v="12"/>
    <x v="16"/>
    <x v="11"/>
    <m/>
    <m/>
    <m/>
    <m/>
    <m/>
    <m/>
    <m/>
    <m/>
    <m/>
    <m/>
    <m/>
    <m/>
    <m/>
    <m/>
    <m/>
    <m/>
    <m/>
    <m/>
    <m/>
    <m/>
    <m/>
    <m/>
    <m/>
    <m/>
    <m/>
    <m/>
    <m/>
  </r>
  <r>
    <s v="CC_013"/>
    <s v="Duarte, C., et al., Seagrass community metabolism: Assessing the carbon sink capacity of seagrass meadows. Global …, 2010."/>
    <s v="Holmer, M., Andersen, F. Ø., Nielsen, S. L., &amp; Boschker, H. T. (2001). The importance of mineralization based on sulfate reduction for nutrient regeneration in tropical seagrass sediments. Aquatic Botany, 71(1), 1-17."/>
    <m/>
    <m/>
    <s v="Phuket Island, Thailand"/>
    <x v="17"/>
    <m/>
    <x v="5"/>
    <n v="13"/>
    <x v="16"/>
    <x v="11"/>
    <m/>
    <m/>
    <m/>
    <m/>
    <m/>
    <m/>
    <m/>
    <m/>
    <m/>
    <m/>
    <m/>
    <m/>
    <m/>
    <m/>
    <m/>
    <m/>
    <m/>
    <m/>
    <m/>
    <m/>
    <m/>
    <m/>
    <m/>
    <m/>
    <m/>
    <m/>
    <m/>
  </r>
  <r>
    <s v="CC_013"/>
    <s v="Duarte, C., et al., Seagrass community metabolism: Assessing the carbon sink capacity of seagrass meadows. Global …, 2010."/>
    <s v="Holmer, M., Andersen, F. Ø., Nielsen, S. L., &amp; Boschker, H. T. (2001). The importance of mineralization based on sulfate reduction for nutrient regeneration in tropical seagrass sediments. Aquatic Botany, 71(1), 1-17."/>
    <m/>
    <m/>
    <s v="Phuket Island, Thailand"/>
    <x v="17"/>
    <m/>
    <x v="5"/>
    <n v="14"/>
    <x v="16"/>
    <x v="11"/>
    <m/>
    <s v=" "/>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5"/>
    <x v="16"/>
    <x v="11"/>
    <m/>
    <n v="1.4"/>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6"/>
    <x v="16"/>
    <x v="11"/>
    <m/>
    <n v="0.49"/>
    <m/>
    <m/>
    <m/>
    <m/>
    <m/>
    <m/>
    <m/>
    <m/>
    <m/>
    <m/>
    <m/>
    <m/>
    <m/>
    <m/>
    <m/>
    <m/>
    <m/>
    <m/>
    <m/>
    <m/>
    <m/>
    <m/>
    <m/>
    <m/>
    <m/>
  </r>
  <r>
    <s v="CC_013"/>
    <s v="Duarte, C., et al., Seagrass community metabolism: Assessing the carbon sink capacity of seagrass meadows. Global …, 2010."/>
    <s v="Kristensen, E., Andersen, F. Ø., Holmboe, N., Holmer, M., &amp; Thongtham, N. (2000). Carbon and nitrogen mineralization in sediments of the Bangrong mangrove area, Phuket, Thailand. Aquatic Microbial Ecology, 22(2), 199-213."/>
    <m/>
    <m/>
    <s v="Bangrong  area, Phuket, Thailand"/>
    <x v="17"/>
    <m/>
    <x v="5"/>
    <n v="17"/>
    <x v="16"/>
    <x v="11"/>
    <m/>
    <m/>
    <m/>
    <m/>
    <m/>
    <m/>
    <m/>
    <m/>
    <m/>
    <m/>
    <m/>
    <m/>
    <m/>
    <m/>
    <m/>
    <m/>
    <m/>
    <m/>
    <m/>
    <m/>
    <m/>
    <m/>
    <m/>
    <m/>
    <m/>
    <m/>
    <m/>
  </r>
  <r>
    <s v="CC_013"/>
    <s v="Duarte, C., et al., Seagrass community metabolism: Assessing the carbon sink capacity of seagrass meadows. Global …, 2010."/>
    <s v="Kristensen, E., Andersen, F. Ø., Holmboe, N., Holmer, M., &amp; Thongtham, N. (2000). Carbon and nitrogen mineralization in sediments of the Bangrong mangrove area, Phuket, Thailand. Aquatic Microbial Ecology, 22(2), 199-213."/>
    <m/>
    <m/>
    <s v="Bangrong  area, Phuket, Thailand"/>
    <x v="17"/>
    <m/>
    <x v="5"/>
    <n v="18"/>
    <x v="16"/>
    <x v="11"/>
    <m/>
    <s v=" "/>
    <m/>
    <m/>
    <m/>
    <m/>
    <m/>
    <m/>
    <m/>
    <m/>
    <m/>
    <m/>
    <m/>
    <m/>
    <m/>
    <m/>
    <m/>
    <m/>
    <m/>
    <m/>
    <m/>
    <m/>
    <m/>
    <m/>
    <m/>
    <m/>
    <m/>
  </r>
  <r>
    <s v="CC_013"/>
    <s v="Duarte, C., et al., Seagrass community metabolism: Assessing the carbon sink capacity of seagrass meadows. Global …, 2010."/>
    <s v="unpublished"/>
    <m/>
    <m/>
    <s v="Philippines"/>
    <x v="15"/>
    <m/>
    <x v="5"/>
    <n v="19"/>
    <x v="16"/>
    <x v="11"/>
    <m/>
    <n v="0.84799999999999998"/>
    <m/>
    <m/>
    <m/>
    <m/>
    <m/>
    <m/>
    <m/>
    <m/>
    <m/>
    <m/>
    <m/>
    <m/>
    <m/>
    <m/>
    <m/>
    <m/>
    <m/>
    <m/>
    <m/>
    <m/>
    <m/>
    <m/>
    <m/>
    <m/>
    <m/>
  </r>
  <r>
    <s v="CC_013"/>
    <s v="Duarte, C., et al., Seagrass community metabolism: Assessing the carbon sink capacity of seagrass meadows. Global …, 2010."/>
    <s v="Blackburn, T. H., Nedwell, D. B., &amp; Wiebe, W. J. (1994). Active mineral cycling in a Jamaican seagrass sediment. Marine Ecology Progress Series, 233-239."/>
    <m/>
    <m/>
    <s v="Oyster Bay, Jamaica"/>
    <x v="42"/>
    <m/>
    <x v="5"/>
    <n v="20"/>
    <x v="46"/>
    <x v="9"/>
    <m/>
    <m/>
    <m/>
    <m/>
    <m/>
    <m/>
    <m/>
    <m/>
    <m/>
    <m/>
    <m/>
    <m/>
    <m/>
    <m/>
    <m/>
    <m/>
    <m/>
    <m/>
    <m/>
    <m/>
    <m/>
    <m/>
    <m/>
    <m/>
    <m/>
    <m/>
    <m/>
  </r>
  <r>
    <s v="CC_013"/>
    <s v="Duarte, C., et al., Seagrass community metabolism: Assessing the carbon sink capacity of seagrass meadows. Global …, 2010."/>
    <s v="Blackburn, T. H., Nedwell, D. B., &amp; Wiebe, W. J. (1994). Active mineral cycling in a Jamaican seagrass sediment. Marine Ecology Progress Series, 233-239."/>
    <m/>
    <m/>
    <s v="Oyster Bay, Jamaica"/>
    <x v="42"/>
    <m/>
    <x v="5"/>
    <n v="21"/>
    <x v="46"/>
    <x v="9"/>
    <m/>
    <s v=" "/>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22"/>
    <x v="21"/>
    <x v="9"/>
    <m/>
    <n v="1.2949999999999999"/>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23"/>
    <x v="21"/>
    <x v="9"/>
    <m/>
    <n v="0.72799999999999998"/>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24"/>
    <x v="21"/>
    <x v="9"/>
    <m/>
    <n v="0.56399999999999995"/>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25"/>
    <x v="21"/>
    <x v="9"/>
    <m/>
    <n v="0.51100000000000001"/>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26"/>
    <x v="21"/>
    <x v="9"/>
    <m/>
    <s v=" "/>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27"/>
    <x v="21"/>
    <x v="9"/>
    <m/>
    <n v="0.6480000000000000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28"/>
    <x v="21"/>
    <x v="9"/>
    <m/>
    <n v="0.21"/>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29"/>
    <x v="21"/>
    <x v="9"/>
    <m/>
    <n v="0.2730000000000000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30"/>
    <x v="21"/>
    <x v="9"/>
    <m/>
    <n v="0.123"/>
    <m/>
    <m/>
    <m/>
    <m/>
    <m/>
    <m/>
    <m/>
    <m/>
    <m/>
    <m/>
    <m/>
    <m/>
    <m/>
    <m/>
    <m/>
    <m/>
    <m/>
    <m/>
    <m/>
    <m/>
    <m/>
    <m/>
    <m/>
    <m/>
    <m/>
  </r>
  <r>
    <s v="CC_013"/>
    <s v="Duarte, C., et al., Seagrass community metabolism: Assessing the carbon sink capacity of seagrass meadows. Global …, 2010."/>
    <s v="Morgan, M. D., &amp; Kitting, C. L. (1984). Productivity and utilization of the seagrass Halodule wrightii and its attached epiphytes 1. Limnology and Oceanography, 29(5), 1066-1076."/>
    <m/>
    <m/>
    <s v="Gulf of Mexico, USA"/>
    <x v="11"/>
    <m/>
    <x v="1"/>
    <n v="31"/>
    <x v="23"/>
    <x v="9"/>
    <m/>
    <n v="0.60399999999999998"/>
    <m/>
    <m/>
    <m/>
    <m/>
    <m/>
    <m/>
    <m/>
    <m/>
    <m/>
    <m/>
    <m/>
    <m/>
    <m/>
    <m/>
    <m/>
    <m/>
    <m/>
    <m/>
    <m/>
    <m/>
    <m/>
    <m/>
    <m/>
    <m/>
    <m/>
  </r>
  <r>
    <s v="CC_013"/>
    <s v="Duarte, C., et al., Seagrass community metabolism: Assessing the carbon sink capacity of seagrass meadows. Global …, 2010."/>
    <s v="Moncreiff, C. A., Sullivan, M. J., &amp; Daehnick, A. E. (1992). Primary production dynamics in seagrass beds of Mississippi Sound: the contributions of seagrass, epiphytic algae, sand microflora, and phytoplankton. Marine Ecology-Progress Series, 87, 161-161."/>
    <m/>
    <m/>
    <s v="Mississipi Sound, USA"/>
    <x v="11"/>
    <m/>
    <x v="1"/>
    <n v="32"/>
    <x v="23"/>
    <x v="9"/>
    <m/>
    <n v="0.378"/>
    <m/>
    <m/>
    <m/>
    <m/>
    <m/>
    <m/>
    <m/>
    <m/>
    <m/>
    <m/>
    <m/>
    <m/>
    <m/>
    <m/>
    <m/>
    <m/>
    <m/>
    <m/>
    <m/>
    <m/>
    <m/>
    <m/>
    <m/>
    <m/>
    <m/>
  </r>
  <r>
    <s v="CC_013"/>
    <s v="Duarte, C., et al., Seagrass community metabolism: Assessing the carbon sink capacity of seagrass meadows. Global …, 2010."/>
    <s v="Heffernan, J. J., &amp; Gibson, R. A. (1983). A comparison of primary production rates in Indian River, Florida seagrass systems. Florida Scientist, 295-306."/>
    <m/>
    <m/>
    <s v="Indian River, Jim Island, USA"/>
    <x v="11"/>
    <m/>
    <x v="1"/>
    <n v="33"/>
    <x v="23"/>
    <x v="9"/>
    <m/>
    <n v="0.72399999999999998"/>
    <m/>
    <m/>
    <m/>
    <m/>
    <m/>
    <m/>
    <m/>
    <m/>
    <m/>
    <m/>
    <m/>
    <m/>
    <m/>
    <m/>
    <m/>
    <m/>
    <m/>
    <m/>
    <m/>
    <m/>
    <m/>
    <m/>
    <m/>
    <m/>
    <m/>
  </r>
  <r>
    <s v="CC_013"/>
    <s v="Duarte, C., et al., Seagrass community metabolism: Assessing the carbon sink capacity of seagrass meadows. Global …, 2010."/>
    <s v="Heffernan, J. J., &amp; Gibson, R. A. (1983). A comparison of primary production rates in Indian River, Florida seagrass systems. Florida Scientist, 295-306."/>
    <m/>
    <m/>
    <s v="Indian River, Jim Island, USA"/>
    <x v="11"/>
    <m/>
    <x v="1"/>
    <n v="34"/>
    <x v="23"/>
    <x v="9"/>
    <m/>
    <n v="1.165"/>
    <m/>
    <m/>
    <m/>
    <m/>
    <m/>
    <m/>
    <m/>
    <m/>
    <m/>
    <m/>
    <m/>
    <m/>
    <m/>
    <m/>
    <m/>
    <m/>
    <m/>
    <m/>
    <m/>
    <m/>
    <m/>
    <m/>
    <m/>
    <m/>
    <m/>
  </r>
  <r>
    <s v="CC_013"/>
    <s v="Duarte, C., et al., Seagrass community metabolism: Assessing the carbon sink capacity of seagrass meadows. Global …, 2010."/>
    <s v="unpublished"/>
    <m/>
    <m/>
    <s v="Gulf coast of Florida, USA"/>
    <x v="11"/>
    <m/>
    <x v="1"/>
    <n v="35"/>
    <x v="23"/>
    <x v="9"/>
    <m/>
    <n v="0.255"/>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36"/>
    <x v="23"/>
    <x v="9"/>
    <m/>
    <n v="6.7000000000000004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37"/>
    <x v="23"/>
    <x v="9"/>
    <m/>
    <n v="3.2000000000000001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38"/>
    <x v="23"/>
    <x v="9"/>
    <m/>
    <n v="3.3000000000000002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39"/>
    <x v="23"/>
    <x v="9"/>
    <m/>
    <n v="2.8000000000000001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0"/>
    <x v="23"/>
    <x v="9"/>
    <m/>
    <n v="3.5000000000000003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1"/>
    <x v="23"/>
    <x v="9"/>
    <m/>
    <n v="7.3999999999999996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2"/>
    <x v="23"/>
    <x v="9"/>
    <m/>
    <n v="6.3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3"/>
    <x v="23"/>
    <x v="9"/>
    <m/>
    <n v="6.7000000000000004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4"/>
    <x v="23"/>
    <x v="9"/>
    <m/>
    <n v="1.7999999999999999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5"/>
    <x v="23"/>
    <x v="9"/>
    <m/>
    <n v="8.7999999999999995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6"/>
    <x v="23"/>
    <x v="9"/>
    <m/>
    <n v="7.3999999999999996E-2"/>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7"/>
    <x v="23"/>
    <x v="9"/>
    <m/>
    <n v="0.06"/>
    <m/>
    <m/>
    <m/>
    <m/>
    <m/>
    <m/>
    <m/>
    <m/>
    <m/>
    <m/>
    <m/>
    <m/>
    <m/>
    <m/>
    <m/>
    <m/>
    <m/>
    <m/>
    <m/>
    <m/>
    <m/>
    <m/>
    <m/>
    <m/>
    <m/>
  </r>
  <r>
    <s v="CC_013"/>
    <s v="Duarte, C., et al., Seagrass community metabolism: Assessing the carbon sink capacity of seagrass meadows. Global …, 2010."/>
    <s v="Anton, A., Cebrian, J., Duarte, C. M., Heck Jr, K. L., &amp; Goff, J. (2009). Low impact of Hurricane Katrina on seagrass community structure and functioning in the northern Gulf of Mexico. Bulletin of Marine Science, 85(1), 45-59."/>
    <m/>
    <m/>
    <s v="Sandy Bay, Alabama, USA"/>
    <x v="11"/>
    <m/>
    <x v="1"/>
    <n v="48"/>
    <x v="23"/>
    <x v="9"/>
    <m/>
    <n v="0.126"/>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49"/>
    <x v="23"/>
    <x v="9"/>
    <m/>
    <n v="0.157"/>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0"/>
    <x v="23"/>
    <x v="9"/>
    <m/>
    <n v="8.5999999999999993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1"/>
    <x v="23"/>
    <x v="9"/>
    <m/>
    <n v="0.15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2"/>
    <x v="23"/>
    <x v="9"/>
    <m/>
    <n v="0.1759999999999999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3"/>
    <x v="23"/>
    <x v="9"/>
    <m/>
    <n v="0.14000000000000001"/>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4"/>
    <x v="23"/>
    <x v="9"/>
    <m/>
    <n v="0.34899999999999998"/>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5"/>
    <x v="23"/>
    <x v="9"/>
    <m/>
    <n v="0.154"/>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6"/>
    <x v="23"/>
    <x v="9"/>
    <m/>
    <n v="4.0000000000000001E-3"/>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7"/>
    <x v="23"/>
    <x v="9"/>
    <m/>
    <n v="0.1019999999999999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State Park, Peridido Bay, Florida, USA"/>
    <x v="11"/>
    <m/>
    <x v="1"/>
    <n v="58"/>
    <x v="23"/>
    <x v="9"/>
    <m/>
    <n v="0.1179999999999999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59"/>
    <x v="23"/>
    <x v="9"/>
    <m/>
    <n v="0.1179999999999999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0"/>
    <x v="23"/>
    <x v="9"/>
    <m/>
    <n v="6.2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1"/>
    <x v="23"/>
    <x v="9"/>
    <m/>
    <n v="7.9000000000000001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2"/>
    <x v="23"/>
    <x v="9"/>
    <m/>
    <n v="8.4000000000000005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3"/>
    <x v="23"/>
    <x v="9"/>
    <m/>
    <n v="5.5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4"/>
    <x v="23"/>
    <x v="9"/>
    <m/>
    <n v="0.18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5"/>
    <x v="23"/>
    <x v="9"/>
    <m/>
    <n v="0.11799999999999999"/>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6"/>
    <x v="23"/>
    <x v="9"/>
    <m/>
    <n v="3.3000000000000002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7"/>
    <x v="23"/>
    <x v="9"/>
    <m/>
    <n v="3.7999999999999999E-2"/>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8"/>
    <x v="23"/>
    <x v="9"/>
    <m/>
    <n v="3.0000000000000001E-3"/>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69"/>
    <x v="23"/>
    <x v="9"/>
    <m/>
    <n v="0.16"/>
    <m/>
    <m/>
    <m/>
    <m/>
    <m/>
    <m/>
    <m/>
    <m/>
    <m/>
    <m/>
    <m/>
    <m/>
    <m/>
    <m/>
    <m/>
    <m/>
    <m/>
    <m/>
    <m/>
    <m/>
    <m/>
    <m/>
    <m/>
    <m/>
    <m/>
  </r>
  <r>
    <s v="CC_013"/>
    <s v="Duarte, C., et al., Seagrass community metabolism: Assessing the carbon sink capacity of seagrass meadows. Global …, 2010."/>
    <s v="Stutes, J., Cebrian, J., Stutes, A. L., Hunter, A., &amp; Corcoran, A. A. (2007). Benthic metabolism across a gradient of anthropogenic impact in three shallow coastal lagoons in NW Florida. Marine Ecology Progress Series, 348, 55-70."/>
    <m/>
    <m/>
    <s v="Kee's Bayou, Peridido Bay, Florida, USA"/>
    <x v="11"/>
    <m/>
    <x v="1"/>
    <n v="70"/>
    <x v="23"/>
    <x v="9"/>
    <m/>
    <n v="6.3E-2"/>
    <m/>
    <m/>
    <m/>
    <m/>
    <m/>
    <m/>
    <m/>
    <m/>
    <m/>
    <m/>
    <m/>
    <m/>
    <m/>
    <m/>
    <m/>
    <m/>
    <m/>
    <m/>
    <m/>
    <m/>
    <m/>
    <m/>
    <m/>
    <m/>
    <m/>
  </r>
  <r>
    <s v="CC_013"/>
    <s v="Duarte, C., et al., Seagrass community metabolism: Assessing the carbon sink capacity of seagrass meadows. Global …, 2010."/>
    <s v="Herbert, D. A., &amp; Fourqurean, J. W. (2008). Ecosystem structure and function still altered two decades after short-term fertilization of a seagrass meadow. Ecosystems, 11(5), 688-700."/>
    <m/>
    <m/>
    <s v="Cross Bank, Florida Bay, USA"/>
    <x v="11"/>
    <m/>
    <x v="1"/>
    <n v="71"/>
    <x v="23"/>
    <x v="9"/>
    <m/>
    <n v="0.27900000000000003"/>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2"/>
    <x v="23"/>
    <x v="9"/>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3"/>
    <x v="23"/>
    <x v="9"/>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4"/>
    <x v="23"/>
    <x v="9"/>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5"/>
    <x v="23"/>
    <x v="9"/>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6"/>
    <x v="23"/>
    <x v="9"/>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77"/>
    <x v="23"/>
    <x v="9"/>
    <m/>
    <m/>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78"/>
    <x v="39"/>
    <x v="7"/>
    <m/>
    <n v="7.3999999999999996E-2"/>
    <m/>
    <m/>
    <m/>
    <m/>
    <m/>
    <m/>
    <m/>
    <m/>
    <m/>
    <m/>
    <m/>
    <m/>
    <m/>
    <m/>
    <m/>
    <m/>
    <m/>
    <m/>
    <m/>
    <m/>
    <m/>
    <m/>
    <m/>
    <m/>
    <m/>
  </r>
  <r>
    <s v="CC_013"/>
    <s v="Duarte, C., et al., Seagrass community metabolism: Assessing the carbon sink capacity of seagrass meadows. Global …, 2010."/>
    <s v="Holmer, M., Duarte, C. M., Boschker, H. T. S., &amp; Barrón, C. (2004). Carbon cycling and bacterial carbon sources in pristine and impacted Mediterranean seagrass sediments. Aquatic Microbial Ecology, 36(3), 227-237."/>
    <m/>
    <m/>
    <s v="Porto Colom, Mallorca, Spain"/>
    <x v="26"/>
    <m/>
    <x v="2"/>
    <n v="79"/>
    <x v="2"/>
    <x v="2"/>
    <m/>
    <n v="1.845"/>
    <m/>
    <m/>
    <m/>
    <m/>
    <m/>
    <m/>
    <m/>
    <m/>
    <m/>
    <m/>
    <m/>
    <m/>
    <m/>
    <m/>
    <m/>
    <m/>
    <m/>
    <m/>
    <m/>
    <m/>
    <m/>
    <m/>
    <m/>
    <m/>
    <m/>
  </r>
  <r>
    <s v="CC_013"/>
    <s v="Duarte, C., et al., Seagrass community metabolism: Assessing the carbon sink capacity of seagrass meadows. Global …, 2010."/>
    <s v="Holmer, M., Duarte, C. M., Boschker, H. T. S., &amp; Barrón, C. (2004). Carbon cycling and bacterial carbon sources in pristine and impacted Mediterranean seagrass sediments. Aquatic Microbial Ecology, 36(3), 227-237."/>
    <m/>
    <m/>
    <s v="Santa María, Cabrera, Spain"/>
    <x v="26"/>
    <m/>
    <x v="2"/>
    <n v="80"/>
    <x v="2"/>
    <x v="2"/>
    <m/>
    <n v="2.1419999999999999"/>
    <m/>
    <m/>
    <m/>
    <m/>
    <m/>
    <m/>
    <m/>
    <m/>
    <m/>
    <m/>
    <m/>
    <m/>
    <m/>
    <m/>
    <m/>
    <m/>
    <m/>
    <m/>
    <m/>
    <m/>
    <m/>
    <m/>
    <m/>
    <m/>
    <m/>
  </r>
  <r>
    <s v="CC_013"/>
    <s v="Duarte, C., et al., Seagrass community metabolism: Assessing the carbon sink capacity of seagrass meadows. Global …, 2010."/>
    <s v="Holmer, M., Duarte, C. M., Boschker, H. T. S., &amp; Barrón, C. (2004). Carbon cycling and bacterial carbon sources in pristine and impacted Mediterranean seagrass sediments. Aquatic Microbial Ecology, 36(3), 227-237."/>
    <m/>
    <m/>
    <s v="Sa Paret, Cabrera, Spain"/>
    <x v="26"/>
    <m/>
    <x v="2"/>
    <n v="81"/>
    <x v="2"/>
    <x v="2"/>
    <m/>
    <n v="1.65"/>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2"/>
    <x v="2"/>
    <x v="2"/>
    <m/>
    <n v="1.417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3"/>
    <x v="2"/>
    <x v="2"/>
    <m/>
    <n v="3.0070000000000001"/>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4"/>
    <x v="2"/>
    <x v="2"/>
    <m/>
    <n v="1.7150000000000001"/>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5"/>
    <x v="2"/>
    <x v="2"/>
    <m/>
    <n v="2.387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6"/>
    <x v="2"/>
    <x v="2"/>
    <m/>
    <n v="1.9390000000000001"/>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7"/>
    <x v="2"/>
    <x v="2"/>
    <m/>
    <n v="1.8540000000000001"/>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8"/>
    <x v="2"/>
    <x v="2"/>
    <m/>
    <n v="0.81699999999999995"/>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89"/>
    <x v="2"/>
    <x v="2"/>
    <m/>
    <n v="1.452"/>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0"/>
    <x v="2"/>
    <x v="2"/>
    <m/>
    <n v="1.397"/>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1"/>
    <x v="2"/>
    <x v="2"/>
    <m/>
    <n v="1.006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2"/>
    <x v="2"/>
    <x v="2"/>
    <m/>
    <n v="1.185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3"/>
    <x v="2"/>
    <x v="2"/>
    <m/>
    <n v="1.218"/>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4"/>
    <x v="2"/>
    <x v="2"/>
    <m/>
    <n v="1.163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5"/>
    <x v="2"/>
    <x v="2"/>
    <m/>
    <n v="1.82"/>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6"/>
    <x v="2"/>
    <x v="2"/>
    <m/>
    <n v="2.794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7"/>
    <x v="2"/>
    <x v="2"/>
    <m/>
    <n v="3.052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8"/>
    <x v="2"/>
    <x v="2"/>
    <m/>
    <n v="3.0819999999999999"/>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99"/>
    <x v="2"/>
    <x v="2"/>
    <m/>
    <n v="1.927"/>
    <m/>
    <m/>
    <m/>
    <m/>
    <m/>
    <m/>
    <m/>
    <m/>
    <m/>
    <m/>
    <m/>
    <m/>
    <m/>
    <m/>
    <m/>
    <m/>
    <m/>
    <m/>
    <m/>
    <m/>
    <m/>
    <m/>
    <m/>
    <m/>
    <m/>
  </r>
  <r>
    <s v="CC_013"/>
    <s v="Duarte, C., et al., Seagrass community metabolism: Assessing the carbon sink capacity of seagrass meadows. Global …, 2010."/>
    <s v="Barrón, C., &amp; Duarte, C. M. (2009). Dissolved organic matter release in a Posidonia oceanica meadow. Marine Ecology Progress Series, 374, 75-84."/>
    <m/>
    <m/>
    <s v="Magalluf, Mallorca, Spain"/>
    <x v="26"/>
    <m/>
    <x v="2"/>
    <n v="100"/>
    <x v="2"/>
    <x v="2"/>
    <m/>
    <n v="2.024"/>
    <m/>
    <m/>
    <m/>
    <m/>
    <m/>
    <m/>
    <m/>
    <m/>
    <m/>
    <m/>
    <m/>
    <m/>
    <m/>
    <m/>
    <m/>
    <m/>
    <m/>
    <m/>
    <m/>
    <m/>
    <m/>
    <m/>
    <m/>
    <m/>
    <m/>
  </r>
  <r>
    <s v="CC_013"/>
    <s v="Duarte, C., et al., Seagrass community metabolism: Assessing the carbon sink capacity of seagrass meadows. Global …, 2010."/>
    <s v="Gazeau, F., Duarte, C.M., Gattuso, J.P., Barrón, C., Navarro, N., Ruiz, S., Prairie, Y.T., Calleja, M., Delille, B., Frankignoulle, M. and Borges, A.V., 2005. Whole-system metabolism and CO 2 fluxes in a Mediterranean Bay dominated by seagrass beds (Palma Bay, NW Mediterranean). Biogeosciences, 2(1), pp.43-60."/>
    <m/>
    <m/>
    <s v="Magalluf, Mallorca, Spain"/>
    <x v="26"/>
    <m/>
    <x v="2"/>
    <n v="101"/>
    <x v="2"/>
    <x v="2"/>
    <m/>
    <n v="0.93100000000000005"/>
    <m/>
    <m/>
    <m/>
    <m/>
    <m/>
    <m/>
    <m/>
    <m/>
    <m/>
    <m/>
    <m/>
    <m/>
    <m/>
    <m/>
    <m/>
    <m/>
    <m/>
    <m/>
    <m/>
    <m/>
    <m/>
    <m/>
    <m/>
    <m/>
    <m/>
  </r>
  <r>
    <s v="CC_013"/>
    <s v="Duarte, C., et al., Seagrass community metabolism: Assessing the carbon sink capacity of seagrass meadows. Global …, 2010."/>
    <s v="Gazeau, F., Duarte, C.M., Gattuso, J.P., Barrón, C., Navarro, N., Ruiz, S., Prairie, Y.T., Calleja, M., Delille, B., Frankignoulle, M. and Borges, A.V., 2005. Whole-system metabolism and CO 2 fluxes in a Mediterranean Bay dominated by seagrass beds (Palma Bay, NW Mediterranean). Biogeosciences, 2(1), pp.43-60."/>
    <m/>
    <m/>
    <s v="Magalluf, Mallorca, Spain"/>
    <x v="26"/>
    <m/>
    <x v="2"/>
    <n v="102"/>
    <x v="2"/>
    <x v="2"/>
    <m/>
    <n v="2.0840000000000001"/>
    <m/>
    <m/>
    <m/>
    <m/>
    <m/>
    <m/>
    <m/>
    <m/>
    <m/>
    <m/>
    <m/>
    <m/>
    <m/>
    <m/>
    <m/>
    <m/>
    <m/>
    <m/>
    <m/>
    <m/>
    <m/>
    <m/>
    <m/>
    <m/>
    <m/>
  </r>
  <r>
    <s v="CC_013"/>
    <s v="Duarte, C., et al., Seagrass community metabolism: Assessing the carbon sink capacity of seagrass meadows. Global …, 2010."/>
    <s v="Gazeau, F., Duarte, C.M., Gattuso, J.P., Barrón, C., Navarro, N., Ruiz, S., Prairie, Y.T., Calleja, M., Delille, B., Frankignoulle, M. and Borges, A.V., 2005. Whole-system metabolism and CO 2 fluxes in a Mediterranean Bay dominated by seagrass beds (Palma Bay, NW Mediterranean). Biogeosciences, 2(1), pp.43-60."/>
    <m/>
    <m/>
    <s v="Magalluf, Mallorca, Spain"/>
    <x v="26"/>
    <m/>
    <x v="2"/>
    <n v="103"/>
    <x v="2"/>
    <x v="2"/>
    <m/>
    <n v="3.395"/>
    <m/>
    <m/>
    <m/>
    <m/>
    <m/>
    <m/>
    <m/>
    <m/>
    <m/>
    <m/>
    <m/>
    <m/>
    <m/>
    <m/>
    <m/>
    <m/>
    <m/>
    <m/>
    <m/>
    <m/>
    <m/>
    <m/>
    <m/>
    <m/>
    <m/>
  </r>
  <r>
    <s v="CC_013"/>
    <s v="Duarte, C., et al., Seagrass community metabolism: Assessing the carbon sink capacity of seagrass meadows. Global …, 2010."/>
    <s v="Gazeau, F., Duarte, C.M., Gattuso, J.P., Barrón, C., Navarro, N., Ruiz, S., Prairie, Y.T., Calleja, M., Delille, B., Frankignoulle, M. and Borges, A.V., 2005. Whole-system metabolism and CO 2 fluxes in a Mediterranean Bay dominated by seagrass beds (Palma Bay, NW Mediterranean). Biogeosciences, 2(1), pp.43-60."/>
    <m/>
    <m/>
    <s v="Cap enderrocat, Mallorca, Spain"/>
    <x v="26"/>
    <m/>
    <x v="2"/>
    <n v="104"/>
    <x v="2"/>
    <x v="2"/>
    <m/>
    <n v="1.4550000000000001"/>
    <m/>
    <m/>
    <m/>
    <m/>
    <m/>
    <m/>
    <m/>
    <m/>
    <m/>
    <m/>
    <m/>
    <m/>
    <m/>
    <m/>
    <m/>
    <m/>
    <m/>
    <m/>
    <m/>
    <m/>
    <m/>
    <m/>
    <m/>
    <m/>
    <m/>
  </r>
  <r>
    <s v="CC_013"/>
    <s v="Duarte, C., et al., Seagrass community metabolism: Assessing the carbon sink capacity of seagrass meadows. Global …, 2010."/>
    <s v="Gazeau, F., Duarte, C.M., Gattuso, J.P., Barrón, C., Navarro, N., Ruiz, S., Prairie, Y.T., Calleja, M., Delille, B., Frankignoulle, M. and Borges, A.V., 2005. Whole-system metabolism and CO 2 fluxes in a Mediterranean Bay dominated by seagrass beds (Palma Bay, NW Mediterranean). Biogeosciences, 2(1), pp.43-60."/>
    <m/>
    <m/>
    <s v="Cap enderrocat, Mallorca, Spain"/>
    <x v="26"/>
    <m/>
    <x v="2"/>
    <n v="105"/>
    <x v="2"/>
    <x v="2"/>
    <m/>
    <n v="3.0529999999999999"/>
    <m/>
    <m/>
    <m/>
    <m/>
    <m/>
    <m/>
    <m/>
    <m/>
    <m/>
    <m/>
    <m/>
    <m/>
    <m/>
    <m/>
    <m/>
    <m/>
    <m/>
    <m/>
    <m/>
    <m/>
    <m/>
    <m/>
    <m/>
    <m/>
    <m/>
  </r>
  <r>
    <s v="CC_013"/>
    <s v="Duarte, C., et al., Seagrass community metabolism: Assessing the carbon sink capacity of seagrass meadows. Global …, 2010."/>
    <s v="Gacia et al unpublished"/>
    <m/>
    <m/>
    <s v="Es Cargol, Mallorca, Spain"/>
    <x v="26"/>
    <m/>
    <x v="2"/>
    <n v="106"/>
    <x v="2"/>
    <x v="2"/>
    <m/>
    <n v="3.5510000000000002"/>
    <m/>
    <m/>
    <m/>
    <m/>
    <m/>
    <m/>
    <m/>
    <m/>
    <m/>
    <m/>
    <m/>
    <m/>
    <m/>
    <m/>
    <m/>
    <m/>
    <m/>
    <m/>
    <m/>
    <m/>
    <m/>
    <m/>
    <m/>
    <m/>
    <m/>
  </r>
  <r>
    <s v="CC_013"/>
    <s v="Duarte, C., et al., Seagrass community metabolism: Assessing the carbon sink capacity of seagrass meadows. Global …, 2010."/>
    <s v="Gacia et al unpublished"/>
    <m/>
    <m/>
    <s v="Es Cargol, Mallorca, Spain"/>
    <x v="26"/>
    <m/>
    <x v="2"/>
    <n v="107"/>
    <x v="2"/>
    <x v="2"/>
    <m/>
    <n v="3.5510000000000002"/>
    <m/>
    <m/>
    <m/>
    <m/>
    <m/>
    <m/>
    <m/>
    <m/>
    <m/>
    <m/>
    <m/>
    <m/>
    <m/>
    <m/>
    <m/>
    <m/>
    <m/>
    <m/>
    <m/>
    <m/>
    <m/>
    <m/>
    <m/>
    <m/>
    <m/>
  </r>
  <r>
    <s v="CC_013"/>
    <s v="Duarte, C., et al., Seagrass community metabolism: Assessing the carbon sink capacity of seagrass meadows. Global …, 2010."/>
    <s v="Gacia et al unpublished"/>
    <m/>
    <m/>
    <s v="Es Cargol, Mallorca, Spain"/>
    <x v="26"/>
    <m/>
    <x v="2"/>
    <n v="108"/>
    <x v="2"/>
    <x v="2"/>
    <m/>
    <n v="3.5510000000000002"/>
    <m/>
    <m/>
    <m/>
    <m/>
    <m/>
    <m/>
    <m/>
    <m/>
    <m/>
    <m/>
    <m/>
    <m/>
    <m/>
    <m/>
    <m/>
    <m/>
    <m/>
    <m/>
    <m/>
    <m/>
    <m/>
    <m/>
    <m/>
    <m/>
    <m/>
  </r>
  <r>
    <s v="CC_013"/>
    <s v="Duarte, C., et al., Seagrass community metabolism: Assessing the carbon sink capacity of seagrass meadows. Global …, 2010."/>
    <s v="Gacia et al unpublished"/>
    <m/>
    <m/>
    <s v="Es Cargol, Mallorca, Spain"/>
    <x v="26"/>
    <m/>
    <x v="2"/>
    <n v="109"/>
    <x v="2"/>
    <x v="2"/>
    <m/>
    <n v="3.5510000000000002"/>
    <m/>
    <m/>
    <m/>
    <m/>
    <m/>
    <m/>
    <m/>
    <m/>
    <m/>
    <m/>
    <m/>
    <m/>
    <m/>
    <m/>
    <m/>
    <m/>
    <m/>
    <m/>
    <m/>
    <m/>
    <m/>
    <m/>
    <m/>
    <m/>
    <m/>
  </r>
  <r>
    <s v="CC_013"/>
    <s v="Duarte, C., et al., Seagrass community metabolism: Assessing the carbon sink capacity of seagrass meadows. Global …, 2010."/>
    <s v="Gacia et al unpublished"/>
    <m/>
    <m/>
    <s v="Es Cargol, Mallorca, Spain"/>
    <x v="26"/>
    <m/>
    <x v="2"/>
    <n v="110"/>
    <x v="2"/>
    <x v="2"/>
    <m/>
    <n v="3.5510000000000002"/>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1"/>
    <x v="2"/>
    <x v="2"/>
    <m/>
    <n v="1.2070000000000001"/>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2"/>
    <x v="2"/>
    <x v="2"/>
    <m/>
    <n v="0.83299999999999996"/>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3"/>
    <x v="2"/>
    <x v="2"/>
    <m/>
    <n v="0.312"/>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4"/>
    <x v="2"/>
    <x v="2"/>
    <m/>
    <n v="0.39"/>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5"/>
    <x v="2"/>
    <x v="2"/>
    <m/>
    <n v="0.38900000000000001"/>
    <m/>
    <m/>
    <m/>
    <m/>
    <m/>
    <m/>
    <m/>
    <m/>
    <m/>
    <m/>
    <m/>
    <m/>
    <m/>
    <m/>
    <m/>
    <m/>
    <m/>
    <m/>
    <m/>
    <m/>
    <m/>
    <m/>
    <m/>
    <m/>
    <m/>
  </r>
  <r>
    <s v="CC_013"/>
    <s v="Duarte, C., et al., Seagrass community metabolism: Assessing the carbon sink capacity of seagrass meadows. Global …, 2010."/>
    <s v="Apostolaki, E. T., Holmer, M., Marbà, N., &amp; Karakassis, I. (2010). Degrading seagrass (Posidonia oceanica) ecosystems: a source of dissolved matter in the Mediterranean. Hydrobiologia, 649(1), 13-23."/>
    <m/>
    <m/>
    <s v="Sounion, Greece"/>
    <x v="29"/>
    <m/>
    <x v="2"/>
    <n v="116"/>
    <x v="2"/>
    <x v="2"/>
    <m/>
    <n v="0.60799999999999998"/>
    <m/>
    <m/>
    <m/>
    <m/>
    <m/>
    <m/>
    <m/>
    <m/>
    <m/>
    <m/>
    <m/>
    <m/>
    <m/>
    <m/>
    <m/>
    <m/>
    <m/>
    <m/>
    <m/>
    <m/>
    <m/>
    <m/>
    <m/>
    <m/>
    <m/>
  </r>
  <r>
    <s v="CC_013"/>
    <s v="Duarte, C., et al., Seagrass community metabolism: Assessing the carbon sink capacity of seagrass meadows. Global …, 2010."/>
    <s v="Silva and Santos unpublished"/>
    <m/>
    <m/>
    <s v="Cap Ses Salines, Mallorca, Spain"/>
    <x v="26"/>
    <m/>
    <x v="2"/>
    <n v="117"/>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18"/>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19"/>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0"/>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1"/>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2"/>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3"/>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4"/>
    <x v="2"/>
    <x v="2"/>
    <m/>
    <m/>
    <m/>
    <m/>
    <m/>
    <m/>
    <m/>
    <m/>
    <m/>
    <m/>
    <m/>
    <m/>
    <m/>
    <m/>
    <m/>
    <m/>
    <m/>
    <m/>
    <m/>
    <m/>
    <m/>
    <m/>
    <m/>
    <m/>
    <m/>
    <m/>
    <m/>
  </r>
  <r>
    <s v="CC_013"/>
    <s v="Duarte, C., et al., Seagrass community metabolism: Assessing the carbon sink capacity of seagrass meadows. Global …, 2010."/>
    <s v="Frankignoulle, M., &amp; Bouquegneau, J. M. (1987). Seasonal variation of the diel carbon budget of a marine macrophyte ecosystem. Mar. Ecol. Prog. Ser, 38, 197-199."/>
    <m/>
    <m/>
    <s v="Bay of Calvi, Corsica, France"/>
    <x v="9"/>
    <m/>
    <x v="2"/>
    <n v="125"/>
    <x v="2"/>
    <x v="2"/>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Elberts Cove, Chesapeake Bay, USA"/>
    <x v="11"/>
    <m/>
    <x v="7"/>
    <n v="126"/>
    <x v="45"/>
    <x v="8"/>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Claiborne, Chesapeake Bay, USA"/>
    <x v="11"/>
    <m/>
    <x v="7"/>
    <n v="127"/>
    <x v="45"/>
    <x v="8"/>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Ferry cove, Chesapeake Bay, USA"/>
    <x v="11"/>
    <m/>
    <x v="7"/>
    <n v="128"/>
    <x v="45"/>
    <x v="8"/>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Neavitt, Chesapeake Bay, USA"/>
    <x v="11"/>
    <m/>
    <x v="7"/>
    <n v="129"/>
    <x v="45"/>
    <x v="8"/>
    <m/>
    <m/>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130"/>
    <x v="45"/>
    <x v="8"/>
    <m/>
    <n v="9.5000000000000001E-2"/>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131"/>
    <x v="45"/>
    <x v="8"/>
    <m/>
    <n v="0.28000000000000003"/>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132"/>
    <x v="45"/>
    <x v="8"/>
    <m/>
    <n v="0.29599999999999999"/>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133"/>
    <x v="45"/>
    <x v="8"/>
    <m/>
    <n v="0.214"/>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134"/>
    <x v="45"/>
    <x v="8"/>
    <m/>
    <n v="0.245"/>
    <m/>
    <m/>
    <m/>
    <m/>
    <m/>
    <m/>
    <m/>
    <m/>
    <m/>
    <m/>
    <m/>
    <m/>
    <m/>
    <m/>
    <m/>
    <m/>
    <m/>
    <m/>
    <m/>
    <m/>
    <m/>
    <m/>
    <m/>
    <m/>
    <m/>
  </r>
  <r>
    <s v="CC_013"/>
    <s v="Duarte, C., et al., Seagrass community metabolism: Assessing the carbon sink capacity of seagrass meadows. Global …, 2010."/>
    <s v="unpublished"/>
    <m/>
    <m/>
    <s v="Gulf coast of Florida, USA"/>
    <x v="11"/>
    <m/>
    <x v="7"/>
    <n v="135"/>
    <x v="44"/>
    <x v="15"/>
    <m/>
    <n v="0.88100000000000001"/>
    <m/>
    <m/>
    <m/>
    <m/>
    <m/>
    <m/>
    <m/>
    <m/>
    <m/>
    <m/>
    <m/>
    <m/>
    <m/>
    <m/>
    <m/>
    <m/>
    <m/>
    <m/>
    <m/>
    <m/>
    <m/>
    <m/>
    <m/>
    <m/>
    <m/>
  </r>
  <r>
    <s v="CC_013"/>
    <s v="Duarte, C., et al., Seagrass community metabolism: Assessing the carbon sink capacity of seagrass meadows. Global …, 2010."/>
    <s v="Herbert and Fourqurean unpublished"/>
    <m/>
    <m/>
    <s v="Florida Bay, Sprigger, USA"/>
    <x v="11"/>
    <m/>
    <x v="7"/>
    <n v="136"/>
    <x v="44"/>
    <x v="15"/>
    <m/>
    <n v="0.14899999999999999"/>
    <m/>
    <m/>
    <m/>
    <m/>
    <m/>
    <m/>
    <m/>
    <m/>
    <m/>
    <m/>
    <m/>
    <m/>
    <m/>
    <m/>
    <m/>
    <m/>
    <m/>
    <m/>
    <m/>
    <m/>
    <m/>
    <m/>
    <m/>
    <m/>
    <m/>
  </r>
  <r>
    <s v="CC_013"/>
    <s v="Duarte, C., et al., Seagrass community metabolism: Assessing the carbon sink capacity of seagrass meadows. Global …, 2010."/>
    <s v="Herbert and Fourqurean unpublished"/>
    <m/>
    <m/>
    <s v="Florida Bay, Sprigger, USA"/>
    <x v="11"/>
    <m/>
    <x v="7"/>
    <n v="137"/>
    <x v="44"/>
    <x v="15"/>
    <m/>
    <n v="0.182"/>
    <m/>
    <m/>
    <m/>
    <m/>
    <m/>
    <m/>
    <m/>
    <m/>
    <m/>
    <m/>
    <m/>
    <m/>
    <m/>
    <m/>
    <m/>
    <m/>
    <m/>
    <m/>
    <m/>
    <m/>
    <m/>
    <m/>
    <m/>
    <m/>
    <m/>
  </r>
  <r>
    <s v="CC_013"/>
    <s v="Duarte, C., et al., Seagrass community metabolism: Assessing the carbon sink capacity of seagrass meadows. Global …, 2010."/>
    <s v="Herbert and Fourqurean unpublished"/>
    <m/>
    <m/>
    <s v="Florida Bay, Sprigger, USA"/>
    <x v="11"/>
    <m/>
    <x v="7"/>
    <n v="138"/>
    <x v="44"/>
    <x v="15"/>
    <m/>
    <n v="0.20399999999999999"/>
    <m/>
    <m/>
    <m/>
    <m/>
    <m/>
    <m/>
    <m/>
    <m/>
    <m/>
    <m/>
    <m/>
    <m/>
    <m/>
    <m/>
    <m/>
    <m/>
    <m/>
    <m/>
    <m/>
    <m/>
    <m/>
    <m/>
    <m/>
    <m/>
    <m/>
  </r>
  <r>
    <s v="CC_013"/>
    <s v="Duarte, C., et al., Seagrass community metabolism: Assessing the carbon sink capacity of seagrass meadows. Global …, 2010."/>
    <s v="Pollard, P. C., &amp; Kogure, K. (1993). The role of epiphytic and epibenthic algal productivity in a tropical seagrass, Syringodium isoetifolium (Aschers.) Dandy, community. Marine and Freshwater Research, 44(1), 141-154."/>
    <m/>
    <m/>
    <s v="Dravuni Island, Fijii"/>
    <x v="28"/>
    <m/>
    <x v="5"/>
    <n v="139"/>
    <x v="25"/>
    <x v="15"/>
    <m/>
    <m/>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0"/>
    <x v="25"/>
    <x v="15"/>
    <m/>
    <m/>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41"/>
    <x v="25"/>
    <x v="15"/>
    <m/>
    <n v="0.4550000000000000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42"/>
    <x v="25"/>
    <x v="15"/>
    <m/>
    <n v="0.56000000000000005"/>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43"/>
    <x v="25"/>
    <x v="15"/>
    <m/>
    <n v="7.6999999999999999E-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44"/>
    <x v="25"/>
    <x v="15"/>
    <m/>
    <n v="0.94499999999999995"/>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5"/>
    <x v="24"/>
    <x v="13"/>
    <m/>
    <n v="1.0780000000000001"/>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6"/>
    <x v="24"/>
    <x v="13"/>
    <m/>
    <n v="0.39600000000000002"/>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7"/>
    <x v="24"/>
    <x v="13"/>
    <m/>
    <n v="0.51500000000000001"/>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8"/>
    <x v="24"/>
    <x v="13"/>
    <m/>
    <n v="0.78100000000000003"/>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49"/>
    <x v="24"/>
    <x v="13"/>
    <m/>
    <n v="0.25600000000000001"/>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50"/>
    <x v="24"/>
    <x v="13"/>
    <m/>
    <n v="9.5000000000000001E-2"/>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51"/>
    <x v="24"/>
    <x v="13"/>
    <m/>
    <n v="0.501"/>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52"/>
    <x v="24"/>
    <x v="13"/>
    <m/>
    <n v="1.2529999999999999"/>
    <m/>
    <m/>
    <m/>
    <m/>
    <m/>
    <m/>
    <m/>
    <m/>
    <m/>
    <m/>
    <m/>
    <m/>
    <m/>
    <m/>
    <m/>
    <m/>
    <m/>
    <m/>
    <m/>
    <m/>
    <m/>
    <m/>
    <m/>
    <m/>
    <m/>
  </r>
  <r>
    <s v="CC_013"/>
    <s v="Duarte, C., et al., Seagrass community metabolism: Assessing the carbon sink capacity of seagrass meadows. Global …, 2010."/>
    <s v="Lindeboom, H. J., &amp; Sandee, A. J. J. (1989). Production and consumption of tropical seagrass fields in eastern Indonesia measured with bell jars and microelectrodes. Netherlands Journal of Sea Research, 23(2), 181-190."/>
    <m/>
    <m/>
    <s v="Flores Sea, Indonesia"/>
    <x v="13"/>
    <m/>
    <x v="5"/>
    <n v="153"/>
    <x v="24"/>
    <x v="13"/>
    <m/>
    <n v="0.91"/>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154"/>
    <x v="24"/>
    <x v="13"/>
    <m/>
    <n v="0.1"/>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155"/>
    <x v="24"/>
    <x v="13"/>
    <m/>
    <n v="0.434"/>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156"/>
    <x v="24"/>
    <x v="13"/>
    <m/>
    <n v="0.86799999999999999"/>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57"/>
    <x v="24"/>
    <x v="13"/>
    <m/>
    <n v="1.7999999999999999E-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58"/>
    <x v="24"/>
    <x v="13"/>
    <m/>
    <n v="0.17499999999999999"/>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59"/>
    <x v="24"/>
    <x v="13"/>
    <m/>
    <n v="0.42"/>
    <m/>
    <m/>
    <m/>
    <m/>
    <m/>
    <m/>
    <m/>
    <m/>
    <m/>
    <m/>
    <m/>
    <m/>
    <m/>
    <m/>
    <m/>
    <m/>
    <m/>
    <m/>
    <m/>
    <m/>
    <m/>
    <m/>
    <m/>
    <m/>
    <m/>
  </r>
  <r>
    <s v="CC_013"/>
    <s v="Duarte, C., et al., Seagrass community metabolism: Assessing the carbon sink capacity of seagrass meadows. Global …, 2010."/>
    <s v="Moriarty, D. J. W., Roberts, D. G., &amp; Pollard, P. C. (1990). Primary and bacterial productivity of tropical seagrass communities in the Gulf of Carpentaria, Australia. Marine Ecology Progress Series, 145-157."/>
    <m/>
    <m/>
    <s v="Gulf of Carpentaria, Australia"/>
    <x v="5"/>
    <m/>
    <x v="5"/>
    <n v="160"/>
    <x v="24"/>
    <x v="13"/>
    <m/>
    <n v="0.28000000000000003"/>
    <m/>
    <m/>
    <m/>
    <m/>
    <m/>
    <m/>
    <m/>
    <m/>
    <m/>
    <m/>
    <m/>
    <m/>
    <m/>
    <m/>
    <m/>
    <m/>
    <m/>
    <m/>
    <m/>
    <m/>
    <m/>
    <m/>
    <m/>
    <m/>
    <m/>
  </r>
  <r>
    <s v="CC_013"/>
    <s v="Duarte, C., et al., Seagrass community metabolism: Assessing the carbon sink capacity of seagrass meadows. Global …, 2010."/>
    <s v="Qasim, S. Z., &amp; Bhattathiri, P. M. A. (1971). Primary production of a seagrass bed on Kavaratti Atoll (Laccadives). Hydrobiologia, 38(1), 29-38."/>
    <m/>
    <m/>
    <s v="Kavaratti Atoll, Laccadives, India"/>
    <x v="43"/>
    <m/>
    <x v="5"/>
    <n v="161"/>
    <x v="24"/>
    <x v="13"/>
    <m/>
    <m/>
    <m/>
    <m/>
    <m/>
    <m/>
    <m/>
    <m/>
    <m/>
    <m/>
    <m/>
    <m/>
    <m/>
    <m/>
    <m/>
    <m/>
    <m/>
    <m/>
    <m/>
    <m/>
    <m/>
    <m/>
    <m/>
    <m/>
    <m/>
    <m/>
    <m/>
  </r>
  <r>
    <s v="CC_013"/>
    <s v="Duarte, C., et al., Seagrass community metabolism: Assessing the carbon sink capacity of seagrass meadows. Global …, 2010."/>
    <s v="unpublished"/>
    <m/>
    <m/>
    <s v="Philippines"/>
    <x v="15"/>
    <m/>
    <x v="5"/>
    <n v="162"/>
    <x v="24"/>
    <x v="13"/>
    <m/>
    <n v="0.85299999999999998"/>
    <m/>
    <m/>
    <m/>
    <m/>
    <m/>
    <m/>
    <m/>
    <m/>
    <m/>
    <m/>
    <m/>
    <m/>
    <m/>
    <m/>
    <m/>
    <m/>
    <m/>
    <m/>
    <m/>
    <m/>
    <m/>
    <m/>
    <m/>
    <m/>
    <m/>
  </r>
  <r>
    <s v="CC_013"/>
    <s v="Duarte, C., et al., Seagrass community metabolism: Assessing the carbon sink capacity of seagrass meadows. Global …, 2010."/>
    <s v="Gacia, E., Kennedy, H., Duarte, C. M., Terrados, J., Marbà, N., Papadimitriou, S., &amp; Fortes, M. (2005). Light-dependence of the metabolic balance of a highly productive Philippine seagrass community. Journal of Experimental Marine Biology and Ecology, 316(1), 55-67."/>
    <m/>
    <m/>
    <s v="Silaqui, Philipines"/>
    <x v="15"/>
    <m/>
    <x v="5"/>
    <n v="163"/>
    <x v="24"/>
    <x v="13"/>
    <m/>
    <n v="0.47399999999999998"/>
    <m/>
    <m/>
    <m/>
    <m/>
    <m/>
    <m/>
    <m/>
    <m/>
    <m/>
    <m/>
    <m/>
    <m/>
    <m/>
    <m/>
    <m/>
    <m/>
    <m/>
    <m/>
    <m/>
    <m/>
    <m/>
    <m/>
    <m/>
    <m/>
    <m/>
  </r>
  <r>
    <s v="CC_013"/>
    <s v="Duarte, C., et al., Seagrass community metabolism: Assessing the carbon sink capacity of seagrass meadows. Global …, 2010."/>
    <s v="Gacia, E., Kennedy, H., Duarte, C. M., Terrados, J., Marbà, N., Papadimitriou, S., &amp; Fortes, M. (2005). Light-dependence of the metabolic balance of a highly productive Philippine seagrass community. Journal of Experimental Marine Biology and Ecology, 316(1), 55-67."/>
    <m/>
    <m/>
    <s v="Silaqui, Philipines"/>
    <x v="15"/>
    <m/>
    <x v="5"/>
    <n v="164"/>
    <x v="24"/>
    <x v="13"/>
    <m/>
    <n v="0.35799999999999998"/>
    <m/>
    <m/>
    <m/>
    <m/>
    <m/>
    <m/>
    <m/>
    <m/>
    <m/>
    <m/>
    <m/>
    <m/>
    <m/>
    <m/>
    <m/>
    <m/>
    <m/>
    <m/>
    <m/>
    <m/>
    <m/>
    <m/>
    <m/>
    <m/>
    <m/>
  </r>
  <r>
    <s v="CC_013"/>
    <s v="Duarte, C., et al., Seagrass community metabolism: Assessing the carbon sink capacity of seagrass meadows. Global …, 2010."/>
    <s v="Heffernan, J. J., &amp; Gibson, R. A. (1983). A comparison of primary production rates in Indian River, Florida seagrass systems. Florida Scientist, 295-306."/>
    <m/>
    <m/>
    <s v="Indian River, Link Port, USA"/>
    <x v="11"/>
    <m/>
    <x v="1"/>
    <n v="165"/>
    <x v="18"/>
    <x v="13"/>
    <m/>
    <n v="0.58499999999999996"/>
    <m/>
    <m/>
    <m/>
    <m/>
    <m/>
    <m/>
    <m/>
    <m/>
    <m/>
    <m/>
    <m/>
    <m/>
    <m/>
    <m/>
    <m/>
    <m/>
    <m/>
    <m/>
    <m/>
    <m/>
    <m/>
    <m/>
    <m/>
    <m/>
    <m/>
  </r>
  <r>
    <s v="CC_013"/>
    <s v="Duarte, C., et al., Seagrass community metabolism: Assessing the carbon sink capacity of seagrass meadows. Global …, 2010."/>
    <s v="Heffernan, J. J., &amp; Gibson, R. A. (1983). A comparison of primary production rates in Indian River, Florida seagrass systems. Florida Scientist, 295-306."/>
    <m/>
    <m/>
    <s v="Indian River, Link Port, USA"/>
    <x v="11"/>
    <m/>
    <x v="1"/>
    <n v="166"/>
    <x v="18"/>
    <x v="13"/>
    <m/>
    <n v="1.0149999999999999"/>
    <m/>
    <m/>
    <m/>
    <m/>
    <m/>
    <m/>
    <m/>
    <m/>
    <m/>
    <m/>
    <m/>
    <m/>
    <m/>
    <m/>
    <m/>
    <m/>
    <m/>
    <m/>
    <m/>
    <m/>
    <m/>
    <m/>
    <m/>
    <m/>
    <m/>
  </r>
  <r>
    <s v="CC_013"/>
    <s v="Duarte, C., et al., Seagrass community metabolism: Assessing the carbon sink capacity of seagrass meadows. Global …, 2010."/>
    <s v="Heffernan, J. J., &amp; Gibson, R. A. (1983). A comparison of primary production rates in Indian River, Florida seagrass systems. Florida Scientist, 295-306."/>
    <m/>
    <m/>
    <s v="Indian River, Vero Beach, USA"/>
    <x v="11"/>
    <m/>
    <x v="1"/>
    <n v="167"/>
    <x v="18"/>
    <x v="13"/>
    <m/>
    <n v="0.45500000000000002"/>
    <m/>
    <m/>
    <m/>
    <m/>
    <m/>
    <m/>
    <m/>
    <m/>
    <m/>
    <m/>
    <m/>
    <m/>
    <m/>
    <m/>
    <m/>
    <m/>
    <m/>
    <m/>
    <m/>
    <m/>
    <m/>
    <m/>
    <m/>
    <m/>
    <m/>
  </r>
  <r>
    <s v="CC_013"/>
    <s v="Duarte, C., et al., Seagrass community metabolism: Assessing the carbon sink capacity of seagrass meadows. Global …, 2010."/>
    <s v="Odum, H. T. (1956). Primary production in flowing waters 1. Limnology and oceanography, 1(2), 102-117."/>
    <m/>
    <m/>
    <s v="Long Key, Florida, USA"/>
    <x v="11"/>
    <m/>
    <x v="1"/>
    <n v="168"/>
    <x v="18"/>
    <x v="13"/>
    <m/>
    <m/>
    <m/>
    <m/>
    <m/>
    <m/>
    <m/>
    <m/>
    <m/>
    <m/>
    <m/>
    <m/>
    <m/>
    <m/>
    <m/>
    <m/>
    <m/>
    <m/>
    <m/>
    <m/>
    <m/>
    <m/>
    <m/>
    <m/>
    <m/>
    <m/>
    <m/>
  </r>
  <r>
    <s v="CC_013"/>
    <s v="Duarte, C., et al., Seagrass community metabolism: Assessing the carbon sink capacity of seagrass meadows. Global …, 2010."/>
    <s v="Odum, E. P., &amp; Smalley, A. E. (1959). Comparison of population energy flow of a herbivorous and a deposit-feeding invertebrate in a salt marsh ecosystem. Proceedings of the National Academy of Sciences of the United States of America, 45(4), 617."/>
    <m/>
    <m/>
    <s v="La Gata Feef, Puerto Rico"/>
    <x v="44"/>
    <m/>
    <x v="1"/>
    <n v="169"/>
    <x v="18"/>
    <x v="13"/>
    <m/>
    <m/>
    <m/>
    <m/>
    <m/>
    <m/>
    <m/>
    <m/>
    <m/>
    <m/>
    <m/>
    <m/>
    <m/>
    <m/>
    <m/>
    <m/>
    <m/>
    <m/>
    <m/>
    <m/>
    <m/>
    <m/>
    <m/>
    <m/>
    <m/>
    <m/>
    <m/>
  </r>
  <r>
    <s v="CC_013"/>
    <s v="Duarte, C., et al., Seagrass community metabolism: Assessing the carbon sink capacity of seagrass meadows. Global …, 2010."/>
    <s v="Odum, E. P., &amp; Smalley, A. E. (1959). Comparison of population energy flow of a herbivorous and a deposit-feeding invertebrate in a salt marsh ecosystem. Proceedings of the National Academy of Sciences of the United States of America, 45(4), 617."/>
    <m/>
    <m/>
    <s v="Chanel North, Isla Magueyes, Puerto Rico"/>
    <x v="44"/>
    <m/>
    <x v="1"/>
    <n v="170"/>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1"/>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2"/>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3"/>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4"/>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5"/>
    <x v="18"/>
    <x v="13"/>
    <m/>
    <m/>
    <m/>
    <m/>
    <m/>
    <m/>
    <m/>
    <m/>
    <m/>
    <m/>
    <m/>
    <m/>
    <m/>
    <m/>
    <m/>
    <m/>
    <m/>
    <m/>
    <m/>
    <m/>
    <m/>
    <m/>
    <m/>
    <m/>
    <m/>
    <m/>
    <m/>
  </r>
  <r>
    <s v="CC_013"/>
    <s v="Duarte, C., et al., Seagrass community metabolism: Assessing the carbon sink capacity of seagrass meadows. Global …, 2010."/>
    <s v="Ziegler, S., &amp; Benner, R. (1999). Dissolved organic carbon cycling in a subtropical seagrass-dominated lagoon. Marine Ecology Progress Series, 180, 149-160."/>
    <m/>
    <m/>
    <s v="Laguna Madre, Texas, USA"/>
    <x v="11"/>
    <m/>
    <x v="1"/>
    <n v="176"/>
    <x v="18"/>
    <x v="13"/>
    <m/>
    <m/>
    <m/>
    <m/>
    <m/>
    <m/>
    <m/>
    <m/>
    <m/>
    <m/>
    <m/>
    <m/>
    <m/>
    <m/>
    <m/>
    <m/>
    <m/>
    <m/>
    <m/>
    <m/>
    <m/>
    <m/>
    <m/>
    <m/>
    <m/>
    <m/>
    <m/>
  </r>
  <r>
    <s v="CC_013"/>
    <s v="Duarte, C., et al., Seagrass community metabolism: Assessing the carbon sink capacity of seagrass meadows. Global …, 2010."/>
    <s v="Calleja, M. L., Barrón, C., Hale, J. A., Frazer, T. K., &amp; Duarte, C. M. (2006). Light regulation of benthic sulfate reduction rates mediated by seagrass (Thalassia testudinum) metabolism. Estuaries and Coasts, 29(6), 1255-1264."/>
    <m/>
    <m/>
    <s v="Gulf coast of Florida, USA"/>
    <x v="11"/>
    <m/>
    <x v="1"/>
    <n v="177"/>
    <x v="18"/>
    <x v="13"/>
    <m/>
    <n v="0.64300000000000002"/>
    <m/>
    <m/>
    <m/>
    <m/>
    <m/>
    <m/>
    <m/>
    <m/>
    <m/>
    <m/>
    <m/>
    <m/>
    <m/>
    <m/>
    <m/>
    <m/>
    <m/>
    <m/>
    <m/>
    <m/>
    <m/>
    <m/>
    <m/>
    <m/>
    <m/>
  </r>
  <r>
    <s v="CC_013"/>
    <s v="Duarte, C., et al., Seagrass community metabolism: Assessing the carbon sink capacity of seagrass meadows. Global …, 2010."/>
    <s v="unpublished"/>
    <m/>
    <m/>
    <s v="Gulf coast of Florida, USA"/>
    <x v="11"/>
    <m/>
    <x v="1"/>
    <n v="178"/>
    <x v="18"/>
    <x v="13"/>
    <m/>
    <n v="1.425"/>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79"/>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80"/>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81"/>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82"/>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83"/>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Little Madeira, Florida Bay, USA"/>
    <x v="11"/>
    <m/>
    <x v="1"/>
    <n v="184"/>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85"/>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86"/>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87"/>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88"/>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89"/>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nkin, Florida Bay, USA"/>
    <x v="11"/>
    <m/>
    <x v="1"/>
    <n v="190"/>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1"/>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2"/>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3"/>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4"/>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5"/>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Florida Bay, USA"/>
    <x v="11"/>
    <m/>
    <x v="1"/>
    <n v="196"/>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197"/>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198"/>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199"/>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200"/>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201"/>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Florida Bay, USA"/>
    <x v="11"/>
    <m/>
    <x v="1"/>
    <n v="202"/>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3"/>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4"/>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5"/>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6"/>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7"/>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Sunset Cove, Florida Bay, USA"/>
    <x v="11"/>
    <m/>
    <x v="1"/>
    <n v="208"/>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bank-, Florida Bay, USA"/>
    <x v="11"/>
    <m/>
    <x v="1"/>
    <n v="209"/>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bank-, Florida Bay, USA"/>
    <x v="11"/>
    <m/>
    <x v="1"/>
    <n v="210"/>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basin-, Florida Bay, USA"/>
    <x v="11"/>
    <m/>
    <x v="1"/>
    <n v="211"/>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Barnes -basin-, Florida Bay, USA"/>
    <x v="11"/>
    <m/>
    <x v="1"/>
    <n v="212"/>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bank-, Florida Bay, USA"/>
    <x v="11"/>
    <m/>
    <x v="1"/>
    <n v="213"/>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bank-, Florida Bay, USA"/>
    <x v="11"/>
    <m/>
    <x v="1"/>
    <n v="214"/>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basin-, Florida Bay, USA"/>
    <x v="11"/>
    <m/>
    <x v="1"/>
    <n v="215"/>
    <x v="18"/>
    <x v="13"/>
    <m/>
    <m/>
    <m/>
    <m/>
    <m/>
    <m/>
    <m/>
    <m/>
    <m/>
    <m/>
    <m/>
    <m/>
    <m/>
    <m/>
    <m/>
    <m/>
    <m/>
    <m/>
    <m/>
    <m/>
    <m/>
    <m/>
    <m/>
    <m/>
    <m/>
    <m/>
    <m/>
  </r>
  <r>
    <s v="CC_013"/>
    <s v="Duarte, C., et al., Seagrass community metabolism: Assessing the carbon sink capacity of seagrass meadows. Global …, 2010."/>
    <s v="Nagel, J. L. (2007). Plant-sediment interactions and biogeochemical cycling for seagrass communities in Chesapeake and Florida Bays. University of Maryland, College Park."/>
    <m/>
    <m/>
    <s v="Rabbit -basin-, Florida Bay, USA"/>
    <x v="11"/>
    <m/>
    <x v="1"/>
    <n v="216"/>
    <x v="18"/>
    <x v="13"/>
    <m/>
    <m/>
    <m/>
    <m/>
    <m/>
    <m/>
    <m/>
    <m/>
    <m/>
    <m/>
    <m/>
    <m/>
    <m/>
    <m/>
    <m/>
    <m/>
    <m/>
    <m/>
    <m/>
    <m/>
    <m/>
    <m/>
    <m/>
    <m/>
    <m/>
    <m/>
    <m/>
  </r>
  <r>
    <s v="CC_013"/>
    <s v="Duarte, C., et al., Seagrass community metabolism: Assessing the carbon sink capacity of seagrass meadows. Global …, 2010."/>
    <s v="Herbert, D. A., &amp; Fourqurean, J. W. (2008). Ecosystem structure and function still altered two decades after short-term fertilization of a seagrass meadow. Ecosystems, 11(5), 688-700."/>
    <m/>
    <m/>
    <s v="Cross Bank, Florida Bay, USA"/>
    <x v="11"/>
    <m/>
    <x v="1"/>
    <n v="217"/>
    <x v="18"/>
    <x v="13"/>
    <m/>
    <n v="0.20100000000000001"/>
    <m/>
    <m/>
    <m/>
    <m/>
    <m/>
    <m/>
    <m/>
    <m/>
    <m/>
    <m/>
    <m/>
    <m/>
    <m/>
    <m/>
    <m/>
    <m/>
    <m/>
    <m/>
    <m/>
    <m/>
    <m/>
    <m/>
    <m/>
    <m/>
    <m/>
  </r>
  <r>
    <s v="CC_013"/>
    <s v="Duarte, C., et al., Seagrass community metabolism: Assessing the carbon sink capacity of seagrass meadows. Global …, 2010."/>
    <s v="Herbert, D. A., &amp; Fourqurean, J. W. (2008). Ecosystem structure and function still altered two decades after short-term fertilization of a seagrass meadow. Ecosystems, 11(5), 688-700."/>
    <m/>
    <m/>
    <s v="Cross Bank, Florida Bay, USA"/>
    <x v="11"/>
    <m/>
    <x v="1"/>
    <n v="218"/>
    <x v="18"/>
    <x v="13"/>
    <m/>
    <n v="0.38700000000000001"/>
    <m/>
    <m/>
    <m/>
    <m/>
    <m/>
    <m/>
    <m/>
    <m/>
    <m/>
    <m/>
    <m/>
    <m/>
    <m/>
    <m/>
    <m/>
    <m/>
    <m/>
    <m/>
    <m/>
    <m/>
    <m/>
    <m/>
    <m/>
    <m/>
    <m/>
  </r>
  <r>
    <s v="CC_013"/>
    <s v="Duarte, C., et al., Seagrass community metabolism: Assessing the carbon sink capacity of seagrass meadows. Global …, 2010."/>
    <s v="Herbert and Fourqurean unpublished"/>
    <m/>
    <m/>
    <s v="Florida Bay, Duck Key, USA"/>
    <x v="11"/>
    <m/>
    <x v="1"/>
    <n v="219"/>
    <x v="18"/>
    <x v="13"/>
    <m/>
    <n v="0.09"/>
    <m/>
    <m/>
    <m/>
    <m/>
    <m/>
    <m/>
    <m/>
    <m/>
    <m/>
    <m/>
    <m/>
    <m/>
    <m/>
    <m/>
    <m/>
    <m/>
    <m/>
    <m/>
    <m/>
    <m/>
    <m/>
    <m/>
    <m/>
    <m/>
    <m/>
  </r>
  <r>
    <s v="CC_013"/>
    <s v="Duarte, C., et al., Seagrass community metabolism: Assessing the carbon sink capacity of seagrass meadows. Global …, 2010."/>
    <s v="Herbert and Fourqurean unpublished"/>
    <m/>
    <m/>
    <s v="Florida Bay, South Nest, USA"/>
    <x v="11"/>
    <m/>
    <x v="1"/>
    <n v="220"/>
    <x v="18"/>
    <x v="13"/>
    <m/>
    <n v="9.6000000000000002E-2"/>
    <m/>
    <m/>
    <m/>
    <m/>
    <m/>
    <m/>
    <m/>
    <m/>
    <m/>
    <m/>
    <m/>
    <m/>
    <m/>
    <m/>
    <m/>
    <m/>
    <m/>
    <m/>
    <m/>
    <m/>
    <m/>
    <m/>
    <m/>
    <m/>
    <m/>
  </r>
  <r>
    <s v="CC_013"/>
    <s v="Duarte, C., et al., Seagrass community metabolism: Assessing the carbon sink capacity of seagrass meadows. Global …, 2010."/>
    <s v="Herbert and Fourqurean unpublished"/>
    <m/>
    <m/>
    <s v="Florida Bay, Bob Allen, USA"/>
    <x v="11"/>
    <m/>
    <x v="1"/>
    <n v="221"/>
    <x v="18"/>
    <x v="13"/>
    <m/>
    <n v="8.7999999999999995E-2"/>
    <m/>
    <m/>
    <m/>
    <m/>
    <m/>
    <m/>
    <m/>
    <m/>
    <m/>
    <m/>
    <m/>
    <m/>
    <m/>
    <m/>
    <m/>
    <m/>
    <m/>
    <m/>
    <m/>
    <m/>
    <m/>
    <m/>
    <m/>
    <m/>
    <m/>
  </r>
  <r>
    <s v="CC_013"/>
    <s v="Duarte, C., et al., Seagrass community metabolism: Assessing the carbon sink capacity of seagrass meadows. Global …, 2010."/>
    <s v="Herbert and Fourqurean unpublished"/>
    <m/>
    <m/>
    <s v="Florida Bay, Rabbit Key, USA"/>
    <x v="11"/>
    <m/>
    <x v="1"/>
    <n v="222"/>
    <x v="18"/>
    <x v="13"/>
    <m/>
    <n v="0.21299999999999999"/>
    <m/>
    <m/>
    <m/>
    <m/>
    <m/>
    <m/>
    <m/>
    <m/>
    <m/>
    <m/>
    <m/>
    <m/>
    <m/>
    <m/>
    <m/>
    <m/>
    <m/>
    <m/>
    <m/>
    <m/>
    <m/>
    <m/>
    <m/>
    <m/>
    <m/>
  </r>
  <r>
    <s v="CC_013"/>
    <s v="Duarte, C., et al., Seagrass community metabolism: Assessing the carbon sink capacity of seagrass meadows. Global …, 2010."/>
    <s v="Herbert and Fourqurean unpublished"/>
    <m/>
    <m/>
    <s v="Florida Bay, Nine Mile, USA"/>
    <x v="11"/>
    <m/>
    <x v="1"/>
    <n v="223"/>
    <x v="18"/>
    <x v="13"/>
    <m/>
    <n v="0.17599999999999999"/>
    <m/>
    <m/>
    <m/>
    <m/>
    <m/>
    <m/>
    <m/>
    <m/>
    <m/>
    <m/>
    <m/>
    <m/>
    <m/>
    <m/>
    <m/>
    <m/>
    <m/>
    <m/>
    <m/>
    <m/>
    <m/>
    <m/>
    <m/>
    <m/>
    <m/>
  </r>
  <r>
    <s v="CC_013"/>
    <s v="Duarte, C., et al., Seagrass community metabolism: Assessing the carbon sink capacity of seagrass meadows. Global …, 2010."/>
    <s v="Herbert and Fourqurean unpublished"/>
    <m/>
    <m/>
    <s v="Florida Bay, Duck Key, USA"/>
    <x v="11"/>
    <m/>
    <x v="1"/>
    <n v="224"/>
    <x v="18"/>
    <x v="13"/>
    <m/>
    <n v="8.7999999999999995E-2"/>
    <m/>
    <m/>
    <m/>
    <m/>
    <m/>
    <m/>
    <m/>
    <m/>
    <m/>
    <m/>
    <m/>
    <m/>
    <m/>
    <m/>
    <m/>
    <m/>
    <m/>
    <m/>
    <m/>
    <m/>
    <m/>
    <m/>
    <m/>
    <m/>
    <m/>
  </r>
  <r>
    <s v="CC_013"/>
    <s v="Duarte, C., et al., Seagrass community metabolism: Assessing the carbon sink capacity of seagrass meadows. Global …, 2010."/>
    <s v="Herbert and Fourqurean unpublished"/>
    <m/>
    <m/>
    <s v="Florida Bay, South Nest, USA"/>
    <x v="11"/>
    <m/>
    <x v="1"/>
    <n v="225"/>
    <x v="18"/>
    <x v="13"/>
    <m/>
    <n v="8.8999999999999996E-2"/>
    <m/>
    <m/>
    <m/>
    <m/>
    <m/>
    <m/>
    <m/>
    <m/>
    <m/>
    <m/>
    <m/>
    <m/>
    <m/>
    <m/>
    <m/>
    <m/>
    <m/>
    <m/>
    <m/>
    <m/>
    <m/>
    <m/>
    <m/>
    <m/>
    <m/>
  </r>
  <r>
    <s v="CC_013"/>
    <s v="Duarte, C., et al., Seagrass community metabolism: Assessing the carbon sink capacity of seagrass meadows. Global …, 2010."/>
    <s v="Herbert and Fourqurean unpublished"/>
    <m/>
    <m/>
    <s v="Florida Bay, Bob Allen, USA"/>
    <x v="11"/>
    <m/>
    <x v="1"/>
    <n v="226"/>
    <x v="18"/>
    <x v="13"/>
    <m/>
    <n v="7.0999999999999994E-2"/>
    <m/>
    <m/>
    <m/>
    <m/>
    <m/>
    <m/>
    <m/>
    <m/>
    <m/>
    <m/>
    <m/>
    <m/>
    <m/>
    <m/>
    <m/>
    <m/>
    <m/>
    <m/>
    <m/>
    <m/>
    <m/>
    <m/>
    <m/>
    <m/>
    <m/>
  </r>
  <r>
    <s v="CC_013"/>
    <s v="Duarte, C., et al., Seagrass community metabolism: Assessing the carbon sink capacity of seagrass meadows. Global …, 2010."/>
    <s v="Herbert and Fourqurean unpublished"/>
    <m/>
    <m/>
    <s v="Florida Bay, Rabbit Key, USA"/>
    <x v="11"/>
    <m/>
    <x v="1"/>
    <n v="227"/>
    <x v="18"/>
    <x v="13"/>
    <m/>
    <n v="0.158"/>
    <m/>
    <m/>
    <m/>
    <m/>
    <m/>
    <m/>
    <m/>
    <m/>
    <m/>
    <m/>
    <m/>
    <m/>
    <m/>
    <m/>
    <m/>
    <m/>
    <m/>
    <m/>
    <m/>
    <m/>
    <m/>
    <m/>
    <m/>
    <m/>
    <m/>
  </r>
  <r>
    <s v="CC_013"/>
    <s v="Duarte, C., et al., Seagrass community metabolism: Assessing the carbon sink capacity of seagrass meadows. Global …, 2010."/>
    <s v="Herbert and Fourqurean unpublished"/>
    <m/>
    <m/>
    <s v="Florida Bay, Nine Mile, USA"/>
    <x v="11"/>
    <m/>
    <x v="1"/>
    <n v="228"/>
    <x v="18"/>
    <x v="13"/>
    <m/>
    <n v="0.16200000000000001"/>
    <m/>
    <m/>
    <m/>
    <m/>
    <m/>
    <m/>
    <m/>
    <m/>
    <m/>
    <m/>
    <m/>
    <m/>
    <m/>
    <m/>
    <m/>
    <m/>
    <m/>
    <m/>
    <m/>
    <m/>
    <m/>
    <m/>
    <m/>
    <m/>
    <m/>
  </r>
  <r>
    <s v="CC_013"/>
    <s v="Duarte, C., et al., Seagrass community metabolism: Assessing the carbon sink capacity of seagrass meadows. Global …, 2010."/>
    <s v="Herbert and Fourqurean unpublished"/>
    <m/>
    <m/>
    <s v="Florida Bay, Duck Key, USA"/>
    <x v="11"/>
    <m/>
    <x v="1"/>
    <n v="229"/>
    <x v="18"/>
    <x v="13"/>
    <m/>
    <n v="0.11799999999999999"/>
    <m/>
    <m/>
    <m/>
    <m/>
    <m/>
    <m/>
    <m/>
    <m/>
    <m/>
    <m/>
    <m/>
    <m/>
    <m/>
    <m/>
    <m/>
    <m/>
    <m/>
    <m/>
    <m/>
    <m/>
    <m/>
    <m/>
    <m/>
    <m/>
    <m/>
  </r>
  <r>
    <s v="CC_013"/>
    <s v="Duarte, C., et al., Seagrass community metabolism: Assessing the carbon sink capacity of seagrass meadows. Global …, 2010."/>
    <s v="Herbert and Fourqurean unpublished"/>
    <m/>
    <m/>
    <s v="Florida Bay, South Nest, USA"/>
    <x v="11"/>
    <m/>
    <x v="1"/>
    <n v="230"/>
    <x v="18"/>
    <x v="13"/>
    <m/>
    <n v="0.127"/>
    <m/>
    <m/>
    <m/>
    <m/>
    <m/>
    <m/>
    <m/>
    <m/>
    <m/>
    <m/>
    <m/>
    <m/>
    <m/>
    <m/>
    <m/>
    <m/>
    <m/>
    <m/>
    <m/>
    <m/>
    <m/>
    <m/>
    <m/>
    <m/>
    <m/>
  </r>
  <r>
    <s v="CC_013"/>
    <s v="Duarte, C., et al., Seagrass community metabolism: Assessing the carbon sink capacity of seagrass meadows. Global …, 2010."/>
    <s v="Herbert and Fourqurean unpublished"/>
    <m/>
    <m/>
    <s v="Florida Bay, Bob Allen, USA"/>
    <x v="11"/>
    <m/>
    <x v="1"/>
    <n v="231"/>
    <x v="18"/>
    <x v="13"/>
    <m/>
    <n v="0.121"/>
    <m/>
    <m/>
    <m/>
    <m/>
    <m/>
    <m/>
    <m/>
    <m/>
    <m/>
    <m/>
    <m/>
    <m/>
    <m/>
    <m/>
    <m/>
    <m/>
    <m/>
    <m/>
    <m/>
    <m/>
    <m/>
    <m/>
    <m/>
    <m/>
    <m/>
  </r>
  <r>
    <s v="CC_013"/>
    <s v="Duarte, C., et al., Seagrass community metabolism: Assessing the carbon sink capacity of seagrass meadows. Global …, 2010."/>
    <s v="Herbert and Fourqurean unpublished"/>
    <m/>
    <m/>
    <s v="Florida Bay, Rabbit Key, USA"/>
    <x v="11"/>
    <m/>
    <x v="1"/>
    <n v="232"/>
    <x v="18"/>
    <x v="13"/>
    <m/>
    <n v="0.22900000000000001"/>
    <m/>
    <m/>
    <m/>
    <m/>
    <m/>
    <m/>
    <m/>
    <m/>
    <m/>
    <m/>
    <m/>
    <m/>
    <m/>
    <m/>
    <m/>
    <m/>
    <m/>
    <m/>
    <m/>
    <m/>
    <m/>
    <m/>
    <m/>
    <m/>
    <m/>
  </r>
  <r>
    <s v="CC_013"/>
    <s v="Duarte, C., et al., Seagrass community metabolism: Assessing the carbon sink capacity of seagrass meadows. Global …, 2010."/>
    <s v="Herbert and Fourqurean unpublished"/>
    <m/>
    <m/>
    <s v="Florida Bay, Nine Mile, USA"/>
    <x v="11"/>
    <m/>
    <x v="1"/>
    <n v="233"/>
    <x v="18"/>
    <x v="13"/>
    <m/>
    <n v="0.20599999999999999"/>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4"/>
    <x v="18"/>
    <x v="13"/>
    <m/>
    <n v="0.22900000000000001"/>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5"/>
    <x v="18"/>
    <x v="13"/>
    <m/>
    <n v="8.2000000000000003E-2"/>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6"/>
    <x v="18"/>
    <x v="13"/>
    <m/>
    <n v="0.11899999999999999"/>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7"/>
    <x v="18"/>
    <x v="13"/>
    <m/>
    <n v="0.67900000000000005"/>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8"/>
    <x v="18"/>
    <x v="13"/>
    <m/>
    <n v="0.53"/>
    <m/>
    <m/>
    <m/>
    <m/>
    <m/>
    <m/>
    <m/>
    <m/>
    <m/>
    <m/>
    <m/>
    <m/>
    <m/>
    <m/>
    <m/>
    <m/>
    <m/>
    <m/>
    <m/>
    <m/>
    <m/>
    <m/>
    <m/>
    <m/>
    <m/>
  </r>
  <r>
    <s v="CC_013"/>
    <s v="Duarte, C., et al., Seagrass community metabolism: Assessing the carbon sink capacity of seagrass meadows. Global …, 2010."/>
    <s v="Thyberg and Fourqurean unpublished"/>
    <m/>
    <m/>
    <s v="Florida Bay - Bob Allen Key Bank, USA"/>
    <x v="11"/>
    <m/>
    <x v="1"/>
    <n v="239"/>
    <x v="18"/>
    <x v="13"/>
    <m/>
    <n v="0.40899999999999997"/>
    <m/>
    <m/>
    <m/>
    <m/>
    <m/>
    <m/>
    <m/>
    <m/>
    <m/>
    <m/>
    <m/>
    <m/>
    <m/>
    <m/>
    <m/>
    <m/>
    <m/>
    <m/>
    <m/>
    <m/>
    <m/>
    <m/>
    <m/>
    <m/>
    <m/>
  </r>
  <r>
    <s v="CC_013"/>
    <s v="Duarte, C., et al., Seagrass community metabolism: Assessing the carbon sink capacity of seagrass meadows. Global …, 2010."/>
    <s v="Thyberg and Fourqurean unpublished"/>
    <m/>
    <m/>
    <s v="Florida Bay - Bob Allen Key Bank, USA"/>
    <x v="11"/>
    <m/>
    <x v="1"/>
    <n v="240"/>
    <x v="18"/>
    <x v="13"/>
    <m/>
    <n v="7.6999999999999999E-2"/>
    <m/>
    <m/>
    <m/>
    <m/>
    <m/>
    <m/>
    <m/>
    <m/>
    <m/>
    <m/>
    <m/>
    <m/>
    <m/>
    <m/>
    <m/>
    <m/>
    <m/>
    <m/>
    <m/>
    <m/>
    <m/>
    <m/>
    <m/>
    <m/>
    <m/>
  </r>
  <r>
    <s v="CC_013"/>
    <s v="Duarte, C., et al., Seagrass community metabolism: Assessing the carbon sink capacity of seagrass meadows. Global …, 2010."/>
    <s v="Koch, M. S., &amp; Madden, C. J. (2001). Patterns of primary production and nutrient availability in a Bahamas lagoon with fringing mangroves. Marine ecology progress series, 219, 109-119."/>
    <m/>
    <m/>
    <s v="Grand Bahama Island - adjacent to mangroves, USA"/>
    <x v="11"/>
    <m/>
    <x v="1"/>
    <n v="241"/>
    <x v="18"/>
    <x v="13"/>
    <m/>
    <m/>
    <m/>
    <m/>
    <m/>
    <m/>
    <m/>
    <m/>
    <m/>
    <m/>
    <m/>
    <m/>
    <m/>
    <m/>
    <m/>
    <m/>
    <m/>
    <m/>
    <m/>
    <m/>
    <m/>
    <m/>
    <m/>
    <m/>
    <m/>
    <m/>
    <m/>
  </r>
  <r>
    <s v="CC_013"/>
    <s v="Duarte, C., et al., Seagrass community metabolism: Assessing the carbon sink capacity of seagrass meadows. Global …, 2010."/>
    <s v="Koch, M. S., &amp; Madden, C. J. (2001). Patterns of primary production and nutrient availability in a Bahamas lagoon with fringing mangroves. Marine ecology progress series, 219, 109-119."/>
    <m/>
    <m/>
    <s v="Grand Bahama Island - central lagoon, USA"/>
    <x v="11"/>
    <m/>
    <x v="1"/>
    <n v="242"/>
    <x v="18"/>
    <x v="13"/>
    <m/>
    <m/>
    <m/>
    <m/>
    <m/>
    <m/>
    <m/>
    <m/>
    <m/>
    <m/>
    <m/>
    <m/>
    <m/>
    <m/>
    <m/>
    <m/>
    <m/>
    <m/>
    <m/>
    <m/>
    <m/>
    <m/>
    <m/>
    <m/>
    <m/>
    <m/>
    <m/>
  </r>
  <r>
    <s v="CC_013"/>
    <s v="Duarte, C., et al., Seagrass community metabolism: Assessing the carbon sink capacity of seagrass meadows. Global …, 2010."/>
    <s v="Koch, M. S., &amp; Madden, C. J. (2001). Patterns of primary production and nutrient availability in a Bahamas lagoon with fringing mangroves. Marine ecology progress series, 219, 109-119."/>
    <m/>
    <m/>
    <s v="Grand Bahama Island - channel margin, USA"/>
    <x v="11"/>
    <m/>
    <x v="1"/>
    <n v="243"/>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Swash Keys, USA"/>
    <x v="11"/>
    <m/>
    <x v="1"/>
    <n v="244"/>
    <x v="18"/>
    <x v="13"/>
    <m/>
    <n v="0.27300000000000002"/>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Swash Keys, USA"/>
    <x v="11"/>
    <m/>
    <x v="1"/>
    <n v="245"/>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Swash Keys, USA"/>
    <x v="11"/>
    <m/>
    <x v="1"/>
    <n v="246"/>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Swash Keys, USA"/>
    <x v="11"/>
    <m/>
    <x v="1"/>
    <n v="247"/>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Swash Keys, USA"/>
    <x v="11"/>
    <m/>
    <x v="1"/>
    <n v="248"/>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Calusa Keys, USA"/>
    <x v="11"/>
    <m/>
    <x v="1"/>
    <n v="249"/>
    <x v="18"/>
    <x v="13"/>
    <m/>
    <n v="0.16800000000000001"/>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Calusa Keys, USA"/>
    <x v="11"/>
    <m/>
    <x v="1"/>
    <n v="250"/>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Calusa Keys, USA"/>
    <x v="11"/>
    <m/>
    <x v="1"/>
    <n v="251"/>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Calusa Keys, USA"/>
    <x v="11"/>
    <m/>
    <x v="1"/>
    <n v="252"/>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nkin Lake, USA"/>
    <x v="11"/>
    <m/>
    <x v="1"/>
    <n v="253"/>
    <x v="18"/>
    <x v="13"/>
    <m/>
    <n v="0.105"/>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nkin Lake, USA"/>
    <x v="11"/>
    <m/>
    <x v="1"/>
    <n v="254"/>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nkin Lake, USA"/>
    <x v="11"/>
    <m/>
    <x v="1"/>
    <n v="255"/>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bbit Key, USA"/>
    <x v="11"/>
    <m/>
    <x v="1"/>
    <n v="256"/>
    <x v="18"/>
    <x v="13"/>
    <m/>
    <n v="1.054"/>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bbit Key, USA"/>
    <x v="11"/>
    <m/>
    <x v="1"/>
    <n v="257"/>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bbit Key, USA"/>
    <x v="11"/>
    <m/>
    <x v="1"/>
    <n v="258"/>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Rabbit Key, USA"/>
    <x v="11"/>
    <m/>
    <x v="1"/>
    <n v="259"/>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Johnson Key, USA"/>
    <x v="11"/>
    <m/>
    <x v="1"/>
    <n v="260"/>
    <x v="18"/>
    <x v="13"/>
    <m/>
    <n v="0.189"/>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Johnson Key, USA"/>
    <x v="11"/>
    <m/>
    <x v="1"/>
    <n v="261"/>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Johnson Key, USA"/>
    <x v="11"/>
    <m/>
    <x v="1"/>
    <n v="262"/>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Johnson Key, USA"/>
    <x v="11"/>
    <m/>
    <x v="1"/>
    <n v="263"/>
    <x v="18"/>
    <x v="13"/>
    <m/>
    <m/>
    <m/>
    <m/>
    <m/>
    <m/>
    <m/>
    <m/>
    <m/>
    <m/>
    <m/>
    <m/>
    <m/>
    <m/>
    <m/>
    <m/>
    <m/>
    <m/>
    <m/>
    <m/>
    <m/>
    <m/>
    <m/>
    <m/>
    <m/>
    <m/>
    <m/>
  </r>
  <r>
    <s v="CC_013"/>
    <s v="Duarte, C., et al., Seagrass community metabolism: Assessing the carbon sink capacity of seagrass meadows. Global …, 2010."/>
    <s v="Yarbro, L. A., &amp; Carlson, P. R. (2008). Community oxygen and nutrient fluxes in seagrass beds of Florida Bay, USA. Estuaries and Coasts, 31(5), 877-897."/>
    <m/>
    <m/>
    <s v="Florida Bay - Johnson Key, USA"/>
    <x v="11"/>
    <m/>
    <x v="1"/>
    <n v="264"/>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65"/>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66"/>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67"/>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68"/>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69"/>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70"/>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71"/>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Bojorquez Lagoon, Mexico"/>
    <x v="1"/>
    <m/>
    <x v="1"/>
    <n v="272"/>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3"/>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4"/>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5"/>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6"/>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7"/>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8"/>
    <x v="18"/>
    <x v="13"/>
    <m/>
    <m/>
    <m/>
    <m/>
    <m/>
    <m/>
    <m/>
    <m/>
    <m/>
    <m/>
    <m/>
    <m/>
    <m/>
    <m/>
    <m/>
    <m/>
    <m/>
    <m/>
    <m/>
    <m/>
    <m/>
    <m/>
    <m/>
    <m/>
    <m/>
    <m/>
    <m/>
  </r>
  <r>
    <s v="CC_013"/>
    <s v="Duarte, C., et al., Seagrass community metabolism: Assessing the carbon sink capacity of seagrass meadows. Global …, 2010."/>
    <s v="Reyes, E., &amp; Merino, M. (1991). Diel dissolved oxygen dynamics and eutrophication in a shallow, well-mixed tropical lagoon (Cancun, Mexico). Estuaries, 14(4), 372-381."/>
    <m/>
    <m/>
    <s v="Nichupte Lagoon, Mexico"/>
    <x v="1"/>
    <m/>
    <x v="1"/>
    <n v="279"/>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0"/>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1"/>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2"/>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3"/>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4"/>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5"/>
    <x v="18"/>
    <x v="13"/>
    <m/>
    <m/>
    <m/>
    <m/>
    <m/>
    <m/>
    <m/>
    <m/>
    <m/>
    <m/>
    <m/>
    <m/>
    <m/>
    <m/>
    <m/>
    <m/>
    <m/>
    <m/>
    <m/>
    <m/>
    <m/>
    <m/>
    <m/>
    <m/>
    <m/>
    <m/>
    <m/>
  </r>
  <r>
    <s v="CC_013"/>
    <s v="Duarte, C., et al., Seagrass community metabolism: Assessing the carbon sink capacity of seagrass meadows. Global …, 2010."/>
    <s v="Odum, H. T., &amp; Wilson, R. F. (1962). Further studies on reaeration and metabolism of Texas bays, 1958-1960."/>
    <m/>
    <m/>
    <s v="Lower Laguna Madre, USA"/>
    <x v="11"/>
    <m/>
    <x v="1"/>
    <n v="286"/>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87"/>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88"/>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89"/>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0"/>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1"/>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2"/>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3"/>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4"/>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5"/>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6"/>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7"/>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8"/>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299"/>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0"/>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1"/>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2"/>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3"/>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4"/>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5"/>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6"/>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7"/>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8"/>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09"/>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0"/>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1"/>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2"/>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3"/>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4"/>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5"/>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6"/>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7"/>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8"/>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19"/>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20"/>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21"/>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22"/>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23"/>
    <x v="18"/>
    <x v="13"/>
    <m/>
    <m/>
    <m/>
    <m/>
    <m/>
    <m/>
    <m/>
    <m/>
    <m/>
    <m/>
    <m/>
    <m/>
    <m/>
    <m/>
    <m/>
    <m/>
    <m/>
    <m/>
    <m/>
    <m/>
    <m/>
    <m/>
    <m/>
    <m/>
    <m/>
    <m/>
    <m/>
  </r>
  <r>
    <s v="CC_013"/>
    <s v="Duarte, C., et al., Seagrass community metabolism: Assessing the carbon sink capacity of seagrass meadows. Global …, 2010."/>
    <s v="Odum, H. T. (1963). Productivity measurements in Texas turtle sea grass and the effects of dredging an intercoastal channel."/>
    <m/>
    <m/>
    <s v="Redfish Bay, Texas, USA"/>
    <x v="11"/>
    <m/>
    <x v="1"/>
    <n v="324"/>
    <x v="18"/>
    <x v="13"/>
    <m/>
    <m/>
    <m/>
    <m/>
    <m/>
    <m/>
    <m/>
    <m/>
    <m/>
    <m/>
    <m/>
    <m/>
    <m/>
    <m/>
    <m/>
    <m/>
    <m/>
    <m/>
    <m/>
    <m/>
    <m/>
    <m/>
    <m/>
    <m/>
    <m/>
    <m/>
    <m/>
  </r>
  <r>
    <s v="CC_013"/>
    <s v="Duarte, C., et al., Seagrass community metabolism: Assessing the carbon sink capacity of seagrass meadows. Global …, 2010."/>
    <s v="Eyre, B. D., &amp; Ferguson, A. J. (2002). Comparison of carbon production and decomposition, benthic nutrient fluxes and denitrification in seagrass, phytoplankton, benthic microalgae-and macroalgae-dominated warm-temperate Australian lagoons. Marine Ecology Progress Series, 229, 43-59."/>
    <m/>
    <m/>
    <s v="Lagoons, east coast of Australia"/>
    <x v="5"/>
    <m/>
    <x v="4"/>
    <n v="325"/>
    <x v="20"/>
    <x v="3"/>
    <m/>
    <m/>
    <m/>
    <m/>
    <m/>
    <m/>
    <m/>
    <m/>
    <m/>
    <m/>
    <m/>
    <m/>
    <m/>
    <m/>
    <m/>
    <m/>
    <m/>
    <m/>
    <m/>
    <m/>
    <m/>
    <m/>
    <m/>
    <m/>
    <m/>
    <m/>
    <m/>
  </r>
  <r>
    <s v="CC_013"/>
    <s v="Duarte, C., et al., Seagrass community metabolism: Assessing the carbon sink capacity of seagrass meadows. Global …, 2010."/>
    <s v="Eyre, B. D., &amp; Ferguson, A. J. (2002). Comparison of carbon production and decomposition, benthic nutrient fluxes and denitrification in seagrass, phytoplankton, benthic microalgae-and macroalgae-dominated warm-temperate Australian lagoons. Marine Ecology Progress Series, 229, 43-59."/>
    <m/>
    <m/>
    <s v="Lagoons, east coast of Australia"/>
    <x v="5"/>
    <m/>
    <x v="4"/>
    <n v="326"/>
    <x v="20"/>
    <x v="3"/>
    <m/>
    <m/>
    <m/>
    <m/>
    <m/>
    <m/>
    <m/>
    <m/>
    <m/>
    <m/>
    <m/>
    <m/>
    <m/>
    <m/>
    <m/>
    <m/>
    <m/>
    <m/>
    <m/>
    <m/>
    <m/>
    <m/>
    <m/>
    <m/>
    <m/>
    <m/>
    <m/>
  </r>
  <r>
    <s v="CC_013"/>
    <s v="Duarte, C., et al., Seagrass community metabolism: Assessing the carbon sink capacity of seagrass meadows. Global …, 2010."/>
    <s v="Eyre, B. D., &amp; Ferguson, A. J. (2002). Comparison of carbon production and decomposition, benthic nutrient fluxes and denitrification in seagrass, phytoplankton, benthic microalgae-and macroalgae-dominated warm-temperate Australian lagoons. Marine Ecology Progress Series, 229, 43-59."/>
    <m/>
    <m/>
    <s v="Lagoons, east coast of Australia"/>
    <x v="5"/>
    <m/>
    <x v="4"/>
    <n v="327"/>
    <x v="20"/>
    <x v="3"/>
    <m/>
    <m/>
    <m/>
    <m/>
    <m/>
    <m/>
    <m/>
    <m/>
    <m/>
    <m/>
    <m/>
    <m/>
    <m/>
    <m/>
    <m/>
    <m/>
    <m/>
    <m/>
    <m/>
    <m/>
    <m/>
    <m/>
    <m/>
    <m/>
    <m/>
    <m/>
    <m/>
  </r>
  <r>
    <s v="CC_013"/>
    <s v="Duarte, C., et al., Seagrass community metabolism: Assessing the carbon sink capacity of seagrass meadows. Global …, 2010."/>
    <s v="Eyre, B. D., &amp; Ferguson, A. J. (2002). Comparison of carbon production and decomposition, benthic nutrient fluxes and denitrification in seagrass, phytoplankton, benthic microalgae-and macroalgae-dominated warm-temperate Australian lagoons. Marine Ecology Progress Series, 229, 43-59."/>
    <m/>
    <m/>
    <s v="Lagoons, east coast of Australia"/>
    <x v="5"/>
    <m/>
    <x v="4"/>
    <n v="328"/>
    <x v="20"/>
    <x v="3"/>
    <m/>
    <m/>
    <m/>
    <m/>
    <m/>
    <m/>
    <m/>
    <m/>
    <m/>
    <m/>
    <m/>
    <m/>
    <m/>
    <m/>
    <m/>
    <m/>
    <m/>
    <m/>
    <m/>
    <m/>
    <m/>
    <m/>
    <m/>
    <m/>
    <m/>
    <m/>
    <m/>
  </r>
  <r>
    <s v="CC_013"/>
    <s v="Duarte, C., et al., Seagrass community metabolism: Assessing the carbon sink capacity of seagrass meadows. Global …, 2010."/>
    <s v="Penhale, P. A. (1977). Macrophyte-epiphyte biomass and productivity in an eelgrass (Zostera marina L.) community. Journal of Experimental Marine Biology and Ecology, 26(2), 211-224."/>
    <m/>
    <m/>
    <s v="North Carolina, USA"/>
    <x v="11"/>
    <m/>
    <x v="1"/>
    <n v="329"/>
    <x v="4"/>
    <x v="3"/>
    <m/>
    <n v="0.36799999999999999"/>
    <m/>
    <m/>
    <m/>
    <m/>
    <m/>
    <m/>
    <m/>
    <m/>
    <m/>
    <m/>
    <m/>
    <m/>
    <m/>
    <m/>
    <m/>
    <m/>
    <m/>
    <m/>
    <m/>
    <m/>
    <m/>
    <m/>
    <m/>
    <m/>
    <m/>
  </r>
  <r>
    <s v="CC_013"/>
    <s v="Duarte, C., et al., Seagrass community metabolism: Assessing the carbon sink capacity of seagrass meadows. Global …, 2010."/>
    <s v="Wium-Andersen, S., &amp; Borum, J. (1984). Biomass variation and autotrophic production of an epiphyte-macrophyte community in a coastal Danish area: I. Eelgrass (Zostera marina L.) biomass and net production. Ophelia, 23(1), 33-46."/>
    <m/>
    <m/>
    <s v="Denmark"/>
    <x v="7"/>
    <m/>
    <x v="7"/>
    <n v="330"/>
    <x v="4"/>
    <x v="3"/>
    <m/>
    <n v="0.61299999999999999"/>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1"/>
    <x v="4"/>
    <x v="3"/>
    <m/>
    <n v="0.21"/>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2"/>
    <x v="4"/>
    <x v="3"/>
    <m/>
    <n v="0.87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3"/>
    <x v="4"/>
    <x v="3"/>
    <m/>
    <n v="1.2250000000000001"/>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4"/>
    <x v="4"/>
    <x v="3"/>
    <m/>
    <m/>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5"/>
    <x v="4"/>
    <x v="3"/>
    <m/>
    <n v="1.68"/>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6"/>
    <x v="4"/>
    <x v="3"/>
    <m/>
    <n v="0.5600000000000000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7"/>
    <x v="4"/>
    <x v="3"/>
    <m/>
    <n v="0.3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8"/>
    <x v="4"/>
    <x v="3"/>
    <m/>
    <n v="0.31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39"/>
    <x v="4"/>
    <x v="3"/>
    <m/>
    <n v="0.45500000000000002"/>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40"/>
    <x v="4"/>
    <x v="3"/>
    <m/>
    <n v="0.28000000000000003"/>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41"/>
    <x v="4"/>
    <x v="3"/>
    <m/>
    <n v="0.14000000000000001"/>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Junget Beach-Limfjorden, Denmark"/>
    <x v="7"/>
    <m/>
    <x v="7"/>
    <n v="342"/>
    <x v="4"/>
    <x v="3"/>
    <m/>
    <n v="1.7999999999999999E-2"/>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3"/>
    <x v="4"/>
    <x v="3"/>
    <m/>
    <n v="0.28000000000000003"/>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4"/>
    <x v="4"/>
    <x v="3"/>
    <m/>
    <n v="0.3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5"/>
    <x v="4"/>
    <x v="3"/>
    <m/>
    <n v="0.77"/>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6"/>
    <x v="4"/>
    <x v="3"/>
    <m/>
    <n v="0.84"/>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7"/>
    <x v="4"/>
    <x v="3"/>
    <m/>
    <n v="0.87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8"/>
    <x v="4"/>
    <x v="3"/>
    <m/>
    <n v="0.52500000000000002"/>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49"/>
    <x v="4"/>
    <x v="3"/>
    <m/>
    <n v="0.49"/>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50"/>
    <x v="4"/>
    <x v="3"/>
    <m/>
    <n v="0.49"/>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51"/>
    <x v="4"/>
    <x v="3"/>
    <m/>
    <n v="0.45500000000000002"/>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52"/>
    <x v="4"/>
    <x v="3"/>
    <m/>
    <n v="0.315"/>
    <m/>
    <m/>
    <m/>
    <m/>
    <m/>
    <m/>
    <m/>
    <m/>
    <m/>
    <m/>
    <m/>
    <m/>
    <m/>
    <m/>
    <m/>
    <m/>
    <m/>
    <m/>
    <m/>
    <m/>
    <m/>
    <m/>
    <m/>
    <m/>
    <m/>
  </r>
  <r>
    <s v="CC_013"/>
    <s v="Duarte, C., et al., Seagrass community metabolism: Assessing the carbon sink capacity of seagrass meadows. Global …, 2010."/>
    <s v="Risgaard-Petersen, N., &amp; Ottosen, L. D. M. (2000). Nitrogen cycling in two temperate Zostera marina beds: seasonal variation. Marine Ecology Progress Series, 198, 93-107."/>
    <m/>
    <m/>
    <s v="Vejlby Fed-Limfjorden, Denmark"/>
    <x v="7"/>
    <m/>
    <x v="7"/>
    <n v="353"/>
    <x v="4"/>
    <x v="3"/>
    <m/>
    <n v="0.28000000000000003"/>
    <m/>
    <m/>
    <m/>
    <m/>
    <m/>
    <m/>
    <m/>
    <m/>
    <m/>
    <m/>
    <m/>
    <m/>
    <m/>
    <m/>
    <m/>
    <m/>
    <m/>
    <m/>
    <m/>
    <m/>
    <m/>
    <m/>
    <m/>
    <m/>
    <m/>
  </r>
  <r>
    <s v="CC_013"/>
    <s v="Duarte, C., et al., Seagrass community metabolism: Assessing the carbon sink capacity of seagrass meadows. Global …, 2010."/>
    <s v="Duarte, C. M., Martı́nez, R., &amp; Barrón, C. (2002). Biomass, production and rhizome growth near the northern limit of seagrass (Zostera marina) distribution. Aquatic Botany, 72(2), 183-189."/>
    <m/>
    <m/>
    <s v="Hopavagen lagoon, Norway"/>
    <x v="45"/>
    <m/>
    <x v="7"/>
    <n v="354"/>
    <x v="4"/>
    <x v="3"/>
    <m/>
    <n v="0.498"/>
    <m/>
    <m/>
    <m/>
    <m/>
    <m/>
    <m/>
    <m/>
    <m/>
    <m/>
    <m/>
    <m/>
    <m/>
    <m/>
    <m/>
    <m/>
    <m/>
    <m/>
    <m/>
    <m/>
    <m/>
    <m/>
    <m/>
    <m/>
    <m/>
    <m/>
  </r>
  <r>
    <s v="CC_013"/>
    <s v="Duarte, C., et al., Seagrass community metabolism: Assessing the carbon sink capacity of seagrass meadows. Global …, 2010."/>
    <s v="Duarte, C. M., Martı́nez, R., &amp; Barrón, C. (2002). Biomass, production and rhizome growth near the northern limit of seagrass (Zostera marina) distribution. Aquatic Botany, 72(2), 183-189."/>
    <m/>
    <m/>
    <s v="Hopavagen lagoon, Norway"/>
    <x v="45"/>
    <m/>
    <x v="7"/>
    <n v="355"/>
    <x v="4"/>
    <x v="3"/>
    <m/>
    <n v="0.52400000000000002"/>
    <m/>
    <m/>
    <m/>
    <m/>
    <m/>
    <m/>
    <m/>
    <m/>
    <m/>
    <m/>
    <m/>
    <m/>
    <m/>
    <m/>
    <m/>
    <m/>
    <m/>
    <m/>
    <m/>
    <m/>
    <m/>
    <m/>
    <m/>
    <m/>
    <m/>
  </r>
  <r>
    <s v="CC_013"/>
    <s v="Duarte, C., et al., Seagrass community metabolism: Assessing the carbon sink capacity of seagrass meadows. Global …, 2010."/>
    <s v="Nixon, S. W., &amp; Oviatt, C. A. (1972). Preliminary measurements of midsummer metabolism in beds of eelgrass, Zostera marina. Ecology, 53(1), 150-153."/>
    <m/>
    <m/>
    <s v="Ninigret Pond, Rhode Island, USA"/>
    <x v="11"/>
    <m/>
    <x v="7"/>
    <n v="356"/>
    <x v="4"/>
    <x v="3"/>
    <m/>
    <n v="0.23400000000000001"/>
    <m/>
    <m/>
    <m/>
    <m/>
    <m/>
    <m/>
    <m/>
    <m/>
    <m/>
    <m/>
    <m/>
    <m/>
    <m/>
    <m/>
    <m/>
    <m/>
    <m/>
    <m/>
    <m/>
    <m/>
    <m/>
    <m/>
    <m/>
    <m/>
    <m/>
  </r>
  <r>
    <s v="CC_013"/>
    <s v="Duarte, C., et al., Seagrass community metabolism: Assessing the carbon sink capacity of seagrass meadows. Global …, 2010."/>
    <s v="Caffrey, J. M. (2004). Factors controlling net ecosystem metabolism in US estuaries. Estuaries, 27(1), 90-101."/>
    <m/>
    <m/>
    <s v="Chesapeake Bay Goodwin Islands, USA"/>
    <x v="11"/>
    <m/>
    <x v="7"/>
    <n v="357"/>
    <x v="4"/>
    <x v="3"/>
    <m/>
    <m/>
    <m/>
    <m/>
    <m/>
    <m/>
    <m/>
    <m/>
    <m/>
    <m/>
    <m/>
    <m/>
    <m/>
    <m/>
    <m/>
    <m/>
    <m/>
    <m/>
    <m/>
    <m/>
    <m/>
    <m/>
    <m/>
    <m/>
    <m/>
    <m/>
    <m/>
  </r>
  <r>
    <s v="CC_013"/>
    <s v="Duarte, C., et al., Seagrass community metabolism: Assessing the carbon sink capacity of seagrass meadows. Global …, 2010."/>
    <s v="Caffrey, J. M. (2004). Factors controlling net ecosystem metabolism in US estuaries. Estuaries, 27(1), 90-101."/>
    <m/>
    <m/>
    <s v="Waquoit Bay Central Basin, USA"/>
    <x v="11"/>
    <m/>
    <x v="7"/>
    <n v="358"/>
    <x v="4"/>
    <x v="3"/>
    <m/>
    <m/>
    <m/>
    <m/>
    <m/>
    <m/>
    <m/>
    <m/>
    <m/>
    <m/>
    <m/>
    <m/>
    <m/>
    <m/>
    <m/>
    <m/>
    <m/>
    <m/>
    <m/>
    <m/>
    <m/>
    <m/>
    <m/>
    <m/>
    <m/>
    <m/>
    <m/>
  </r>
  <r>
    <s v="CC_013"/>
    <s v="Duarte, C., et al., Seagrass community metabolism: Assessing the carbon sink capacity of seagrass meadows. Global …, 2010."/>
    <s v="Caffrey, J. M. (2004). Factors controlling net ecosystem metabolism in US estuaries. Estuaries, 27(1), 90-101."/>
    <m/>
    <m/>
    <s v="Waquoit Bay Metoxit Pt, USA"/>
    <x v="11"/>
    <m/>
    <x v="7"/>
    <n v="359"/>
    <x v="4"/>
    <x v="3"/>
    <m/>
    <m/>
    <m/>
    <m/>
    <m/>
    <m/>
    <m/>
    <m/>
    <m/>
    <m/>
    <m/>
    <m/>
    <m/>
    <m/>
    <m/>
    <m/>
    <m/>
    <m/>
    <m/>
    <m/>
    <m/>
    <m/>
    <m/>
    <m/>
    <m/>
    <m/>
    <m/>
  </r>
  <r>
    <s v="CC_013"/>
    <s v="Duarte, C., et al., Seagrass community metabolism: Assessing the carbon sink capacity of seagrass meadows. Global …, 2010."/>
    <s v="Caffrey, J. M. (2004). Factors controlling net ecosystem metabolism in US estuaries. Estuaries, 27(1), 90-101."/>
    <m/>
    <m/>
    <s v="Great Bay New Hampshire"/>
    <x v="11"/>
    <m/>
    <x v="7"/>
    <n v="360"/>
    <x v="4"/>
    <x v="3"/>
    <m/>
    <m/>
    <m/>
    <m/>
    <m/>
    <m/>
    <m/>
    <m/>
    <m/>
    <m/>
    <m/>
    <m/>
    <m/>
    <m/>
    <m/>
    <m/>
    <m/>
    <m/>
    <m/>
    <m/>
    <m/>
    <m/>
    <m/>
    <m/>
    <m/>
    <m/>
    <m/>
  </r>
  <r>
    <s v="CC_013"/>
    <s v="Duarte, C., et al., Seagrass community metabolism: Assessing the carbon sink capacity of seagrass meadows. Global …, 2010."/>
    <s v="Caffrey, J. M. (2004). Factors controlling net ecosystem metabolism in US estuaries. Estuaries, 27(1), 90-101."/>
    <m/>
    <m/>
    <s v="Padilla Bay Washington"/>
    <x v="11"/>
    <m/>
    <x v="7"/>
    <n v="361"/>
    <x v="4"/>
    <x v="3"/>
    <m/>
    <m/>
    <m/>
    <m/>
    <m/>
    <m/>
    <m/>
    <m/>
    <m/>
    <m/>
    <m/>
    <m/>
    <m/>
    <m/>
    <m/>
    <m/>
    <m/>
    <m/>
    <m/>
    <m/>
    <m/>
    <m/>
    <m/>
    <m/>
    <m/>
    <m/>
    <m/>
  </r>
  <r>
    <s v="CC_013"/>
    <s v="Duarte, C., et al., Seagrass community metabolism: Assessing the carbon sink capacity of seagrass meadows. Global …, 2010."/>
    <s v="Martin, S., Clavier, J., Guarini, J.M., Chauvaud, L., Hily, C., Grall, J., Thouzeau, G., Jean, F. and Richard, J., 2005. Comparison of Zostera marina and maerl community metabolism. Aquatic Botany, 83(3), pp.161-174."/>
    <m/>
    <m/>
    <s v="Squiffec, Bay of Brest, France"/>
    <x v="9"/>
    <m/>
    <x v="7"/>
    <n v="362"/>
    <x v="4"/>
    <x v="3"/>
    <m/>
    <n v="0.623"/>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Sylt-Rømø Bay, Wadden Sea, Germany"/>
    <x v="46"/>
    <m/>
    <x v="7"/>
    <n v="363"/>
    <x v="4"/>
    <x v="3"/>
    <m/>
    <n v="3.0419999999999998"/>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4"/>
    <x v="4"/>
    <x v="3"/>
    <m/>
    <m/>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5"/>
    <x v="4"/>
    <x v="3"/>
    <m/>
    <m/>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6"/>
    <x v="4"/>
    <x v="3"/>
    <m/>
    <n v="0.33600000000000002"/>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7"/>
    <x v="4"/>
    <x v="3"/>
    <m/>
    <n v="0.28399999999999997"/>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8"/>
    <x v="4"/>
    <x v="3"/>
    <m/>
    <n v="0.40600000000000003"/>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69"/>
    <x v="4"/>
    <x v="3"/>
    <m/>
    <n v="0.217"/>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70"/>
    <x v="4"/>
    <x v="3"/>
    <m/>
    <n v="0.14000000000000001"/>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71"/>
    <x v="4"/>
    <x v="3"/>
    <m/>
    <n v="8.4000000000000005E-2"/>
    <m/>
    <m/>
    <m/>
    <m/>
    <m/>
    <m/>
    <m/>
    <m/>
    <m/>
    <m/>
    <m/>
    <m/>
    <m/>
    <m/>
    <m/>
    <m/>
    <m/>
    <m/>
    <m/>
    <m/>
    <m/>
    <m/>
    <m/>
    <m/>
    <m/>
  </r>
  <r>
    <s v="CC_013"/>
    <s v="Duarte, C., et al., Seagrass community metabolism: Assessing the carbon sink capacity of seagrass meadows. Global …, 2010."/>
    <s v="Murray, L., &amp; Wetzel, R. L. (1987). Oxygen production and consumption associated with the major autotrophic components in two temperate seagrass communities. Mar Ecol Prog Ser, 38, 231-239."/>
    <m/>
    <m/>
    <s v="Cheasapeake Bay, Virginia, USA"/>
    <x v="11"/>
    <m/>
    <x v="7"/>
    <n v="372"/>
    <x v="4"/>
    <x v="3"/>
    <m/>
    <m/>
    <m/>
    <m/>
    <m/>
    <m/>
    <m/>
    <m/>
    <m/>
    <m/>
    <m/>
    <m/>
    <m/>
    <m/>
    <m/>
    <m/>
    <m/>
    <m/>
    <m/>
    <m/>
    <m/>
    <m/>
    <m/>
    <m/>
    <m/>
    <m/>
    <m/>
  </r>
  <r>
    <s v="CC_013"/>
    <s v="Duarte, C., et al., Seagrass community metabolism: Assessing the carbon sink capacity of seagrass meadows. Global …, 2010."/>
    <s v="Welsh, D. T. (2000). Nitrogen fixation in seagrass meadows: regulation, plant–bacteria interactions and significance to primary productivity. Ecology Letters, 3(1), 58-71."/>
    <m/>
    <m/>
    <s v="Bassin de Arcachor, France"/>
    <x v="9"/>
    <m/>
    <x v="2"/>
    <n v="373"/>
    <x v="3"/>
    <x v="3"/>
    <m/>
    <n v="3.9E-2"/>
    <m/>
    <m/>
    <m/>
    <m/>
    <m/>
    <m/>
    <m/>
    <m/>
    <m/>
    <m/>
    <m/>
    <m/>
    <m/>
    <m/>
    <m/>
    <m/>
    <m/>
    <m/>
    <m/>
    <m/>
    <m/>
    <m/>
    <m/>
    <m/>
    <m/>
  </r>
  <r>
    <s v="CC_013"/>
    <s v="Duarte, C., et al., Seagrass community metabolism: Assessing the carbon sink capacity of seagrass meadows. Global …, 2010."/>
    <s v="Welsh, D. T. (2000). Nitrogen fixation in seagrass meadows: regulation, plant–bacteria interactions and significance to primary productivity. Ecology Letters, 3(1), 58-71."/>
    <m/>
    <m/>
    <s v="Bassin de Arcachor, France"/>
    <x v="9"/>
    <m/>
    <x v="2"/>
    <n v="374"/>
    <x v="3"/>
    <x v="3"/>
    <m/>
    <n v="8.1000000000000003E-2"/>
    <m/>
    <m/>
    <m/>
    <m/>
    <m/>
    <m/>
    <m/>
    <m/>
    <m/>
    <m/>
    <m/>
    <m/>
    <m/>
    <m/>
    <m/>
    <m/>
    <m/>
    <m/>
    <m/>
    <m/>
    <m/>
    <m/>
    <m/>
    <m/>
    <m/>
  </r>
  <r>
    <s v="CC_013"/>
    <s v="Duarte, C., et al., Seagrass community metabolism: Assessing the carbon sink capacity of seagrass meadows. Global …, 2010."/>
    <s v="Welsh, D. T. (2000). Nitrogen fixation in seagrass meadows: regulation, plant–bacteria interactions and significance to primary productivity. Ecology Letters, 3(1), 58-71."/>
    <m/>
    <m/>
    <s v="Bassin de Arcachor, France"/>
    <x v="9"/>
    <m/>
    <x v="2"/>
    <n v="375"/>
    <x v="3"/>
    <x v="3"/>
    <m/>
    <n v="7.4999999999999997E-2"/>
    <m/>
    <m/>
    <m/>
    <m/>
    <m/>
    <m/>
    <m/>
    <m/>
    <m/>
    <m/>
    <m/>
    <m/>
    <m/>
    <m/>
    <m/>
    <m/>
    <m/>
    <m/>
    <m/>
    <m/>
    <m/>
    <m/>
    <m/>
    <m/>
    <m/>
  </r>
  <r>
    <s v="CC_013"/>
    <s v="Duarte, C., et al., Seagrass community metabolism: Assessing the carbon sink capacity of seagrass meadows. Global …, 2010."/>
    <s v="Santos, R., Silva, J., &amp; Cunha, A. (2004). Relatório final do estudo de caracterização dos bancos de fanerogâmicas e macroalgas no estuário do Rio Arade. Centre of Marine Sciences, Faro, Portugal, 15."/>
    <m/>
    <m/>
    <s v="Ria Formosa, Portugal"/>
    <x v="21"/>
    <m/>
    <x v="7"/>
    <n v="376"/>
    <x v="3"/>
    <x v="3"/>
    <m/>
    <m/>
    <m/>
    <m/>
    <m/>
    <m/>
    <m/>
    <m/>
    <m/>
    <m/>
    <m/>
    <m/>
    <m/>
    <m/>
    <m/>
    <m/>
    <m/>
    <m/>
    <m/>
    <m/>
    <m/>
    <m/>
    <m/>
    <m/>
    <m/>
    <m/>
    <m/>
  </r>
  <r>
    <s v="CC_013"/>
    <s v="Duarte, C., et al., Seagrass community metabolism: Assessing the carbon sink capacity of seagrass meadows. Global …, 2010."/>
    <s v="Silva and Santos unpublished"/>
    <m/>
    <m/>
    <s v="Ria Formosa, Portugal"/>
    <x v="21"/>
    <m/>
    <x v="7"/>
    <n v="377"/>
    <x v="3"/>
    <x v="3"/>
    <m/>
    <m/>
    <m/>
    <m/>
    <m/>
    <m/>
    <m/>
    <m/>
    <m/>
    <m/>
    <m/>
    <m/>
    <m/>
    <m/>
    <m/>
    <m/>
    <m/>
    <m/>
    <m/>
    <m/>
    <m/>
    <m/>
    <m/>
    <m/>
    <m/>
    <m/>
    <m/>
  </r>
  <r>
    <s v="CC_013"/>
    <s v="Duarte, C., et al., Seagrass community metabolism: Assessing the carbon sink capacity of seagrass meadows. Global …, 2010."/>
    <s v="Viaroli, P., Bartoli, M., Bondavalli, C., Christian, R. R., Giordani, G., &amp; Naldi, M. (1996). Macrophyte communities and their impact on benthic fluxes of oxygen, sulphide and nutrients in shallow eutrophic environments. In Coastal Lagoon Eutrophication and ANaerobic Processes (CLE AN.) (pp. 105-119). Springer, Dordrecht."/>
    <m/>
    <m/>
    <s v="Bassin of Arcachon, France"/>
    <x v="9"/>
    <m/>
    <x v="7"/>
    <n v="378"/>
    <x v="3"/>
    <x v="3"/>
    <m/>
    <n v="0.35399999999999998"/>
    <m/>
    <m/>
    <m/>
    <m/>
    <m/>
    <m/>
    <m/>
    <m/>
    <m/>
    <m/>
    <m/>
    <m/>
    <m/>
    <m/>
    <m/>
    <m/>
    <m/>
    <m/>
    <m/>
    <m/>
    <m/>
    <m/>
    <m/>
    <m/>
    <m/>
  </r>
  <r>
    <s v="CC_013"/>
    <s v="Duarte, C., et al., Seagrass community metabolism: Assessing the carbon sink capacity of seagrass meadows. Global …, 2010."/>
    <s v="Viaroli, P., Bartoli, M., Bondavalli, C., Christian, R. R., Giordani, G., &amp; Naldi, M. (1996). Macrophyte communities and their impact on benthic fluxes of oxygen, sulphide and nutrients in shallow eutrophic environments. In Coastal Lagoon Eutrophication and ANaerobic Processes (CLE AN.) (pp. 105-119). Springer, Dordrecht."/>
    <m/>
    <m/>
    <s v="Bassin of Arcachon, France"/>
    <x v="9"/>
    <m/>
    <x v="7"/>
    <n v="379"/>
    <x v="3"/>
    <x v="3"/>
    <m/>
    <n v="0.35399999999999998"/>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0"/>
    <x v="3"/>
    <x v="3"/>
    <m/>
    <n v="0.35"/>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1"/>
    <x v="3"/>
    <x v="3"/>
    <m/>
    <n v="0.23699999999999999"/>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2"/>
    <x v="3"/>
    <x v="3"/>
    <m/>
    <n v="0.47699999999999998"/>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3"/>
    <x v="3"/>
    <x v="3"/>
    <m/>
    <n v="0.19"/>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4"/>
    <x v="3"/>
    <x v="3"/>
    <m/>
    <n v="9.2999999999999999E-2"/>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5"/>
    <x v="3"/>
    <x v="3"/>
    <m/>
    <n v="9.7000000000000003E-2"/>
    <m/>
    <m/>
    <m/>
    <m/>
    <m/>
    <m/>
    <m/>
    <m/>
    <m/>
    <m/>
    <m/>
    <m/>
    <m/>
    <m/>
    <m/>
    <m/>
    <m/>
    <m/>
    <m/>
    <m/>
    <m/>
    <m/>
    <m/>
    <m/>
    <m/>
  </r>
  <r>
    <s v="CC_013"/>
    <s v="Duarte, C., et al., Seagrass community metabolism: Assessing the carbon sink capacity of seagrass meadows. Global …, 2010."/>
    <s v="Plus, M., Deslous-Paoli, J. M., Auby, I., &amp; Dagault, F. (2001). Factors influencing primary production of seagrass beds (Zostera noltii Hornem.) in the Thau lagoon (French Mediterranean coast). Journal of Experimental Marine Biology and Ecology, 259(1), 63-84."/>
    <m/>
    <m/>
    <s v="Thau laggon, France"/>
    <x v="9"/>
    <m/>
    <x v="7"/>
    <n v="386"/>
    <x v="3"/>
    <x v="3"/>
    <m/>
    <n v="0.127"/>
    <m/>
    <m/>
    <m/>
    <m/>
    <m/>
    <m/>
    <m/>
    <m/>
    <m/>
    <m/>
    <m/>
    <m/>
    <m/>
    <m/>
    <m/>
    <m/>
    <m/>
    <m/>
    <m/>
    <m/>
    <m/>
    <m/>
    <m/>
    <m/>
    <m/>
  </r>
  <r>
    <s v="CC_013"/>
    <s v="Duarte, C., et al., Seagrass community metabolism: Assessing the carbon sink capacity of seagrass meadows. Global …, 2010."/>
    <s v="FIGUEIREDO, J., SILVA, R. W., &amp; Catarino, J. B. (2005). Changing use of the estuarine system of the Ria de Aveiro, Portugal, and resultant impact on tidal flat sediments. RMZ-Materials and Geoenvironment, 52(1), 111-114."/>
    <m/>
    <m/>
    <s v="Ria Formosa, Portugal"/>
    <x v="21"/>
    <m/>
    <x v="7"/>
    <n v="387"/>
    <x v="3"/>
    <x v="3"/>
    <m/>
    <m/>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88"/>
    <x v="3"/>
    <x v="3"/>
    <m/>
    <n v="2.2749999999999999"/>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89"/>
    <x v="3"/>
    <x v="3"/>
    <m/>
    <n v="3.5880000000000001"/>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90"/>
    <x v="3"/>
    <x v="3"/>
    <m/>
    <n v="2.7130000000000001"/>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91"/>
    <x v="3"/>
    <x v="3"/>
    <m/>
    <n v="3.15"/>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92"/>
    <x v="3"/>
    <x v="3"/>
    <m/>
    <n v="3.6749999999999998"/>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93"/>
    <x v="3"/>
    <x v="3"/>
    <m/>
    <n v="3.0630000000000002"/>
    <m/>
    <m/>
    <m/>
    <m/>
    <m/>
    <m/>
    <m/>
    <m/>
    <m/>
    <m/>
    <m/>
    <m/>
    <m/>
    <m/>
    <m/>
    <m/>
    <m/>
    <m/>
    <m/>
    <m/>
    <m/>
    <m/>
    <m/>
    <m/>
    <m/>
  </r>
  <r>
    <s v="CC_013"/>
    <s v="Duarte, C., et al., Seagrass community metabolism: Assessing the carbon sink capacity of seagrass meadows. Global …, 2010."/>
    <s v="Asmus, H., &amp; Asmus, R. (2000). Material exchange and food web of seagrass beds in the Sylt-Rømø Bight: how significant are community changes at the ecosystem level?. Helgoland Marine Research, 54(2), 137-150."/>
    <m/>
    <m/>
    <s v="Ria Formosa, Portugal"/>
    <x v="21"/>
    <m/>
    <x v="7"/>
    <n v="394"/>
    <x v="3"/>
    <x v="3"/>
    <m/>
    <n v="3.7629999999999999"/>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395"/>
    <x v="17"/>
    <x v="12"/>
    <m/>
    <n v="0.152"/>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396"/>
    <x v="17"/>
    <x v="12"/>
    <m/>
    <n v="0.45100000000000001"/>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397"/>
    <x v="17"/>
    <x v="12"/>
    <m/>
    <n v="0.64200000000000002"/>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398"/>
    <x v="17"/>
    <x v="12"/>
    <m/>
    <n v="6.0999999999999999E-2"/>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399"/>
    <x v="17"/>
    <x v="12"/>
    <m/>
    <n v="0.22600000000000001"/>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400"/>
    <x v="17"/>
    <x v="12"/>
    <m/>
    <n v="0.308"/>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401"/>
    <x v="17"/>
    <x v="12"/>
    <m/>
    <n v="9.5000000000000001E-2"/>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402"/>
    <x v="17"/>
    <x v="12"/>
    <m/>
    <n v="0.23"/>
    <m/>
    <m/>
    <m/>
    <m/>
    <m/>
    <m/>
    <m/>
    <m/>
    <m/>
    <m/>
    <m/>
    <m/>
    <m/>
    <m/>
    <m/>
    <m/>
    <m/>
    <m/>
    <m/>
    <m/>
    <m/>
    <m/>
    <m/>
    <m/>
    <m/>
  </r>
  <r>
    <s v="CC_013"/>
    <s v="Duarte, C., et al., Seagrass community metabolism: Assessing the carbon sink capacity of seagrass meadows. Global …, 2010."/>
    <s v="Erftemeijer, P. L., &amp; Middelburg, J. J. (1993). Sediment-nutrient interactions in tropical seagrass beds: a comparison between a terrigenous and a carbonate sedimentary environment in South Sulawesi (Indonesia). Marine Ecology Progress Series, 187-198."/>
    <m/>
    <m/>
    <s v="Spermonde Archipelago, Indonesia"/>
    <x v="13"/>
    <m/>
    <x v="5"/>
    <n v="403"/>
    <x v="17"/>
    <x v="12"/>
    <m/>
    <n v="0.755"/>
    <m/>
    <m/>
    <m/>
    <m/>
    <m/>
    <m/>
    <m/>
    <m/>
    <m/>
    <m/>
    <m/>
    <m/>
    <m/>
    <m/>
    <m/>
    <m/>
    <m/>
    <m/>
    <m/>
    <m/>
    <m/>
    <m/>
    <m/>
    <m/>
    <m/>
  </r>
  <r>
    <s v="LW_014"/>
    <s v="Cole, L. W., &amp; McGlathery, K. J. (2012). Nitrogen fixation in restored eelgrass meadows. Marine Ecology Progress Series, 448, 235-246."/>
    <n v="0"/>
    <n v="2012"/>
    <m/>
    <s v="Hog Island Bay"/>
    <x v="11"/>
    <m/>
    <x v="7"/>
    <s v="Bare"/>
    <x v="6"/>
    <x v="4"/>
    <m/>
    <m/>
    <m/>
    <m/>
    <m/>
    <m/>
    <m/>
    <m/>
    <m/>
    <m/>
    <m/>
    <m/>
    <m/>
    <m/>
    <m/>
    <m/>
    <m/>
    <m/>
    <m/>
    <m/>
    <m/>
    <m/>
    <m/>
    <m/>
    <m/>
    <m/>
    <m/>
  </r>
  <r>
    <s v="LW_014"/>
    <s v="Cole, L. W., &amp; McGlathery, K. J. (2012). Nitrogen fixation in restored eelgrass meadows. Marine Ecology Progress Series, 448, 235-246."/>
    <m/>
    <m/>
    <m/>
    <s v="South Bay"/>
    <x v="11"/>
    <m/>
    <x v="7"/>
    <s v="2-3yr old"/>
    <x v="4"/>
    <x v="3"/>
    <m/>
    <m/>
    <m/>
    <m/>
    <m/>
    <m/>
    <m/>
    <m/>
    <m/>
    <m/>
    <m/>
    <m/>
    <m/>
    <m/>
    <m/>
    <m/>
    <m/>
    <m/>
    <m/>
    <m/>
    <m/>
    <m/>
    <m/>
    <m/>
    <m/>
    <m/>
    <m/>
  </r>
  <r>
    <s v="LW_014"/>
    <s v="Cole, L. W., &amp; McGlathery, K. J. (2012). Nitrogen fixation in restored eelgrass meadows. Marine Ecology Progress Series, 448, 235-246."/>
    <m/>
    <m/>
    <m/>
    <s v="Virginia coastal bay system"/>
    <x v="11"/>
    <m/>
    <x v="7"/>
    <s v="7-8yr old"/>
    <x v="4"/>
    <x v="3"/>
    <m/>
    <m/>
    <m/>
    <m/>
    <m/>
    <m/>
    <m/>
    <m/>
    <m/>
    <m/>
    <m/>
    <m/>
    <m/>
    <m/>
    <m/>
    <m/>
    <m/>
    <m/>
    <m/>
    <m/>
    <m/>
    <m/>
    <m/>
    <m/>
    <m/>
    <m/>
    <m/>
  </r>
  <r>
    <s v="HK_015"/>
    <s v="M. Potouroglou, D. Whitlock, L. Milatovic, G. MacKinnon, H. Kennedy, K. Diele, M. Huxham (2021) The sediment carbon stocks of intertidal seagrass meadows in Scotland Estuar. Coast Shelf Sci., 258 (2021), Article 107442"/>
    <m/>
    <n v="2021"/>
    <d v="2022-05-22T00:00:00"/>
    <s v="Firth of Forth Drum Sands"/>
    <x v="47"/>
    <m/>
    <x v="7"/>
    <s v="Zosteraceae"/>
    <x v="3"/>
    <x v="3"/>
    <n v="405"/>
    <m/>
    <m/>
    <m/>
    <m/>
    <m/>
    <m/>
    <m/>
    <n v="1.73"/>
    <m/>
    <m/>
    <m/>
    <n v="197.91"/>
    <m/>
    <m/>
    <m/>
    <m/>
    <m/>
    <m/>
    <m/>
    <n v="4.54"/>
    <m/>
    <m/>
    <n v="50"/>
    <n v="1.1599999999999999"/>
    <m/>
    <m/>
  </r>
  <r>
    <s v="HK_015"/>
    <s v="M. Potouroglou, D. Whitlock, L. Milatovic, G. MacKinnon, H. Kennedy, K. Diele, M. Huxham (2021) The sediment carbon stocks of intertidal seagrass meadows in Scotland Estuar. Coast Shelf Sci., 258 (2021), Article 107443"/>
    <m/>
    <m/>
    <m/>
    <s v="Firth of Forth Drum Sands"/>
    <x v="47"/>
    <m/>
    <x v="7"/>
    <s v="Zosteraceae"/>
    <x v="3"/>
    <x v="3"/>
    <m/>
    <m/>
    <m/>
    <m/>
    <m/>
    <m/>
    <m/>
    <m/>
    <n v="2.0499999999999998"/>
    <m/>
    <m/>
    <m/>
    <n v="227.71"/>
    <m/>
    <m/>
    <m/>
    <m/>
    <m/>
    <m/>
    <m/>
    <n v="5.31"/>
    <m/>
    <m/>
    <n v="50"/>
    <n v="1.1599999999999999"/>
    <m/>
    <m/>
  </r>
  <r>
    <s v="HK_015"/>
    <s v="M. Potouroglou, D. Whitlock, L. Milatovic, G. MacKinnon, H. Kennedy, K. Diele, M. Huxham (2021) The sediment carbon stocks of intertidal seagrass meadows in Scotland Estuar. Coast Shelf Sci., 258 (2021), Article 107444"/>
    <m/>
    <m/>
    <m/>
    <s v="Firth of Forth Blackness"/>
    <x v="47"/>
    <m/>
    <x v="7"/>
    <s v="Zosteraceae"/>
    <x v="3"/>
    <x v="3"/>
    <m/>
    <m/>
    <m/>
    <m/>
    <m/>
    <m/>
    <m/>
    <m/>
    <n v="1.1599999999999999"/>
    <m/>
    <m/>
    <m/>
    <n v="167.77"/>
    <m/>
    <m/>
    <m/>
    <m/>
    <m/>
    <m/>
    <m/>
    <n v="3.15"/>
    <m/>
    <m/>
    <n v="50"/>
    <n v="1.46"/>
    <m/>
    <m/>
  </r>
  <r>
    <s v="HK_015"/>
    <s v="M. Potouroglou, D. Whitlock, L. Milatovic, G. MacKinnon, H. Kennedy, K. Diele, M. Huxham (2021) The sediment carbon stocks of intertidal seagrass meadows in Scotland Estuar. Coast Shelf Sci., 258 (2021), Article 107445"/>
    <m/>
    <m/>
    <m/>
    <s v="Firth of Forth Blackness"/>
    <x v="47"/>
    <m/>
    <x v="7"/>
    <s v="Zosteraceae"/>
    <x v="3"/>
    <x v="3"/>
    <m/>
    <m/>
    <m/>
    <m/>
    <m/>
    <m/>
    <m/>
    <m/>
    <n v="1.71"/>
    <m/>
    <m/>
    <m/>
    <n v="230.59"/>
    <m/>
    <m/>
    <m/>
    <m/>
    <m/>
    <m/>
    <m/>
    <n v="4.4800000000000004"/>
    <m/>
    <m/>
    <n v="50"/>
    <n v="1.26"/>
    <m/>
    <m/>
  </r>
  <r>
    <s v="HK_015"/>
    <s v="M. Potouroglou, D. Whitlock, L. Milatovic, G. MacKinnon, H. Kennedy, K. Diele, M. Huxham (2021) The sediment carbon stocks of intertidal seagrass meadows in Scotland Estuar. Coast Shelf Sci., 258 (2021), Article 107446"/>
    <m/>
    <m/>
    <m/>
    <s v="Firth of Forth Blackness"/>
    <x v="47"/>
    <m/>
    <x v="7"/>
    <s v="Zosteraceae"/>
    <x v="8"/>
    <x v="3"/>
    <m/>
    <m/>
    <m/>
    <m/>
    <m/>
    <m/>
    <m/>
    <m/>
    <n v="1.67"/>
    <m/>
    <m/>
    <m/>
    <n v="227.72"/>
    <m/>
    <m/>
    <m/>
    <m/>
    <m/>
    <m/>
    <m/>
    <n v="4.3899999999999997"/>
    <m/>
    <m/>
    <n v="50"/>
    <n v="1.27"/>
    <m/>
    <m/>
  </r>
  <r>
    <s v="HK_015"/>
    <s v="M. Potouroglou, D. Whitlock, L. Milatovic, G. MacKinnon, H. Kennedy, K. Diele, M. Huxham (2021) The sediment carbon stocks of intertidal seagrass meadows in Scotland Estuar. Coast Shelf Sci., 258 (2021), Article 107447"/>
    <m/>
    <m/>
    <m/>
    <s v="Firth of Forth Torry Bay"/>
    <x v="47"/>
    <m/>
    <x v="7"/>
    <s v="Zosteraceae"/>
    <x v="3"/>
    <x v="3"/>
    <m/>
    <m/>
    <m/>
    <m/>
    <m/>
    <m/>
    <m/>
    <m/>
    <n v="1.67"/>
    <m/>
    <m/>
    <m/>
    <n v="237.75"/>
    <m/>
    <m/>
    <m/>
    <m/>
    <m/>
    <m/>
    <m/>
    <n v="4.3899999999999997"/>
    <m/>
    <m/>
    <n v="50"/>
    <n v="1.41"/>
    <m/>
    <m/>
  </r>
  <r>
    <s v="HK_015"/>
    <s v="M. Potouroglou, D. Whitlock, L. Milatovic, G. MacKinnon, H. Kennedy, K. Diele, M. Huxham (2021) The sediment carbon stocks of intertidal seagrass meadows in Scotland Estuar. Coast Shelf Sci., 258 (2021), Article 107448"/>
    <m/>
    <m/>
    <m/>
    <s v="Firth of Forth Torry Bay"/>
    <x v="47"/>
    <m/>
    <x v="7"/>
    <s v="Zosteraceae"/>
    <x v="3"/>
    <x v="3"/>
    <m/>
    <m/>
    <m/>
    <m/>
    <m/>
    <m/>
    <m/>
    <m/>
    <n v="1.32"/>
    <m/>
    <m/>
    <m/>
    <n v="191.13"/>
    <m/>
    <m/>
    <m/>
    <m/>
    <m/>
    <m/>
    <m/>
    <n v="3.54"/>
    <m/>
    <m/>
    <n v="50"/>
    <n v="1.41"/>
    <m/>
    <m/>
  </r>
  <r>
    <s v="HK_015"/>
    <s v="M. Potouroglou, D. Whitlock, L. Milatovic, G. MacKinnon, H. Kennedy, K. Diele, M. Huxham (2021) The sediment carbon stocks of intertidal seagrass meadows in Scotland Estuar. Coast Shelf Sci., 258 (2021), Article 107449"/>
    <m/>
    <m/>
    <m/>
    <s v="Tay estuary, Tayport"/>
    <x v="47"/>
    <m/>
    <x v="7"/>
    <s v="Zosteraceae"/>
    <x v="3"/>
    <x v="3"/>
    <m/>
    <m/>
    <m/>
    <m/>
    <m/>
    <m/>
    <m/>
    <m/>
    <n v="2.7"/>
    <m/>
    <m/>
    <m/>
    <n v="236.8"/>
    <m/>
    <m/>
    <m/>
    <m/>
    <m/>
    <m/>
    <m/>
    <n v="6.89"/>
    <m/>
    <m/>
    <n v="45"/>
    <n v="1.32"/>
    <m/>
    <m/>
  </r>
  <r>
    <s v="HK_015"/>
    <s v="M. Potouroglou, D. Whitlock, L. Milatovic, G. MacKinnon, H. Kennedy, K. Diele, M. Huxham (2021) The sediment carbon stocks of intertidal seagrass meadows in Scotland Estuar. Coast Shelf Sci., 258 (2021), Article 107450"/>
    <m/>
    <m/>
    <m/>
    <s v="Tay estuary, Tayport"/>
    <x v="47"/>
    <m/>
    <x v="7"/>
    <s v="Zosteraceae"/>
    <x v="3"/>
    <x v="3"/>
    <m/>
    <m/>
    <m/>
    <m/>
    <m/>
    <m/>
    <m/>
    <m/>
    <n v="2.33"/>
    <m/>
    <m/>
    <m/>
    <n v="302.17"/>
    <m/>
    <m/>
    <m/>
    <m/>
    <m/>
    <m/>
    <m/>
    <n v="6"/>
    <m/>
    <m/>
    <n v="40"/>
    <n v="1.54"/>
    <m/>
    <m/>
  </r>
  <r>
    <s v="HK_015"/>
    <s v="M. Potouroglou, D. Whitlock, L. Milatovic, G. MacKinnon, H. Kennedy, K. Diele, M. Huxham (2021) The sediment carbon stocks of intertidal seagrass meadows in Scotland Estuar. Coast Shelf Sci., 258 (2021), Article 107451"/>
    <m/>
    <m/>
    <m/>
    <s v="Tay estuary, Tayport"/>
    <x v="47"/>
    <m/>
    <x v="7"/>
    <s v="Eelgrass"/>
    <x v="4"/>
    <x v="3"/>
    <m/>
    <m/>
    <m/>
    <m/>
    <m/>
    <m/>
    <m/>
    <m/>
    <n v="0.4"/>
    <m/>
    <m/>
    <m/>
    <n v="38.92"/>
    <m/>
    <m/>
    <m/>
    <m/>
    <m/>
    <m/>
    <m/>
    <n v="1.26"/>
    <m/>
    <m/>
    <n v="50"/>
    <n v="1.32"/>
    <m/>
    <m/>
  </r>
  <r>
    <s v="HK_015"/>
    <s v="M. Potouroglou, D. Whitlock, L. Milatovic, G. MacKinnon, H. Kennedy, K. Diele, M. Huxham (2021) The sediment carbon stocks of intertidal seagrass meadows in Scotland Estuar. Coast Shelf Sci., 258 (2021), Article 107452"/>
    <m/>
    <m/>
    <m/>
    <s v="Tay estuary, Tayport"/>
    <x v="47"/>
    <m/>
    <x v="7"/>
    <s v="Eelgrass"/>
    <x v="4"/>
    <x v="3"/>
    <m/>
    <m/>
    <m/>
    <m/>
    <m/>
    <m/>
    <m/>
    <m/>
    <n v="0.64"/>
    <m/>
    <m/>
    <m/>
    <n v="64.930000000000007"/>
    <m/>
    <m/>
    <m/>
    <m/>
    <m/>
    <m/>
    <m/>
    <n v="1.88"/>
    <m/>
    <m/>
    <n v="45"/>
    <n v="1.21"/>
    <m/>
    <m/>
  </r>
  <r>
    <s v="HK_015"/>
    <s v="M. Potouroglou, D. Whitlock, L. Milatovic, G. MacKinnon, H. Kennedy, K. Diele, M. Huxham (2021) The sediment carbon stocks of intertidal seagrass meadows in Scotland Estuar. Coast Shelf Sci., 258 (2021), Article 107453"/>
    <m/>
    <m/>
    <m/>
    <s v="Tay estuary, Tayport"/>
    <x v="47"/>
    <m/>
    <x v="7"/>
    <s v="Eelgrass"/>
    <x v="4"/>
    <x v="3"/>
    <m/>
    <m/>
    <m/>
    <m/>
    <m/>
    <m/>
    <m/>
    <m/>
    <n v="0.36"/>
    <m/>
    <m/>
    <m/>
    <n v="34.76"/>
    <m/>
    <m/>
    <m/>
    <m/>
    <m/>
    <m/>
    <m/>
    <n v="1.2"/>
    <m/>
    <m/>
    <n v="50"/>
    <n v="1.17"/>
    <m/>
    <m/>
  </r>
  <r>
    <s v="HK_015"/>
    <s v="M. Potouroglou, D. Whitlock, L. Milatovic, G. MacKinnon, H. Kennedy, K. Diele, M. Huxham (2021) The sediment carbon stocks of intertidal seagrass meadows in Scotland Estuar. Coast Shelf Sci., 258 (2021), Article 107454"/>
    <m/>
    <m/>
    <m/>
    <s v="Montrose basin"/>
    <x v="47"/>
    <m/>
    <x v="7"/>
    <s v="Zosteraceae"/>
    <x v="3"/>
    <x v="3"/>
    <m/>
    <m/>
    <m/>
    <m/>
    <m/>
    <m/>
    <m/>
    <m/>
    <n v="1.17"/>
    <m/>
    <m/>
    <m/>
    <n v="95.73"/>
    <m/>
    <m/>
    <m/>
    <m/>
    <m/>
    <m/>
    <m/>
    <n v="3.17"/>
    <m/>
    <m/>
    <n v="50"/>
    <n v="1.17"/>
    <m/>
    <m/>
  </r>
  <r>
    <s v="HK_015"/>
    <s v="M. Potouroglou, D. Whitlock, L. Milatovic, G. MacKinnon, H. Kennedy, K. Diele, M. Huxham (2021) The sediment carbon stocks of intertidal seagrass meadows in Scotland Estuar. Coast Shelf Sci., 258 (2021), Article 107455"/>
    <m/>
    <m/>
    <m/>
    <s v="Montrose basin"/>
    <x v="47"/>
    <m/>
    <x v="7"/>
    <s v="Zosteraceae"/>
    <x v="3"/>
    <x v="3"/>
    <m/>
    <m/>
    <m/>
    <m/>
    <m/>
    <m/>
    <m/>
    <m/>
    <n v="0.65"/>
    <m/>
    <m/>
    <m/>
    <n v="75.81"/>
    <m/>
    <m/>
    <m/>
    <m/>
    <m/>
    <m/>
    <m/>
    <n v="1.91"/>
    <m/>
    <m/>
    <n v="45"/>
    <n v="0.65"/>
    <m/>
    <m/>
  </r>
  <r>
    <s v="HK_015"/>
    <s v="M. Potouroglou, D. Whitlock, L. Milatovic, G. MacKinnon, H. Kennedy, K. Diele, M. Huxham (2021) The sediment carbon stocks of intertidal seagrass meadows in Scotland Estuar. Coast Shelf Sci., 258 (2021), Article 107456"/>
    <m/>
    <m/>
    <m/>
    <s v="Montrose basin"/>
    <x v="47"/>
    <m/>
    <x v="7"/>
    <s v="Zosteraceae"/>
    <x v="3"/>
    <x v="3"/>
    <m/>
    <m/>
    <m/>
    <m/>
    <m/>
    <m/>
    <m/>
    <m/>
    <n v="0.92"/>
    <m/>
    <m/>
    <m/>
    <n v="134.49"/>
    <m/>
    <m/>
    <m/>
    <m/>
    <m/>
    <m/>
    <m/>
    <n v="2.5499999999999998"/>
    <m/>
    <m/>
    <n v="45"/>
    <n v="0.92"/>
    <m/>
    <m/>
  </r>
  <r>
    <s v="HK_015"/>
    <s v="M. Potouroglou, D. Whitlock, L. Milatovic, G. MacKinnon, H. Kennedy, K. Diele, M. Huxham (2021) The sediment carbon stocks of intertidal seagrass meadows in Scotland Estuar. Coast Shelf Sci., 258 (2021), Article 107457"/>
    <m/>
    <m/>
    <m/>
    <s v="Montrose basin"/>
    <x v="47"/>
    <m/>
    <x v="7"/>
    <s v="Eelgrass"/>
    <x v="4"/>
    <x v="3"/>
    <m/>
    <m/>
    <m/>
    <m/>
    <m/>
    <m/>
    <m/>
    <m/>
    <n v="1.2"/>
    <m/>
    <m/>
    <m/>
    <n v="125.07"/>
    <m/>
    <m/>
    <m/>
    <m/>
    <m/>
    <m/>
    <m/>
    <n v="3.23"/>
    <m/>
    <m/>
    <n v="50"/>
    <n v="1.2"/>
    <m/>
    <m/>
  </r>
  <r>
    <s v="HK_015"/>
    <s v="M. Potouroglou, D. Whitlock, L. Milatovic, G. MacKinnon, H. Kennedy, K. Diele, M. Huxham (2021) The sediment carbon stocks of intertidal seagrass meadows in Scotland Estuar. Coast Shelf Sci., 258 (2021), Article 107458"/>
    <m/>
    <m/>
    <m/>
    <s v="Montrose basin"/>
    <x v="47"/>
    <m/>
    <x v="7"/>
    <s v="Eelgrass"/>
    <x v="4"/>
    <x v="3"/>
    <m/>
    <m/>
    <m/>
    <m/>
    <m/>
    <m/>
    <m/>
    <m/>
    <n v="1.3"/>
    <m/>
    <m/>
    <m/>
    <n v="191"/>
    <m/>
    <m/>
    <m/>
    <m/>
    <m/>
    <m/>
    <m/>
    <n v="3.48"/>
    <m/>
    <m/>
    <n v="50"/>
    <n v="1.3"/>
    <m/>
    <m/>
  </r>
  <r>
    <s v="HK_015"/>
    <s v="M. Potouroglou, D. Whitlock, L. Milatovic, G. MacKinnon, H. Kennedy, K. Diele, M. Huxham (2021) The sediment carbon stocks of intertidal seagrass meadows in Scotland Estuar. Coast Shelf Sci., 258 (2021), Article 107459"/>
    <m/>
    <m/>
    <m/>
    <s v="Beauly firth"/>
    <x v="47"/>
    <m/>
    <x v="7"/>
    <s v="Zosteraceae"/>
    <x v="3"/>
    <x v="3"/>
    <m/>
    <m/>
    <m/>
    <m/>
    <m/>
    <m/>
    <m/>
    <m/>
    <n v="0.84"/>
    <m/>
    <m/>
    <m/>
    <n v="87.65"/>
    <m/>
    <m/>
    <m/>
    <m/>
    <m/>
    <m/>
    <m/>
    <n v="2.37"/>
    <m/>
    <m/>
    <n v="50"/>
    <n v="1.29"/>
    <m/>
    <m/>
  </r>
  <r>
    <s v="HK_015"/>
    <s v="M. Potouroglou, D. Whitlock, L. Milatovic, G. MacKinnon, H. Kennedy, K. Diele, M. Huxham (2021) The sediment carbon stocks of intertidal seagrass meadows in Scotland Estuar. Coast Shelf Sci., 258 (2021), Article 107460"/>
    <m/>
    <m/>
    <m/>
    <s v="Beauly firth"/>
    <x v="47"/>
    <m/>
    <x v="7"/>
    <s v="Zosteraceae"/>
    <x v="3"/>
    <x v="3"/>
    <m/>
    <m/>
    <m/>
    <m/>
    <m/>
    <m/>
    <m/>
    <m/>
    <n v="0.81"/>
    <m/>
    <m/>
    <m/>
    <n v="109.74"/>
    <m/>
    <m/>
    <m/>
    <m/>
    <m/>
    <m/>
    <m/>
    <n v="2.29"/>
    <m/>
    <m/>
    <n v="45"/>
    <n v="1.4"/>
    <m/>
    <m/>
  </r>
  <r>
    <s v="HK_015"/>
    <s v="M. Potouroglou, D. Whitlock, L. Milatovic, G. MacKinnon, H. Kennedy, K. Diele, M. Huxham (2021) The sediment carbon stocks of intertidal seagrass meadows in Scotland Estuar. Coast Shelf Sci., 258 (2021), Article 107461"/>
    <m/>
    <m/>
    <m/>
    <s v="Beauly firth"/>
    <x v="47"/>
    <m/>
    <x v="7"/>
    <s v="Eelgrass"/>
    <x v="4"/>
    <x v="3"/>
    <m/>
    <m/>
    <m/>
    <m/>
    <m/>
    <m/>
    <m/>
    <m/>
    <n v="0.94"/>
    <m/>
    <m/>
    <m/>
    <n v="137.62"/>
    <m/>
    <m/>
    <m/>
    <m/>
    <m/>
    <m/>
    <m/>
    <n v="2.61"/>
    <m/>
    <m/>
    <n v="50"/>
    <n v="1.41"/>
    <m/>
    <m/>
  </r>
  <r>
    <s v="HK_015"/>
    <s v="M. Potouroglou, D. Whitlock, L. Milatovic, G. MacKinnon, H. Kennedy, K. Diele, M. Huxham (2021) The sediment carbon stocks of intertidal seagrass meadows in Scotland Estuar. Coast Shelf Sci., 258 (2021), Article 107462"/>
    <m/>
    <m/>
    <m/>
    <s v="Beauly firth"/>
    <x v="47"/>
    <m/>
    <x v="7"/>
    <s v="Eelgrass"/>
    <x v="4"/>
    <x v="3"/>
    <m/>
    <m/>
    <m/>
    <m/>
    <m/>
    <m/>
    <m/>
    <m/>
    <n v="0.64"/>
    <m/>
    <m/>
    <m/>
    <n v="77.97"/>
    <m/>
    <m/>
    <m/>
    <m/>
    <m/>
    <m/>
    <m/>
    <n v="1.87"/>
    <m/>
    <m/>
    <n v="40"/>
    <n v="1.38"/>
    <m/>
    <m/>
  </r>
  <r>
    <s v="HK_015"/>
    <s v="M. Potouroglou, D. Whitlock, L. Milatovic, G. MacKinnon, H. Kennedy, K. Diele, M. Huxham (2021) The sediment carbon stocks of intertidal seagrass meadows in Scotland Estuar. Coast Shelf Sci., 258 (2021), Article 107463"/>
    <m/>
    <m/>
    <m/>
    <s v="Moray firth Findhorn"/>
    <x v="47"/>
    <m/>
    <x v="7"/>
    <s v="Zosteraceae"/>
    <x v="3"/>
    <x v="3"/>
    <m/>
    <m/>
    <m/>
    <m/>
    <m/>
    <m/>
    <m/>
    <m/>
    <n v="0.35"/>
    <m/>
    <m/>
    <m/>
    <n v="37.950000000000003"/>
    <m/>
    <m/>
    <m/>
    <m/>
    <m/>
    <m/>
    <m/>
    <n v="1.17"/>
    <m/>
    <m/>
    <n v="50"/>
    <n v="1.21"/>
    <m/>
    <m/>
  </r>
  <r>
    <s v="HK_015"/>
    <s v="M. Potouroglou, D. Whitlock, L. Milatovic, G. MacKinnon, H. Kennedy, K. Diele, M. Huxham (2021) The sediment carbon stocks of intertidal seagrass meadows in Scotland Estuar. Coast Shelf Sci., 258 (2021), Article 107464"/>
    <m/>
    <m/>
    <m/>
    <s v="Moray firth Findhorn"/>
    <x v="47"/>
    <m/>
    <x v="7"/>
    <s v="Zosteraceae"/>
    <x v="3"/>
    <x v="3"/>
    <m/>
    <m/>
    <m/>
    <m/>
    <m/>
    <m/>
    <m/>
    <m/>
    <n v="0.21"/>
    <m/>
    <m/>
    <m/>
    <n v="20.27"/>
    <m/>
    <m/>
    <m/>
    <m/>
    <m/>
    <m/>
    <m/>
    <n v="0.83"/>
    <m/>
    <m/>
    <n v="45"/>
    <n v="1.08"/>
    <m/>
    <m/>
  </r>
  <r>
    <s v="HK_015"/>
    <s v="M. Potouroglou, D. Whitlock, L. Milatovic, G. MacKinnon, H. Kennedy, K. Diele, M. Huxham (2021) The sediment carbon stocks of intertidal seagrass meadows in Scotland Estuar. Coast Shelf Sci., 258 (2021), Article 107465"/>
    <m/>
    <m/>
    <m/>
    <s v="Moray firth Nairn"/>
    <x v="47"/>
    <m/>
    <x v="7"/>
    <s v="Zosteraceae"/>
    <x v="3"/>
    <x v="3"/>
    <m/>
    <m/>
    <m/>
    <m/>
    <m/>
    <m/>
    <m/>
    <m/>
    <n v="0.24"/>
    <m/>
    <m/>
    <m/>
    <n v="32.96"/>
    <m/>
    <m/>
    <m/>
    <m/>
    <m/>
    <m/>
    <m/>
    <n v="0.91"/>
    <m/>
    <m/>
    <n v="45"/>
    <n v="1.58"/>
    <m/>
    <m/>
  </r>
  <r>
    <s v="HK_015"/>
    <s v="M. Potouroglou, D. Whitlock, L. Milatovic, G. MacKinnon, H. Kennedy, K. Diele, M. Huxham (2021) The sediment carbon stocks of intertidal seagrass meadows in Scotland Estuar. Coast Shelf Sci., 258 (2021), Article 107466"/>
    <m/>
    <m/>
    <m/>
    <s v="Moray firth Nairn"/>
    <x v="47"/>
    <m/>
    <x v="7"/>
    <s v="Zosteraceae"/>
    <x v="8"/>
    <x v="3"/>
    <m/>
    <m/>
    <m/>
    <m/>
    <m/>
    <m/>
    <m/>
    <m/>
    <n v="0.37"/>
    <m/>
    <m/>
    <m/>
    <n v="34.86"/>
    <m/>
    <m/>
    <m/>
    <m/>
    <m/>
    <m/>
    <m/>
    <n v="1.22"/>
    <m/>
    <m/>
    <n v="50"/>
    <n v="1.33"/>
    <m/>
    <m/>
  </r>
  <r>
    <s v="HK_015"/>
    <s v="M. Potouroglou, D. Whitlock, L. Milatovic, G. MacKinnon, H. Kennedy, K. Diele, M. Huxham (2021) The sediment carbon stocks of intertidal seagrass meadows in Scotland Estuar. Coast Shelf Sci., 258 (2021), Article 107467"/>
    <m/>
    <m/>
    <m/>
    <s v="Moray firth Nairn"/>
    <x v="47"/>
    <m/>
    <x v="7"/>
    <s v="Zosteraceae"/>
    <x v="8"/>
    <x v="3"/>
    <m/>
    <m/>
    <m/>
    <m/>
    <m/>
    <m/>
    <m/>
    <m/>
    <n v="0.16"/>
    <m/>
    <m/>
    <m/>
    <n v="23.36"/>
    <m/>
    <m/>
    <m/>
    <m/>
    <m/>
    <m/>
    <m/>
    <n v="0.71"/>
    <m/>
    <m/>
    <n v="50"/>
    <n v="1.38"/>
    <m/>
    <m/>
  </r>
  <r>
    <s v="HK_015"/>
    <s v="M. Potouroglou, D. Whitlock, L. Milatovic, G. MacKinnon, H. Kennedy, K. Diele, M. Huxham (2021) The sediment carbon stocks of intertidal seagrass meadows in Scotland Estuar. Coast Shelf Sci., 258 (2021), Article 107468"/>
    <m/>
    <m/>
    <m/>
    <s v="Cromarty Firth"/>
    <x v="47"/>
    <m/>
    <x v="7"/>
    <s v="Zosteraceae"/>
    <x v="8"/>
    <x v="3"/>
    <m/>
    <m/>
    <m/>
    <m/>
    <m/>
    <m/>
    <m/>
    <m/>
    <n v="1.02"/>
    <m/>
    <m/>
    <m/>
    <n v="110.4"/>
    <m/>
    <m/>
    <m/>
    <m/>
    <m/>
    <m/>
    <m/>
    <n v="2.81"/>
    <m/>
    <m/>
    <n v="45"/>
    <n v="1.04"/>
    <m/>
    <m/>
  </r>
  <r>
    <s v="HK_015"/>
    <s v="M. Potouroglou, D. Whitlock, L. Milatovic, G. MacKinnon, H. Kennedy, K. Diele, M. Huxham (2021) The sediment carbon stocks of intertidal seagrass meadows in Scotland Estuar. Coast Shelf Sci., 258 (2021), Article 107469"/>
    <m/>
    <m/>
    <m/>
    <s v="Cromarty Firth"/>
    <x v="47"/>
    <m/>
    <x v="7"/>
    <s v="Zosteraceae"/>
    <x v="8"/>
    <x v="3"/>
    <m/>
    <m/>
    <m/>
    <m/>
    <m/>
    <m/>
    <m/>
    <m/>
    <n v="0.98"/>
    <m/>
    <m/>
    <m/>
    <n v="121.64"/>
    <m/>
    <m/>
    <m/>
    <m/>
    <m/>
    <m/>
    <m/>
    <n v="2.71"/>
    <m/>
    <m/>
    <n v="50"/>
    <n v="1.2"/>
    <m/>
    <m/>
  </r>
  <r>
    <s v="HK_015"/>
    <s v="M. Potouroglou, D. Whitlock, L. Milatovic, G. MacKinnon, H. Kennedy, K. Diele, M. Huxham (2021) The sediment carbon stocks of intertidal seagrass meadows in Scotland Estuar. Coast Shelf Sci., 258 (2021), Article 107470"/>
    <m/>
    <m/>
    <m/>
    <s v="Cromarty Firth"/>
    <x v="47"/>
    <m/>
    <x v="7"/>
    <s v="Zosteraceae"/>
    <x v="3"/>
    <x v="3"/>
    <m/>
    <m/>
    <m/>
    <m/>
    <m/>
    <m/>
    <m/>
    <m/>
    <n v="1.39"/>
    <m/>
    <m/>
    <m/>
    <n v="139"/>
    <m/>
    <m/>
    <m/>
    <m/>
    <m/>
    <m/>
    <m/>
    <n v="3.7"/>
    <m/>
    <m/>
    <n v="45"/>
    <n v="1"/>
    <m/>
    <m/>
  </r>
  <r>
    <s v="HK_015"/>
    <s v="M. Potouroglou, D. Whitlock, L. Milatovic, G. MacKinnon, H. Kennedy, K. Diele, M. Huxham (2021) The sediment carbon stocks of intertidal seagrass meadows in Scotland Estuar. Coast Shelf Sci., 258 (2021), Article 107471"/>
    <m/>
    <m/>
    <m/>
    <s v="Cromarty Firth"/>
    <x v="47"/>
    <m/>
    <x v="7"/>
    <s v="Zosteraceae"/>
    <x v="3"/>
    <x v="3"/>
    <m/>
    <m/>
    <m/>
    <m/>
    <m/>
    <m/>
    <m/>
    <m/>
    <n v="0.66"/>
    <m/>
    <m/>
    <m/>
    <n v="64.87"/>
    <m/>
    <m/>
    <m/>
    <m/>
    <m/>
    <m/>
    <m/>
    <n v="1.91"/>
    <m/>
    <m/>
    <n v="45"/>
    <n v="1.27"/>
    <m/>
    <m/>
  </r>
  <r>
    <s v="HK_015"/>
    <s v="M. Potouroglou, D. Whitlock, L. Milatovic, G. MacKinnon, H. Kennedy, K. Diele, M. Huxham (2021) The sediment carbon stocks of intertidal seagrass meadows in Scotland Estuar. Coast Shelf Sci., 258 (2021), Article 107472"/>
    <m/>
    <m/>
    <m/>
    <s v="Cromarty Firth"/>
    <x v="47"/>
    <m/>
    <x v="7"/>
    <s v="Zosteraceae"/>
    <x v="8"/>
    <x v="3"/>
    <m/>
    <m/>
    <m/>
    <m/>
    <m/>
    <m/>
    <m/>
    <m/>
    <n v="0.36"/>
    <m/>
    <m/>
    <m/>
    <n v="50.26"/>
    <m/>
    <m/>
    <m/>
    <m/>
    <m/>
    <m/>
    <m/>
    <n v="1.18"/>
    <m/>
    <m/>
    <n v="45"/>
    <n v="1.37"/>
    <m/>
    <m/>
  </r>
  <r>
    <s v="HK_015"/>
    <s v="M. Potouroglou, D. Whitlock, L. Milatovic, G. MacKinnon, H. Kennedy, K. Diele, M. Huxham (2021) The sediment carbon stocks of intertidal seagrass meadows in Scotland Estuar. Coast Shelf Sci., 258 (2021), Article 107473"/>
    <m/>
    <m/>
    <m/>
    <s v="Cromarty Firth"/>
    <x v="47"/>
    <m/>
    <x v="7"/>
    <s v="Zosteraceae"/>
    <x v="3"/>
    <x v="3"/>
    <m/>
    <m/>
    <m/>
    <m/>
    <m/>
    <m/>
    <m/>
    <m/>
    <n v="1.03"/>
    <m/>
    <m/>
    <m/>
    <n v="126.87"/>
    <m/>
    <m/>
    <m/>
    <m/>
    <m/>
    <m/>
    <m/>
    <n v="2.84"/>
    <m/>
    <m/>
    <n v="35"/>
    <n v="1.19"/>
    <m/>
    <m/>
  </r>
  <r>
    <s v="HK_015"/>
    <s v="M. Potouroglou, D. Whitlock, L. Milatovic, G. MacKinnon, H. Kennedy, K. Diele, M. Huxham (2021) The sediment carbon stocks of intertidal seagrass meadows in Scotland Estuar. Coast Shelf Sci., 258 (2021), Article 107474"/>
    <m/>
    <m/>
    <m/>
    <s v="Cromarty Firth"/>
    <x v="47"/>
    <m/>
    <x v="7"/>
    <s v="Zosteraceae"/>
    <x v="8"/>
    <x v="3"/>
    <m/>
    <m/>
    <m/>
    <m/>
    <m/>
    <m/>
    <m/>
    <m/>
    <n v="0.74"/>
    <m/>
    <m/>
    <m/>
    <n v="76.69"/>
    <m/>
    <m/>
    <m/>
    <m/>
    <m/>
    <m/>
    <m/>
    <n v="2.13"/>
    <m/>
    <m/>
    <n v="45"/>
    <n v="1.27"/>
    <m/>
    <m/>
  </r>
  <r>
    <s v="HK_015"/>
    <s v="M. Potouroglou, D. Whitlock, L. Milatovic, G. MacKinnon, H. Kennedy, K. Diele, M. Huxham (2021) The sediment carbon stocks of intertidal seagrass meadows in Scotland Estuar. Coast Shelf Sci., 258 (2021), Article 107475"/>
    <m/>
    <m/>
    <m/>
    <s v="Dornoch Firth, Tain"/>
    <x v="47"/>
    <m/>
    <x v="7"/>
    <s v="Zosteraceae"/>
    <x v="8"/>
    <x v="3"/>
    <m/>
    <m/>
    <m/>
    <m/>
    <m/>
    <m/>
    <m/>
    <m/>
    <n v="0.54"/>
    <m/>
    <m/>
    <m/>
    <n v="52.36"/>
    <m/>
    <m/>
    <m/>
    <m/>
    <m/>
    <m/>
    <m/>
    <n v="1.64"/>
    <m/>
    <m/>
    <n v="45"/>
    <n v="1.1299999999999999"/>
    <m/>
    <m/>
  </r>
  <r>
    <s v="HK_015"/>
    <s v="M. Potouroglou, D. Whitlock, L. Milatovic, G. MacKinnon, H. Kennedy, K. Diele, M. Huxham (2021) The sediment carbon stocks of intertidal seagrass meadows in Scotland Estuar. Coast Shelf Sci., 258 (2021), Article 107476"/>
    <m/>
    <m/>
    <m/>
    <s v="Dornoch Firth, Tain"/>
    <x v="47"/>
    <m/>
    <x v="7"/>
    <s v="Zosteraceae"/>
    <x v="8"/>
    <x v="3"/>
    <m/>
    <m/>
    <m/>
    <m/>
    <m/>
    <m/>
    <m/>
    <m/>
    <n v="0.49"/>
    <m/>
    <m/>
    <m/>
    <n v="61.59"/>
    <m/>
    <m/>
    <m/>
    <m/>
    <m/>
    <m/>
    <m/>
    <n v="1.51"/>
    <m/>
    <m/>
    <n v="50"/>
    <n v="1.19"/>
    <m/>
    <m/>
  </r>
  <r>
    <s v="HK_015"/>
    <s v="M. Potouroglou, D. Whitlock, L. Milatovic, G. MacKinnon, H. Kennedy, K. Diele, M. Huxham (2021) The sediment carbon stocks of intertidal seagrass meadows in Scotland Estuar. Coast Shelf Sci., 258 (2021), Article 107477"/>
    <m/>
    <m/>
    <m/>
    <s v="Dornoch Firth, Tain"/>
    <x v="47"/>
    <m/>
    <x v="7"/>
    <s v="Zosteraceae"/>
    <x v="8"/>
    <x v="3"/>
    <m/>
    <m/>
    <m/>
    <m/>
    <m/>
    <m/>
    <m/>
    <m/>
    <n v="0.39"/>
    <m/>
    <m/>
    <m/>
    <n v="41.45"/>
    <m/>
    <m/>
    <m/>
    <m/>
    <m/>
    <m/>
    <m/>
    <n v="1.28"/>
    <m/>
    <m/>
    <n v="50"/>
    <n v="1.17"/>
    <m/>
    <m/>
  </r>
  <r>
    <s v="HK_015"/>
    <s v="M. Potouroglou, D. Whitlock, L. Milatovic, G. MacKinnon, H. Kennedy, K. Diele, M. Huxham (2021) The sediment carbon stocks of intertidal seagrass meadows in Scotland Estuar. Coast Shelf Sci., 258 (2021), Article 107478"/>
    <m/>
    <m/>
    <m/>
    <s v="Dornoch Firth, Cuthill"/>
    <x v="47"/>
    <m/>
    <x v="7"/>
    <s v="Zosteraceae"/>
    <x v="3"/>
    <x v="3"/>
    <m/>
    <m/>
    <m/>
    <m/>
    <m/>
    <m/>
    <m/>
    <m/>
    <n v="0.3"/>
    <m/>
    <m/>
    <m/>
    <n v="25.1"/>
    <m/>
    <m/>
    <m/>
    <m/>
    <m/>
    <m/>
    <m/>
    <n v="1.04"/>
    <m/>
    <m/>
    <n v="50"/>
    <n v="1.19"/>
    <m/>
    <m/>
  </r>
  <r>
    <s v="HK_015"/>
    <s v="M. Potouroglou, D. Whitlock, L. Milatovic, G. MacKinnon, H. Kennedy, K. Diele, M. Huxham (2021) The sediment carbon stocks of intertidal seagrass meadows in Scotland Estuar. Coast Shelf Sci., 258 (2021), Article 107479"/>
    <m/>
    <m/>
    <m/>
    <s v="Dornoch Firth, Cuthill"/>
    <x v="47"/>
    <m/>
    <x v="7"/>
    <s v="Eelgrass"/>
    <x v="4"/>
    <x v="3"/>
    <m/>
    <m/>
    <m/>
    <m/>
    <m/>
    <m/>
    <m/>
    <m/>
    <n v="0.49"/>
    <m/>
    <m/>
    <m/>
    <n v="62.09"/>
    <m/>
    <m/>
    <m/>
    <m/>
    <m/>
    <m/>
    <m/>
    <n v="1.51"/>
    <m/>
    <m/>
    <n v="50"/>
    <n v="1.29"/>
    <m/>
    <m/>
  </r>
  <r>
    <s v="HK_015"/>
    <s v="M. Potouroglou, D. Whitlock, L. Milatovic, G. MacKinnon, H. Kennedy, K. Diele, M. Huxham (2021) The sediment carbon stocks of intertidal seagrass meadows in Scotland Estuar. Coast Shelf Sci., 258 (2021), Article 107480"/>
    <m/>
    <m/>
    <m/>
    <s v="Dornoch Firth, Cuthill"/>
    <x v="47"/>
    <m/>
    <x v="7"/>
    <s v="Zosteraceae"/>
    <x v="8"/>
    <x v="3"/>
    <m/>
    <m/>
    <m/>
    <m/>
    <m/>
    <m/>
    <m/>
    <m/>
    <n v="0.34"/>
    <m/>
    <m/>
    <m/>
    <n v="33.450000000000003"/>
    <m/>
    <m/>
    <m/>
    <m/>
    <m/>
    <m/>
    <m/>
    <n v="1.1299999999999999"/>
    <m/>
    <m/>
    <n v="50"/>
    <n v="1.22"/>
    <m/>
    <m/>
  </r>
  <r>
    <s v="HK_015"/>
    <s v="M. Potouroglou, D. Whitlock, L. Milatovic, G. MacKinnon, H. Kennedy, K. Diele, M. Huxham (2021) The sediment carbon stocks of intertidal seagrass meadows in Scotland Estuar. Coast Shelf Sci., 258 (2021), Article 107481"/>
    <m/>
    <m/>
    <m/>
    <s v="Solway Firth Auchencairn"/>
    <x v="47"/>
    <m/>
    <x v="7"/>
    <s v="Zosteraceae"/>
    <x v="3"/>
    <x v="3"/>
    <m/>
    <m/>
    <m/>
    <m/>
    <m/>
    <m/>
    <m/>
    <m/>
    <n v="0.93"/>
    <m/>
    <m/>
    <m/>
    <n v="135.58000000000001"/>
    <m/>
    <m/>
    <m/>
    <m/>
    <m/>
    <m/>
    <m/>
    <n v="2.58"/>
    <m/>
    <m/>
    <n v="50"/>
    <n v="1.43"/>
    <m/>
    <m/>
  </r>
  <r>
    <s v="HK_015"/>
    <s v="M. Potouroglou, D. Whitlock, L. Milatovic, G. MacKinnon, H. Kennedy, K. Diele, M. Huxham (2021) The sediment carbon stocks of intertidal seagrass meadows in Scotland Estuar. Coast Shelf Sci., 258 (2021), Article 107482"/>
    <m/>
    <m/>
    <m/>
    <s v="Solway Firth Auchencairn"/>
    <x v="47"/>
    <m/>
    <x v="7"/>
    <s v="Eelgrass"/>
    <x v="4"/>
    <x v="3"/>
    <m/>
    <m/>
    <m/>
    <m/>
    <m/>
    <m/>
    <m/>
    <m/>
    <n v="1.27"/>
    <m/>
    <m/>
    <m/>
    <n v="240.1"/>
    <m/>
    <m/>
    <m/>
    <m/>
    <m/>
    <m/>
    <m/>
    <n v="3.3"/>
    <m/>
    <m/>
    <n v="50"/>
    <n v="1.45"/>
    <m/>
    <m/>
  </r>
  <r>
    <s v="HK_015"/>
    <s v="M. Potouroglou, D. Whitlock, L. Milatovic, G. MacKinnon, H. Kennedy, K. Diele, M. Huxham (2021) The sediment carbon stocks of intertidal seagrass meadows in Scotland Estuar. Coast Shelf Sci., 258 (2021), Article 107483"/>
    <m/>
    <m/>
    <m/>
    <s v="Solway Firth Auchencairn"/>
    <x v="47"/>
    <m/>
    <x v="7"/>
    <s v="Eelgrass"/>
    <x v="4"/>
    <x v="3"/>
    <m/>
    <m/>
    <m/>
    <m/>
    <m/>
    <m/>
    <m/>
    <m/>
    <n v="0.83"/>
    <m/>
    <m/>
    <m/>
    <n v="119.7"/>
    <m/>
    <m/>
    <m/>
    <m/>
    <m/>
    <m/>
    <m/>
    <n v="2.34"/>
    <m/>
    <m/>
    <n v="50"/>
    <n v="1.34"/>
    <m/>
    <m/>
  </r>
  <r>
    <s v="HK_015"/>
    <s v="M. Potouroglou, D. Whitlock, L. Milatovic, G. MacKinnon, H. Kennedy, K. Diele, M. Huxham (2021) The sediment carbon stocks of intertidal seagrass meadows in Scotland Estuar. Coast Shelf Sci., 258 (2021), Article 107484"/>
    <m/>
    <m/>
    <m/>
    <s v="Solway Firth Rockcliffe"/>
    <x v="47"/>
    <m/>
    <x v="7"/>
    <s v="Zosteraceae"/>
    <x v="3"/>
    <x v="3"/>
    <m/>
    <m/>
    <m/>
    <m/>
    <m/>
    <m/>
    <m/>
    <m/>
    <n v="0.57999999999999996"/>
    <m/>
    <m/>
    <m/>
    <n v="79.2"/>
    <m/>
    <m/>
    <m/>
    <m/>
    <m/>
    <m/>
    <m/>
    <n v="1.73"/>
    <m/>
    <m/>
    <n v="50"/>
    <n v="1.38"/>
    <m/>
    <m/>
  </r>
  <r>
    <s v="HK_015"/>
    <s v="M. Potouroglou, D. Whitlock, L. Milatovic, G. MacKinnon, H. Kennedy, K. Diele, M. Huxham (2021) The sediment carbon stocks of intertidal seagrass meadows in Scotland Estuar. Coast Shelf Sci., 258 (2021), Article 107485"/>
    <m/>
    <m/>
    <m/>
    <s v="Solway Firth Rockcliffe"/>
    <x v="47"/>
    <m/>
    <x v="7"/>
    <s v="Eelgrass"/>
    <x v="4"/>
    <x v="3"/>
    <m/>
    <m/>
    <m/>
    <m/>
    <m/>
    <m/>
    <m/>
    <m/>
    <n v="0.59"/>
    <m/>
    <m/>
    <m/>
    <n v="91.9"/>
    <m/>
    <m/>
    <m/>
    <m/>
    <m/>
    <m/>
    <m/>
    <n v="1.74"/>
    <m/>
    <m/>
    <n v="50"/>
    <n v="1.52"/>
    <m/>
    <m/>
  </r>
  <r>
    <s v="HK_015"/>
    <s v="M. Potouroglou, D. Whitlock, L. Milatovic, G. MacKinnon, H. Kennedy, K. Diele, M. Huxham (2021) The sediment carbon stocks of intertidal seagrass meadows in Scotland Estuar. Coast Shelf Sci., 258 (2021), Article 107486"/>
    <m/>
    <m/>
    <m/>
    <s v="Solway Firth Kirkcudbright"/>
    <x v="47"/>
    <m/>
    <x v="7"/>
    <s v="Zosteraceae"/>
    <x v="3"/>
    <x v="3"/>
    <m/>
    <m/>
    <m/>
    <m/>
    <m/>
    <m/>
    <m/>
    <m/>
    <n v="0.81"/>
    <m/>
    <m/>
    <m/>
    <n v="114.2"/>
    <m/>
    <m/>
    <m/>
    <m/>
    <m/>
    <m/>
    <m/>
    <n v="2.29"/>
    <m/>
    <m/>
    <n v="40"/>
    <n v="1.35"/>
    <m/>
    <m/>
  </r>
  <r>
    <s v="HK_015"/>
    <s v="M. Potouroglou, D. Whitlock, L. Milatovic, G. MacKinnon, H. Kennedy, K. Diele, M. Huxham (2021) The sediment carbon stocks of intertidal seagrass meadows in Scotland Estuar. Coast Shelf Sci., 258 (2021), Article 107487"/>
    <m/>
    <m/>
    <m/>
    <s v="Loch Ryan"/>
    <x v="47"/>
    <m/>
    <x v="7"/>
    <s v="Zosteraceae"/>
    <x v="3"/>
    <x v="3"/>
    <m/>
    <m/>
    <m/>
    <m/>
    <m/>
    <m/>
    <m/>
    <m/>
    <n v="0.35"/>
    <m/>
    <m/>
    <m/>
    <n v="61.5"/>
    <m/>
    <m/>
    <m/>
    <m/>
    <m/>
    <m/>
    <m/>
    <n v="1.18"/>
    <m/>
    <m/>
    <n v="45"/>
    <n v="1.55"/>
    <m/>
    <m/>
  </r>
  <r>
    <s v="HK_015"/>
    <s v="M. Potouroglou, D. Whitlock, L. Milatovic, G. MacKinnon, H. Kennedy, K. Diele, M. Huxham (2021) The sediment carbon stocks of intertidal seagrass meadows in Scotland Estuar. Coast Shelf Sci., 258 (2021), Article 107488"/>
    <m/>
    <m/>
    <m/>
    <s v="Clyde estuary, Cardross"/>
    <x v="47"/>
    <m/>
    <x v="7"/>
    <s v="Zosteraceae"/>
    <x v="3"/>
    <x v="3"/>
    <m/>
    <m/>
    <m/>
    <m/>
    <m/>
    <m/>
    <m/>
    <m/>
    <n v="0.52"/>
    <m/>
    <m/>
    <m/>
    <n v="81.7"/>
    <m/>
    <m/>
    <m/>
    <m/>
    <m/>
    <m/>
    <m/>
    <n v="1.57"/>
    <m/>
    <m/>
    <n v="22"/>
    <n v="1.5"/>
    <m/>
    <m/>
  </r>
  <r>
    <s v="HK_015"/>
    <s v="M. Potouroglou, D. Whitlock, L. Milatovic, G. MacKinnon, H. Kennedy, K. Diele, M. Huxham (2021) The sediment carbon stocks of intertidal seagrass meadows in Scotland Estuar. Coast Shelf Sci., 258 (2021), Article 107489"/>
    <m/>
    <m/>
    <m/>
    <s v="Clyde estuary, Cardross"/>
    <x v="47"/>
    <m/>
    <x v="7"/>
    <s v="Zosteraceae"/>
    <x v="3"/>
    <x v="3"/>
    <m/>
    <m/>
    <m/>
    <m/>
    <m/>
    <m/>
    <m/>
    <m/>
    <n v="0.54"/>
    <m/>
    <m/>
    <m/>
    <n v="75.099999999999994"/>
    <m/>
    <m/>
    <m/>
    <m/>
    <m/>
    <m/>
    <m/>
    <n v="1.63"/>
    <m/>
    <m/>
    <n v="45"/>
    <n v="1.4"/>
    <m/>
    <m/>
  </r>
  <r>
    <s v="HK_015"/>
    <s v="M. Potouroglou, D. Whitlock, L. Milatovic, G. MacKinnon, H. Kennedy, K. Diele, M. Huxham (2021) The sediment carbon stocks of intertidal seagrass meadows in Scotland Estuar. Coast Shelf Sci., 258 (2021), Article 107490"/>
    <m/>
    <m/>
    <m/>
    <s v="Clyde estuary, Cardross"/>
    <x v="47"/>
    <m/>
    <x v="7"/>
    <s v="Zosteraceae"/>
    <x v="3"/>
    <x v="3"/>
    <m/>
    <m/>
    <m/>
    <m/>
    <m/>
    <m/>
    <m/>
    <m/>
    <n v="0.9"/>
    <m/>
    <m/>
    <m/>
    <n v="129.30000000000001"/>
    <m/>
    <m/>
    <m/>
    <m/>
    <m/>
    <m/>
    <m/>
    <n v="2.52"/>
    <m/>
    <m/>
    <n v="45"/>
    <n v="1.39"/>
    <m/>
    <m/>
  </r>
  <r>
    <s v="HK_015"/>
    <s v="M. Potouroglou, D. Whitlock, L. Milatovic, G. MacKinnon, H. Kennedy, K. Diele, M. Huxham (2021) The sediment carbon stocks of intertidal seagrass meadows in Scotland Estuar. Coast Shelf Sci., 258 (2021), Article 107491"/>
    <m/>
    <m/>
    <m/>
    <s v="Clyde estuary, Southannon Sands"/>
    <x v="47"/>
    <m/>
    <x v="7"/>
    <s v="Zosteraceae"/>
    <x v="3"/>
    <x v="3"/>
    <m/>
    <m/>
    <m/>
    <m/>
    <m/>
    <m/>
    <m/>
    <m/>
    <n v="0.41"/>
    <m/>
    <m/>
    <m/>
    <n v="62.2"/>
    <m/>
    <m/>
    <m/>
    <m/>
    <m/>
    <m/>
    <m/>
    <n v="1.31"/>
    <m/>
    <m/>
    <n v="50"/>
    <n v="1.54"/>
    <m/>
    <m/>
  </r>
  <r>
    <s v="HK_015"/>
    <s v="M. Potouroglou, D. Whitlock, L. Milatovic, G. MacKinnon, H. Kennedy, K. Diele, M. Huxham (2021) The sediment carbon stocks of intertidal seagrass meadows in Scotland Estuar. Coast Shelf Sci., 258 (2021), Article 107492"/>
    <m/>
    <m/>
    <m/>
    <s v="Clyde estuary, Hunterston Sands"/>
    <x v="47"/>
    <m/>
    <x v="7"/>
    <s v="Zosteraceae"/>
    <x v="3"/>
    <x v="3"/>
    <m/>
    <m/>
    <m/>
    <m/>
    <m/>
    <m/>
    <m/>
    <m/>
    <n v="0.86"/>
    <m/>
    <m/>
    <m/>
    <n v="91.5"/>
    <m/>
    <m/>
    <m/>
    <m/>
    <m/>
    <m/>
    <m/>
    <n v="2.46"/>
    <m/>
    <m/>
    <n v="45"/>
    <n v="1.52"/>
    <m/>
    <m/>
  </r>
  <r>
    <s v="HK_015"/>
    <s v="M. Potouroglou, D. Whitlock, L. Milatovic, G. MacKinnon, H. Kennedy, K. Diele, M. Huxham (2021) The sediment carbon stocks of intertidal seagrass meadows in Scotland Estuar. Coast Shelf Sci., 258 (2021), Article 107493"/>
    <m/>
    <m/>
    <m/>
    <s v="Firth of Forth Drum Sands"/>
    <x v="47"/>
    <m/>
    <x v="7"/>
    <s v="Unvegetated"/>
    <x v="6"/>
    <x v="4"/>
    <m/>
    <m/>
    <m/>
    <m/>
    <m/>
    <m/>
    <m/>
    <m/>
    <n v="1.65"/>
    <m/>
    <m/>
    <m/>
    <n v="179.8"/>
    <m/>
    <m/>
    <m/>
    <m/>
    <m/>
    <m/>
    <m/>
    <n v="4.34"/>
    <m/>
    <m/>
    <n v="50"/>
    <n v="1.1599999999999999"/>
    <m/>
    <m/>
  </r>
  <r>
    <s v="HK_015"/>
    <s v="M. Potouroglou, D. Whitlock, L. Milatovic, G. MacKinnon, H. Kennedy, K. Diele, M. Huxham (2021) The sediment carbon stocks of intertidal seagrass meadows in Scotland Estuar. Coast Shelf Sci., 258 (2021), Article 107494"/>
    <m/>
    <m/>
    <m/>
    <s v="Firth of Forth Drum Sands"/>
    <x v="47"/>
    <m/>
    <x v="7"/>
    <s v="Unvegetated"/>
    <x v="6"/>
    <x v="4"/>
    <m/>
    <m/>
    <m/>
    <m/>
    <m/>
    <m/>
    <m/>
    <m/>
    <n v="2.08"/>
    <m/>
    <m/>
    <m/>
    <n v="258.89999999999998"/>
    <m/>
    <m/>
    <m/>
    <m/>
    <m/>
    <m/>
    <m/>
    <n v="5.4"/>
    <m/>
    <m/>
    <n v="50"/>
    <n v="1.1100000000000001"/>
    <m/>
    <m/>
  </r>
  <r>
    <s v="HK_015"/>
    <s v="M. Potouroglou, D. Whitlock, L. Milatovic, G. MacKinnon, H. Kennedy, K. Diele, M. Huxham (2021) The sediment carbon stocks of intertidal seagrass meadows in Scotland Estuar. Coast Shelf Sci., 258 (2021), Article 107495"/>
    <m/>
    <m/>
    <m/>
    <s v="Firth of Forth Blackness"/>
    <x v="47"/>
    <m/>
    <x v="7"/>
    <s v="Unvegetated"/>
    <x v="6"/>
    <x v="4"/>
    <m/>
    <m/>
    <m/>
    <m/>
    <m/>
    <m/>
    <m/>
    <m/>
    <n v="1.1000000000000001"/>
    <m/>
    <m/>
    <m/>
    <n v="136.19999999999999"/>
    <m/>
    <m/>
    <m/>
    <m/>
    <m/>
    <m/>
    <m/>
    <n v="3"/>
    <m/>
    <m/>
    <n v="45"/>
    <n v="1.06"/>
    <m/>
    <m/>
  </r>
  <r>
    <s v="HK_015"/>
    <s v="M. Potouroglou, D. Whitlock, L. Milatovic, G. MacKinnon, H. Kennedy, K. Diele, M. Huxham (2021) The sediment carbon stocks of intertidal seagrass meadows in Scotland Estuar. Coast Shelf Sci., 258 (2021), Article 107496"/>
    <m/>
    <m/>
    <m/>
    <s v="Firth of Forth Blackness"/>
    <x v="47"/>
    <m/>
    <x v="7"/>
    <s v="Unvegetated"/>
    <x v="6"/>
    <x v="4"/>
    <m/>
    <m/>
    <m/>
    <m/>
    <m/>
    <m/>
    <m/>
    <m/>
    <n v="1.21"/>
    <m/>
    <m/>
    <m/>
    <n v="155.5"/>
    <m/>
    <m/>
    <m/>
    <m/>
    <m/>
    <m/>
    <m/>
    <n v="3.26"/>
    <m/>
    <m/>
    <n v="50"/>
    <n v="1.3"/>
    <m/>
    <m/>
  </r>
  <r>
    <s v="HK_015"/>
    <s v="M. Potouroglou, D. Whitlock, L. Milatovic, G. MacKinnon, H. Kennedy, K. Diele, M. Huxham (2021) The sediment carbon stocks of intertidal seagrass meadows in Scotland Estuar. Coast Shelf Sci., 258 (2021), Article 107497"/>
    <m/>
    <m/>
    <m/>
    <s v="Firth of Forth Torry Bay"/>
    <x v="47"/>
    <m/>
    <x v="7"/>
    <s v="Unvegetated"/>
    <x v="6"/>
    <x v="4"/>
    <m/>
    <m/>
    <m/>
    <m/>
    <m/>
    <m/>
    <m/>
    <m/>
    <n v="1.8"/>
    <m/>
    <m/>
    <m/>
    <n v="128.1"/>
    <m/>
    <m/>
    <m/>
    <m/>
    <m/>
    <m/>
    <m/>
    <n v="2.76"/>
    <m/>
    <m/>
    <n v="50"/>
    <n v="1.34"/>
    <m/>
    <m/>
  </r>
  <r>
    <s v="HK_015"/>
    <s v="M. Potouroglou, D. Whitlock, L. Milatovic, G. MacKinnon, H. Kennedy, K. Diele, M. Huxham (2021) The sediment carbon stocks of intertidal seagrass meadows in Scotland Estuar. Coast Shelf Sci., 258 (2021), Article 107498"/>
    <m/>
    <m/>
    <m/>
    <s v="Tay estuary, Tayport"/>
    <x v="47"/>
    <m/>
    <x v="7"/>
    <s v="Unvegetated"/>
    <x v="6"/>
    <x v="4"/>
    <m/>
    <m/>
    <m/>
    <m/>
    <m/>
    <m/>
    <m/>
    <m/>
    <n v="0.96"/>
    <m/>
    <m/>
    <m/>
    <n v="119.5"/>
    <m/>
    <m/>
    <m/>
    <m/>
    <m/>
    <m/>
    <m/>
    <n v="2.66"/>
    <m/>
    <m/>
    <n v="45"/>
    <n v="1.53"/>
    <m/>
    <m/>
  </r>
  <r>
    <s v="HK_015"/>
    <s v="M. Potouroglou, D. Whitlock, L. Milatovic, G. MacKinnon, H. Kennedy, K. Diele, M. Huxham (2021) The sediment carbon stocks of intertidal seagrass meadows in Scotland Estuar. Coast Shelf Sci., 258 (2021), Article 107499"/>
    <m/>
    <m/>
    <m/>
    <s v="Tay estuary, Tayport"/>
    <x v="47"/>
    <m/>
    <x v="7"/>
    <s v="Unvegetated"/>
    <x v="6"/>
    <x v="4"/>
    <m/>
    <m/>
    <m/>
    <m/>
    <m/>
    <m/>
    <m/>
    <m/>
    <n v="0.61"/>
    <m/>
    <m/>
    <m/>
    <n v="79.7"/>
    <m/>
    <m/>
    <m/>
    <m/>
    <m/>
    <m/>
    <m/>
    <n v="1.79"/>
    <m/>
    <m/>
    <n v="45"/>
    <n v="1.55"/>
    <m/>
    <m/>
  </r>
  <r>
    <s v="HK_015"/>
    <s v="M. Potouroglou, D. Whitlock, L. Milatovic, G. MacKinnon, H. Kennedy, K. Diele, M. Huxham (2021) The sediment carbon stocks of intertidal seagrass meadows in Scotland Estuar. Coast Shelf Sci., 258 (2021), Article 107500"/>
    <m/>
    <m/>
    <m/>
    <s v="Tay estuary, Tayport"/>
    <x v="47"/>
    <m/>
    <x v="7"/>
    <s v="Unvegetated"/>
    <x v="6"/>
    <x v="4"/>
    <m/>
    <m/>
    <m/>
    <m/>
    <m/>
    <m/>
    <m/>
    <m/>
    <n v="0.28999999999999998"/>
    <m/>
    <m/>
    <m/>
    <n v="30.4"/>
    <m/>
    <m/>
    <m/>
    <m/>
    <m/>
    <m/>
    <m/>
    <n v="1.03"/>
    <m/>
    <m/>
    <n v="50"/>
    <n v="1.22"/>
    <m/>
    <m/>
  </r>
  <r>
    <s v="HK_015"/>
    <s v="M. Potouroglou, D. Whitlock, L. Milatovic, G. MacKinnon, H. Kennedy, K. Diele, M. Huxham (2021) The sediment carbon stocks of intertidal seagrass meadows in Scotland Estuar. Coast Shelf Sci., 258 (2021), Article 107501"/>
    <m/>
    <m/>
    <m/>
    <s v="Tay estuary, Tayport"/>
    <x v="47"/>
    <m/>
    <x v="7"/>
    <s v="Unvegetated"/>
    <x v="6"/>
    <x v="4"/>
    <m/>
    <m/>
    <m/>
    <m/>
    <m/>
    <m/>
    <m/>
    <m/>
    <n v="0.45"/>
    <m/>
    <m/>
    <m/>
    <n v="51.6"/>
    <m/>
    <m/>
    <m/>
    <m/>
    <m/>
    <m/>
    <m/>
    <n v="1.42"/>
    <m/>
    <m/>
    <n v="50"/>
    <n v="1.34"/>
    <m/>
    <m/>
  </r>
  <r>
    <s v="HK_015"/>
    <s v="M. Potouroglou, D. Whitlock, L. Milatovic, G. MacKinnon, H. Kennedy, K. Diele, M. Huxham (2021) The sediment carbon stocks of intertidal seagrass meadows in Scotland Estuar. Coast Shelf Sci., 258 (2021), Article 107502"/>
    <m/>
    <m/>
    <m/>
    <s v="Tay estuary, Tayport"/>
    <x v="47"/>
    <m/>
    <x v="7"/>
    <s v="Unvegetated"/>
    <x v="6"/>
    <x v="4"/>
    <m/>
    <m/>
    <m/>
    <m/>
    <m/>
    <m/>
    <m/>
    <m/>
    <n v="0.26"/>
    <m/>
    <m/>
    <m/>
    <n v="28.2"/>
    <m/>
    <m/>
    <m/>
    <m/>
    <m/>
    <m/>
    <m/>
    <n v="0.96"/>
    <m/>
    <m/>
    <n v="50"/>
    <n v="1.28"/>
    <m/>
    <m/>
  </r>
  <r>
    <s v="HK_015"/>
    <s v="M. Potouroglou, D. Whitlock, L. Milatovic, G. MacKinnon, H. Kennedy, K. Diele, M. Huxham (2021) The sediment carbon stocks of intertidal seagrass meadows in Scotland Estuar. Coast Shelf Sci., 258 (2021), Article 107503"/>
    <m/>
    <m/>
    <m/>
    <s v="Montrose basin"/>
    <x v="47"/>
    <m/>
    <x v="7"/>
    <s v="Unvegetated"/>
    <x v="6"/>
    <x v="4"/>
    <m/>
    <m/>
    <m/>
    <m/>
    <m/>
    <m/>
    <m/>
    <m/>
    <n v="0.62"/>
    <m/>
    <m/>
    <m/>
    <n v="63.4"/>
    <m/>
    <m/>
    <m/>
    <m/>
    <m/>
    <m/>
    <m/>
    <n v="1.83"/>
    <m/>
    <m/>
    <n v="50"/>
    <n v="1.08"/>
    <m/>
    <m/>
  </r>
  <r>
    <s v="HK_015"/>
    <s v="M. Potouroglou, D. Whitlock, L. Milatovic, G. MacKinnon, H. Kennedy, K. Diele, M. Huxham (2021) The sediment carbon stocks of intertidal seagrass meadows in Scotland Estuar. Coast Shelf Sci., 258 (2021), Article 107504"/>
    <m/>
    <m/>
    <m/>
    <s v="Montrose basin"/>
    <x v="47"/>
    <m/>
    <x v="7"/>
    <s v="Unvegetated"/>
    <x v="6"/>
    <x v="4"/>
    <m/>
    <m/>
    <m/>
    <m/>
    <m/>
    <m/>
    <m/>
    <m/>
    <n v="0.7"/>
    <m/>
    <m/>
    <m/>
    <n v="93.5"/>
    <m/>
    <m/>
    <m/>
    <m/>
    <m/>
    <m/>
    <m/>
    <n v="2.02"/>
    <m/>
    <m/>
    <n v="35"/>
    <n v="1.32"/>
    <m/>
    <m/>
  </r>
  <r>
    <s v="HK_015"/>
    <s v="M. Potouroglou, D. Whitlock, L. Milatovic, G. MacKinnon, H. Kennedy, K. Diele, M. Huxham (2021) The sediment carbon stocks of intertidal seagrass meadows in Scotland Estuar. Coast Shelf Sci., 258 (2021), Article 107505"/>
    <m/>
    <m/>
    <m/>
    <s v="Montrose basin"/>
    <x v="47"/>
    <m/>
    <x v="7"/>
    <s v="Unvegetated"/>
    <x v="6"/>
    <x v="4"/>
    <m/>
    <m/>
    <m/>
    <m/>
    <m/>
    <m/>
    <m/>
    <m/>
    <n v="0.99"/>
    <m/>
    <m/>
    <m/>
    <n v="94.4"/>
    <m/>
    <m/>
    <m/>
    <m/>
    <m/>
    <m/>
    <m/>
    <n v="2.72"/>
    <m/>
    <m/>
    <n v="35"/>
    <n v="1.1100000000000001"/>
    <m/>
    <m/>
  </r>
  <r>
    <s v="HK_015"/>
    <s v="M. Potouroglou, D. Whitlock, L. Milatovic, G. MacKinnon, H. Kennedy, K. Diele, M. Huxham (2021) The sediment carbon stocks of intertidal seagrass meadows in Scotland Estuar. Coast Shelf Sci., 258 (2021), Article 107506"/>
    <m/>
    <m/>
    <m/>
    <s v="Montrose basin"/>
    <x v="47"/>
    <m/>
    <x v="7"/>
    <s v="Unvegetated"/>
    <x v="6"/>
    <x v="4"/>
    <m/>
    <m/>
    <m/>
    <m/>
    <m/>
    <m/>
    <m/>
    <m/>
    <n v="1.34"/>
    <m/>
    <m/>
    <m/>
    <n v="155.4"/>
    <m/>
    <m/>
    <m/>
    <m/>
    <m/>
    <m/>
    <m/>
    <n v="3.58"/>
    <m/>
    <m/>
    <n v="50"/>
    <n v="1.04"/>
    <m/>
    <m/>
  </r>
  <r>
    <s v="HK_015"/>
    <s v="M. Potouroglou, D. Whitlock, L. Milatovic, G. MacKinnon, H. Kennedy, K. Diele, M. Huxham (2021) The sediment carbon stocks of intertidal seagrass meadows in Scotland Estuar. Coast Shelf Sci., 258 (2021), Article 107507"/>
    <m/>
    <m/>
    <m/>
    <s v="Montrose basin"/>
    <x v="47"/>
    <m/>
    <x v="7"/>
    <s v="Unvegetated"/>
    <x v="6"/>
    <x v="4"/>
    <m/>
    <m/>
    <m/>
    <m/>
    <m/>
    <m/>
    <m/>
    <m/>
    <n v="1.1599999999999999"/>
    <m/>
    <m/>
    <m/>
    <n v="147.1"/>
    <m/>
    <m/>
    <m/>
    <m/>
    <m/>
    <m/>
    <m/>
    <n v="3.15"/>
    <m/>
    <m/>
    <n v="50"/>
    <n v="1.0900000000000001"/>
    <m/>
    <m/>
  </r>
  <r>
    <s v="HK_015"/>
    <s v="M. Potouroglou, D. Whitlock, L. Milatovic, G. MacKinnon, H. Kennedy, K. Diele, M. Huxham (2021) The sediment carbon stocks of intertidal seagrass meadows in Scotland Estuar. Coast Shelf Sci., 258 (2021), Article 107508"/>
    <m/>
    <m/>
    <m/>
    <s v="Beauly firth"/>
    <x v="47"/>
    <m/>
    <x v="7"/>
    <s v="Unvegetated"/>
    <x v="6"/>
    <x v="4"/>
    <m/>
    <m/>
    <m/>
    <m/>
    <m/>
    <m/>
    <m/>
    <m/>
    <n v="0.85"/>
    <m/>
    <m/>
    <m/>
    <n v="79.5"/>
    <m/>
    <m/>
    <m/>
    <m/>
    <m/>
    <m/>
    <m/>
    <n v="2.4"/>
    <m/>
    <m/>
    <n v="45"/>
    <n v="1.07"/>
    <m/>
    <m/>
  </r>
  <r>
    <s v="HK_015"/>
    <s v="M. Potouroglou, D. Whitlock, L. Milatovic, G. MacKinnon, H. Kennedy, K. Diele, M. Huxham (2021) The sediment carbon stocks of intertidal seagrass meadows in Scotland Estuar. Coast Shelf Sci., 258 (2021), Article 107509"/>
    <m/>
    <m/>
    <m/>
    <s v="Beauly firth"/>
    <x v="47"/>
    <m/>
    <x v="7"/>
    <s v="Unvegetated"/>
    <x v="6"/>
    <x v="4"/>
    <m/>
    <m/>
    <m/>
    <m/>
    <m/>
    <m/>
    <m/>
    <m/>
    <n v="0.67"/>
    <m/>
    <m/>
    <m/>
    <n v="87.6"/>
    <m/>
    <m/>
    <m/>
    <m/>
    <m/>
    <m/>
    <m/>
    <n v="1.95"/>
    <m/>
    <m/>
    <n v="50"/>
    <n v="1.3"/>
    <m/>
    <m/>
  </r>
  <r>
    <s v="HK_015"/>
    <s v="M. Potouroglou, D. Whitlock, L. Milatovic, G. MacKinnon, H. Kennedy, K. Diele, M. Huxham (2021) The sediment carbon stocks of intertidal seagrass meadows in Scotland Estuar. Coast Shelf Sci., 258 (2021), Article 107510"/>
    <m/>
    <m/>
    <m/>
    <s v="Moray firth Findhorn"/>
    <x v="47"/>
    <m/>
    <x v="7"/>
    <s v="Unvegetated"/>
    <x v="6"/>
    <x v="4"/>
    <m/>
    <m/>
    <m/>
    <m/>
    <m/>
    <m/>
    <m/>
    <m/>
    <n v="0.27"/>
    <m/>
    <m/>
    <m/>
    <n v="28.1"/>
    <m/>
    <m/>
    <m/>
    <m/>
    <m/>
    <m/>
    <m/>
    <n v="0.97"/>
    <m/>
    <m/>
    <n v="50"/>
    <n v="1.1599999999999999"/>
    <m/>
    <m/>
  </r>
  <r>
    <s v="HK_015"/>
    <s v="M. Potouroglou, D. Whitlock, L. Milatovic, G. MacKinnon, H. Kennedy, K. Diele, M. Huxham (2021) The sediment carbon stocks of intertidal seagrass meadows in Scotland Estuar. Coast Shelf Sci., 258 (2021), Article 107511"/>
    <m/>
    <m/>
    <m/>
    <s v="Moray firth Findhorn"/>
    <x v="47"/>
    <m/>
    <x v="7"/>
    <s v="Unvegetated"/>
    <x v="6"/>
    <x v="4"/>
    <m/>
    <m/>
    <m/>
    <m/>
    <m/>
    <m/>
    <m/>
    <m/>
    <n v="0.23"/>
    <m/>
    <m/>
    <m/>
    <n v="26.2"/>
    <m/>
    <m/>
    <m/>
    <m/>
    <m/>
    <m/>
    <m/>
    <n v="0.87"/>
    <m/>
    <m/>
    <n v="50"/>
    <n v="1.26"/>
    <m/>
    <m/>
  </r>
  <r>
    <s v="HK_015"/>
    <s v="M. Potouroglou, D. Whitlock, L. Milatovic, G. MacKinnon, H. Kennedy, K. Diele, M. Huxham (2021) The sediment carbon stocks of intertidal seagrass meadows in Scotland Estuar. Coast Shelf Sci., 258 (2021), Article 107512"/>
    <m/>
    <m/>
    <m/>
    <s v="Moray firth Nairn"/>
    <x v="47"/>
    <m/>
    <x v="7"/>
    <s v="Unvegetated"/>
    <x v="6"/>
    <x v="4"/>
    <m/>
    <m/>
    <m/>
    <m/>
    <m/>
    <m/>
    <m/>
    <m/>
    <n v="0.28999999999999998"/>
    <m/>
    <m/>
    <m/>
    <n v="38.200000000000003"/>
    <m/>
    <m/>
    <m/>
    <m/>
    <m/>
    <m/>
    <m/>
    <n v="1.01"/>
    <m/>
    <m/>
    <n v="30"/>
    <n v="1.36"/>
    <m/>
    <m/>
  </r>
  <r>
    <s v="HK_015"/>
    <s v="M. Potouroglou, D. Whitlock, L. Milatovic, G. MacKinnon, H. Kennedy, K. Diele, M. Huxham (2021) The sediment carbon stocks of intertidal seagrass meadows in Scotland Estuar. Coast Shelf Sci., 258 (2021), Article 107513"/>
    <m/>
    <m/>
    <m/>
    <s v="Moray firth Nairn"/>
    <x v="47"/>
    <m/>
    <x v="7"/>
    <s v="Unvegetated"/>
    <x v="6"/>
    <x v="4"/>
    <m/>
    <m/>
    <m/>
    <m/>
    <m/>
    <m/>
    <m/>
    <m/>
    <n v="0.17"/>
    <m/>
    <m/>
    <m/>
    <n v="19.899999999999999"/>
    <m/>
    <m/>
    <m/>
    <m/>
    <m/>
    <m/>
    <m/>
    <n v="0.71"/>
    <m/>
    <m/>
    <n v="50"/>
    <n v="1.26"/>
    <m/>
    <m/>
  </r>
  <r>
    <s v="HK_015"/>
    <s v="M. Potouroglou, D. Whitlock, L. Milatovic, G. MacKinnon, H. Kennedy, K. Diele, M. Huxham (2021) The sediment carbon stocks of intertidal seagrass meadows in Scotland Estuar. Coast Shelf Sci., 258 (2021), Article 107514"/>
    <m/>
    <m/>
    <m/>
    <s v="Cromarty Firth, Nigg"/>
    <x v="47"/>
    <m/>
    <x v="7"/>
    <s v="Unvegetated"/>
    <x v="6"/>
    <x v="4"/>
    <m/>
    <m/>
    <m/>
    <m/>
    <m/>
    <m/>
    <m/>
    <m/>
    <n v="0.88"/>
    <m/>
    <m/>
    <m/>
    <n v="117.4"/>
    <m/>
    <m/>
    <m/>
    <m/>
    <m/>
    <m/>
    <m/>
    <n v="2.46"/>
    <m/>
    <m/>
    <n v="50"/>
    <n v="1.1299999999999999"/>
    <m/>
    <m/>
  </r>
  <r>
    <s v="HK_015"/>
    <s v="M. Potouroglou, D. Whitlock, L. Milatovic, G. MacKinnon, H. Kennedy, K. Diele, M. Huxham (2021) The sediment carbon stocks of intertidal seagrass meadows in Scotland Estuar. Coast Shelf Sci., 258 (2021), Article 107515"/>
    <m/>
    <m/>
    <m/>
    <s v="Cromarty Firth, Nigg"/>
    <x v="47"/>
    <m/>
    <x v="7"/>
    <s v="Unvegetated"/>
    <x v="6"/>
    <x v="4"/>
    <m/>
    <m/>
    <m/>
    <m/>
    <m/>
    <m/>
    <m/>
    <m/>
    <n v="0.25"/>
    <m/>
    <m/>
    <m/>
    <n v="43.2"/>
    <m/>
    <m/>
    <m/>
    <m/>
    <m/>
    <m/>
    <m/>
    <n v="0.88"/>
    <m/>
    <m/>
    <n v="50"/>
    <n v="1.29"/>
    <m/>
    <m/>
  </r>
  <r>
    <s v="HK_015"/>
    <s v="M. Potouroglou, D. Whitlock, L. Milatovic, G. MacKinnon, H. Kennedy, K. Diele, M. Huxham (2021) The sediment carbon stocks of intertidal seagrass meadows in Scotland Estuar. Coast Shelf Sci., 258 (2021), Article 107516"/>
    <m/>
    <m/>
    <m/>
    <s v="Cromarty Firth, Alness"/>
    <x v="47"/>
    <m/>
    <x v="7"/>
    <s v="Unvegetated"/>
    <x v="6"/>
    <x v="4"/>
    <m/>
    <m/>
    <m/>
    <m/>
    <m/>
    <m/>
    <m/>
    <m/>
    <n v="1.1000000000000001"/>
    <m/>
    <m/>
    <m/>
    <n v="105.4"/>
    <m/>
    <m/>
    <m/>
    <m/>
    <m/>
    <m/>
    <m/>
    <n v="3"/>
    <m/>
    <m/>
    <n v="50"/>
    <n v="0.88"/>
    <m/>
    <m/>
  </r>
  <r>
    <s v="HK_015"/>
    <s v="M. Potouroglou, D. Whitlock, L. Milatovic, G. MacKinnon, H. Kennedy, K. Diele, M. Huxham (2021) The sediment carbon stocks of intertidal seagrass meadows in Scotland Estuar. Coast Shelf Sci., 258 (2021), Article 107517"/>
    <m/>
    <m/>
    <m/>
    <s v="Cromarty Firth, Cromarty"/>
    <x v="47"/>
    <m/>
    <x v="7"/>
    <s v="Unvegetated"/>
    <x v="6"/>
    <x v="4"/>
    <m/>
    <m/>
    <m/>
    <m/>
    <m/>
    <m/>
    <m/>
    <m/>
    <n v="0.56999999999999995"/>
    <m/>
    <m/>
    <m/>
    <n v="45.5"/>
    <m/>
    <m/>
    <m/>
    <m/>
    <m/>
    <m/>
    <m/>
    <n v="1.7"/>
    <m/>
    <m/>
    <n v="50"/>
    <n v="0.92"/>
    <m/>
    <m/>
  </r>
  <r>
    <s v="HK_015"/>
    <s v="M. Potouroglou, D. Whitlock, L. Milatovic, G. MacKinnon, H. Kennedy, K. Diele, M. Huxham (2021) The sediment carbon stocks of intertidal seagrass meadows in Scotland Estuar. Coast Shelf Sci., 258 (2021), Article 107518"/>
    <m/>
    <m/>
    <m/>
    <s v="Cromarty Firth, Cromarty"/>
    <x v="47"/>
    <m/>
    <x v="7"/>
    <s v="Unvegetated"/>
    <x v="6"/>
    <x v="4"/>
    <m/>
    <m/>
    <m/>
    <m/>
    <m/>
    <m/>
    <m/>
    <m/>
    <n v="0.35"/>
    <m/>
    <m/>
    <m/>
    <n v="35.1"/>
    <m/>
    <m/>
    <m/>
    <m/>
    <m/>
    <m/>
    <m/>
    <n v="1.1499999999999999"/>
    <m/>
    <m/>
    <n v="45"/>
    <n v="1.26"/>
    <m/>
    <m/>
  </r>
  <r>
    <s v="HK_015"/>
    <s v="M. Potouroglou, D. Whitlock, L. Milatovic, G. MacKinnon, H. Kennedy, K. Diele, M. Huxham (2021) The sediment carbon stocks of intertidal seagrass meadows in Scotland Estuar. Coast Shelf Sci., 258 (2021), Article 107519"/>
    <m/>
    <m/>
    <m/>
    <s v="Cromarty Firth, Dalmore"/>
    <x v="47"/>
    <m/>
    <x v="7"/>
    <s v="Unvegetated"/>
    <x v="6"/>
    <x v="4"/>
    <m/>
    <m/>
    <m/>
    <m/>
    <m/>
    <m/>
    <m/>
    <m/>
    <n v="0.89"/>
    <m/>
    <m/>
    <m/>
    <n v="131.80000000000001"/>
    <m/>
    <m/>
    <m/>
    <m/>
    <m/>
    <m/>
    <m/>
    <n v="2.4900000000000002"/>
    <m/>
    <m/>
    <n v="45"/>
    <n v="1.31"/>
    <m/>
    <m/>
  </r>
  <r>
    <s v="HK_015"/>
    <s v="M. Potouroglou, D. Whitlock, L. Milatovic, G. MacKinnon, H. Kennedy, K. Diele, M. Huxham (2021) The sediment carbon stocks of intertidal seagrass meadows in Scotland Estuar. Coast Shelf Sci., 258 (2021), Article 107520"/>
    <m/>
    <m/>
    <m/>
    <s v="Dornoch Firth, Tain"/>
    <x v="47"/>
    <m/>
    <x v="7"/>
    <s v="Unvegetated"/>
    <x v="6"/>
    <x v="4"/>
    <m/>
    <m/>
    <m/>
    <m/>
    <m/>
    <m/>
    <m/>
    <m/>
    <n v="0.54"/>
    <m/>
    <m/>
    <m/>
    <n v="62.26"/>
    <m/>
    <m/>
    <m/>
    <m/>
    <m/>
    <m/>
    <m/>
    <n v="1.62"/>
    <m/>
    <m/>
    <n v="50"/>
    <n v="1.1200000000000001"/>
    <m/>
    <m/>
  </r>
  <r>
    <s v="HK_015"/>
    <s v="M. Potouroglou, D. Whitlock, L. Milatovic, G. MacKinnon, H. Kennedy, K. Diele, M. Huxham (2021) The sediment carbon stocks of intertidal seagrass meadows in Scotland Estuar. Coast Shelf Sci., 258 (2021), Article 107521"/>
    <m/>
    <m/>
    <m/>
    <s v="Dornoch Firth, Cuthill"/>
    <x v="47"/>
    <m/>
    <x v="7"/>
    <s v="Unvegetated"/>
    <x v="6"/>
    <x v="4"/>
    <m/>
    <m/>
    <m/>
    <m/>
    <m/>
    <m/>
    <m/>
    <m/>
    <n v="0.16"/>
    <m/>
    <m/>
    <m/>
    <n v="16.77"/>
    <m/>
    <m/>
    <m/>
    <m/>
    <m/>
    <m/>
    <m/>
    <n v="0.7"/>
    <m/>
    <m/>
    <n v="50"/>
    <n v="1.2"/>
    <m/>
    <m/>
  </r>
  <r>
    <s v="HK_015"/>
    <s v="M. Potouroglou, D. Whitlock, L. Milatovic, G. MacKinnon, H. Kennedy, K. Diele, M. Huxham (2021) The sediment carbon stocks of intertidal seagrass meadows in Scotland Estuar. Coast Shelf Sci., 258 (2021), Article 107522"/>
    <m/>
    <m/>
    <m/>
    <s v="Solway Firth Auchencairn"/>
    <x v="47"/>
    <m/>
    <x v="7"/>
    <s v="Unvegetated"/>
    <x v="6"/>
    <x v="4"/>
    <m/>
    <m/>
    <m/>
    <m/>
    <m/>
    <m/>
    <m/>
    <m/>
    <n v="1.1299999999999999"/>
    <m/>
    <m/>
    <m/>
    <n v="151.4"/>
    <m/>
    <m/>
    <m/>
    <m/>
    <m/>
    <m/>
    <m/>
    <n v="3.08"/>
    <m/>
    <m/>
    <n v="50"/>
    <n v="1.45"/>
    <m/>
    <m/>
  </r>
  <r>
    <s v="HK_015"/>
    <s v="M. Potouroglou, D. Whitlock, L. Milatovic, G. MacKinnon, H. Kennedy, K. Diele, M. Huxham (2021) The sediment carbon stocks of intertidal seagrass meadows in Scotland Estuar. Coast Shelf Sci., 258 (2021), Article 107523"/>
    <m/>
    <m/>
    <m/>
    <s v="Solway Firth Auchencairn"/>
    <x v="47"/>
    <m/>
    <x v="7"/>
    <s v="Unvegetated"/>
    <x v="6"/>
    <x v="4"/>
    <m/>
    <m/>
    <m/>
    <m/>
    <m/>
    <m/>
    <m/>
    <m/>
    <n v="1.1000000000000001"/>
    <m/>
    <m/>
    <m/>
    <n v="139.80000000000001"/>
    <m/>
    <m/>
    <m/>
    <m/>
    <m/>
    <m/>
    <m/>
    <n v="3"/>
    <m/>
    <m/>
    <n v="50"/>
    <n v="1.37"/>
    <m/>
    <m/>
  </r>
  <r>
    <s v="HK_015"/>
    <s v="M. Potouroglou, D. Whitlock, L. Milatovic, G. MacKinnon, H. Kennedy, K. Diele, M. Huxham (2021) The sediment carbon stocks of intertidal seagrass meadows in Scotland Estuar. Coast Shelf Sci., 258 (2021), Article 107524"/>
    <m/>
    <m/>
    <m/>
    <s v="Solway Firth Auchencairn"/>
    <x v="47"/>
    <m/>
    <x v="7"/>
    <s v="Unvegetated"/>
    <x v="6"/>
    <x v="4"/>
    <m/>
    <m/>
    <m/>
    <m/>
    <m/>
    <m/>
    <m/>
    <m/>
    <n v="0.75"/>
    <m/>
    <m/>
    <m/>
    <n v="120"/>
    <m/>
    <m/>
    <m/>
    <m/>
    <m/>
    <m/>
    <m/>
    <n v="2.15"/>
    <m/>
    <m/>
    <n v="50"/>
    <n v="1.33"/>
    <m/>
    <m/>
  </r>
  <r>
    <s v="HK_015"/>
    <s v="M. Potouroglou, D. Whitlock, L. Milatovic, G. MacKinnon, H. Kennedy, K. Diele, M. Huxham (2021) The sediment carbon stocks of intertidal seagrass meadows in Scotland Estuar. Coast Shelf Sci., 258 (2021), Article 107525"/>
    <m/>
    <m/>
    <m/>
    <s v="Solway Firth Rockcliffe"/>
    <x v="47"/>
    <m/>
    <x v="7"/>
    <s v="Unvegetated"/>
    <x v="6"/>
    <x v="4"/>
    <m/>
    <m/>
    <m/>
    <m/>
    <m/>
    <m/>
    <m/>
    <m/>
    <n v="0.77"/>
    <m/>
    <m/>
    <m/>
    <n v="123.9"/>
    <m/>
    <m/>
    <m/>
    <m/>
    <m/>
    <m/>
    <m/>
    <n v="2.19"/>
    <m/>
    <m/>
    <n v="50"/>
    <n v="1.57"/>
    <m/>
    <m/>
  </r>
  <r>
    <s v="HK_015"/>
    <s v="M. Potouroglou, D. Whitlock, L. Milatovic, G. MacKinnon, H. Kennedy, K. Diele, M. Huxham (2021) The sediment carbon stocks of intertidal seagrass meadows in Scotland Estuar. Coast Shelf Sci., 258 (2021), Article 107526"/>
    <m/>
    <m/>
    <m/>
    <s v="Solway Firth Rockcliffe"/>
    <x v="47"/>
    <m/>
    <x v="7"/>
    <s v="Unvegetated"/>
    <x v="6"/>
    <x v="4"/>
    <m/>
    <m/>
    <m/>
    <m/>
    <m/>
    <m/>
    <m/>
    <m/>
    <n v="0.66"/>
    <m/>
    <m/>
    <m/>
    <n v="103.6"/>
    <m/>
    <m/>
    <m/>
    <m/>
    <m/>
    <m/>
    <m/>
    <n v="1.97"/>
    <m/>
    <m/>
    <n v="50"/>
    <n v="1.51"/>
    <m/>
    <m/>
  </r>
  <r>
    <s v="HK_015"/>
    <s v="M. Potouroglou, D. Whitlock, L. Milatovic, G. MacKinnon, H. Kennedy, K. Diele, M. Huxham (2021) The sediment carbon stocks of intertidal seagrass meadows in Scotland Estuar. Coast Shelf Sci., 258 (2021), Article 107527"/>
    <m/>
    <m/>
    <m/>
    <s v="Solway Firth Kirkcudbright"/>
    <x v="47"/>
    <m/>
    <x v="7"/>
    <s v="Unvegetated"/>
    <x v="6"/>
    <x v="4"/>
    <m/>
    <m/>
    <m/>
    <m/>
    <m/>
    <m/>
    <m/>
    <m/>
    <n v="0.64"/>
    <m/>
    <m/>
    <m/>
    <n v="87.6"/>
    <m/>
    <m/>
    <m/>
    <m/>
    <m/>
    <m/>
    <m/>
    <n v="1.87"/>
    <m/>
    <m/>
    <n v="45"/>
    <n v="1.43"/>
    <m/>
    <m/>
  </r>
  <r>
    <s v="HK_015"/>
    <s v="M. Potouroglou, D. Whitlock, L. Milatovic, G. MacKinnon, H. Kennedy, K. Diele, M. Huxham (2021) The sediment carbon stocks of intertidal seagrass meadows in Scotland Estuar. Coast Shelf Sci., 258 (2021), Article 107528"/>
    <m/>
    <m/>
    <m/>
    <s v="Loch Ryan"/>
    <x v="47"/>
    <m/>
    <x v="7"/>
    <s v="Unvegetated"/>
    <x v="6"/>
    <x v="4"/>
    <m/>
    <m/>
    <m/>
    <m/>
    <m/>
    <m/>
    <m/>
    <m/>
    <n v="0.36"/>
    <m/>
    <m/>
    <m/>
    <n v="65.2"/>
    <m/>
    <m/>
    <m/>
    <m/>
    <m/>
    <m/>
    <m/>
    <n v="1.19"/>
    <m/>
    <m/>
    <n v="45"/>
    <n v="1.58"/>
    <m/>
    <m/>
  </r>
  <r>
    <s v="HK_015"/>
    <s v="M. Potouroglou, D. Whitlock, L. Milatovic, G. MacKinnon, H. Kennedy, K. Diele, M. Huxham (2021) The sediment carbon stocks of intertidal seagrass meadows in Scotland Estuar. Coast Shelf Sci., 258 (2021), Article 107529"/>
    <m/>
    <m/>
    <m/>
    <s v="Clyde estuary, Cardross"/>
    <x v="47"/>
    <m/>
    <x v="7"/>
    <s v="Unvegetated"/>
    <x v="6"/>
    <x v="4"/>
    <m/>
    <m/>
    <m/>
    <m/>
    <m/>
    <m/>
    <m/>
    <m/>
    <n v="0.47"/>
    <m/>
    <m/>
    <m/>
    <n v="68.400000000000006"/>
    <m/>
    <m/>
    <m/>
    <m/>
    <m/>
    <m/>
    <m/>
    <n v="1.45"/>
    <m/>
    <m/>
    <n v="40"/>
    <n v="1.49"/>
    <m/>
    <m/>
  </r>
  <r>
    <s v="HK_015"/>
    <s v="M. Potouroglou, D. Whitlock, L. Milatovic, G. MacKinnon, H. Kennedy, K. Diele, M. Huxham (2021) The sediment carbon stocks of intertidal seagrass meadows in Scotland Estuar. Coast Shelf Sci., 258 (2021), Article 107530"/>
    <m/>
    <m/>
    <m/>
    <s v="Clyde estuary, Cardross"/>
    <x v="47"/>
    <m/>
    <x v="7"/>
    <s v="Unvegetated"/>
    <x v="6"/>
    <x v="4"/>
    <m/>
    <m/>
    <m/>
    <m/>
    <m/>
    <m/>
    <m/>
    <m/>
    <n v="0.36"/>
    <m/>
    <m/>
    <m/>
    <n v="61.6"/>
    <m/>
    <m/>
    <m/>
    <m/>
    <m/>
    <m/>
    <m/>
    <n v="1.21"/>
    <m/>
    <m/>
    <n v="50"/>
    <n v="1.45"/>
    <m/>
    <m/>
  </r>
  <r>
    <s v="HK_015"/>
    <s v="M. Potouroglou, D. Whitlock, L. Milatovic, G. MacKinnon, H. Kennedy, K. Diele, M. Huxham (2021) The sediment carbon stocks of intertidal seagrass meadows in Scotland Estuar. Coast Shelf Sci., 258 (2021), Article 107531"/>
    <m/>
    <m/>
    <m/>
    <s v="Clyde estuary, Cardross"/>
    <x v="47"/>
    <m/>
    <x v="7"/>
    <s v="Unvegetated"/>
    <x v="6"/>
    <x v="4"/>
    <m/>
    <m/>
    <m/>
    <m/>
    <m/>
    <m/>
    <m/>
    <m/>
    <n v="0.72"/>
    <m/>
    <m/>
    <m/>
    <n v="104"/>
    <m/>
    <m/>
    <m/>
    <m/>
    <m/>
    <m/>
    <m/>
    <n v="2.0699999999999998"/>
    <m/>
    <m/>
    <n v="40"/>
    <n v="1.47"/>
    <m/>
    <m/>
  </r>
  <r>
    <s v="HK_015"/>
    <s v="M. Potouroglou, D. Whitlock, L. Milatovic, G. MacKinnon, H. Kennedy, K. Diele, M. Huxham (2021) The sediment carbon stocks of intertidal seagrass meadows in Scotland Estuar. Coast Shelf Sci., 258 (2021), Article 107532"/>
    <m/>
    <m/>
    <m/>
    <s v="Clyde estuary, Southannon Sands"/>
    <x v="47"/>
    <m/>
    <x v="7"/>
    <s v="Unvegetated"/>
    <x v="6"/>
    <x v="4"/>
    <m/>
    <m/>
    <m/>
    <m/>
    <m/>
    <m/>
    <m/>
    <m/>
    <n v="0.27"/>
    <m/>
    <m/>
    <m/>
    <n v="45.2"/>
    <m/>
    <m/>
    <m/>
    <m/>
    <m/>
    <m/>
    <m/>
    <n v="0.97"/>
    <m/>
    <m/>
    <n v="50"/>
    <n v="1.63"/>
    <m/>
    <m/>
  </r>
  <r>
    <s v="HK_015"/>
    <s v="M. Potouroglou, D. Whitlock, L. Milatovic, G. MacKinnon, H. Kennedy, K. Diele, M. Huxham (2021) The sediment carbon stocks of intertidal seagrass meadows in Scotland Estuar. Coast Shelf Sci., 258 (2021), Article 107533"/>
    <m/>
    <m/>
    <m/>
    <s v="Clyde estuary, Hunterston Sands"/>
    <x v="47"/>
    <m/>
    <x v="7"/>
    <s v="Unvegetated"/>
    <x v="6"/>
    <x v="4"/>
    <m/>
    <m/>
    <m/>
    <m/>
    <m/>
    <m/>
    <m/>
    <m/>
    <n v="0.19"/>
    <m/>
    <m/>
    <m/>
    <n v="26.2"/>
    <m/>
    <m/>
    <m/>
    <m/>
    <m/>
    <m/>
    <m/>
    <n v="0.79"/>
    <m/>
    <m/>
    <n v="45"/>
    <n v="1.55"/>
    <m/>
    <m/>
  </r>
  <r>
    <s v="CC_016"/>
    <s v="Serrano, O., Almahasheer, H., Duarte, C. M., &amp; Irigoien, X. (2018). Carbon stocks and accumulation rates in Red Sea seagrass meadows. Scientific reports, 8(1), 1-13."/>
    <m/>
    <n v="2018"/>
    <e v="#REF!"/>
    <s v="Thuwal Island"/>
    <x v="48"/>
    <m/>
    <x v="5"/>
    <s v="T1"/>
    <x v="38"/>
    <x v="7"/>
    <m/>
    <m/>
    <m/>
    <m/>
    <m/>
    <m/>
    <m/>
    <n v="40.82"/>
    <n v="0.25"/>
    <m/>
    <m/>
    <m/>
    <n v="26.6"/>
    <m/>
    <m/>
    <m/>
    <m/>
    <m/>
    <m/>
    <m/>
    <m/>
    <n v="131"/>
    <m/>
    <m/>
    <n v="1.26"/>
    <m/>
    <m/>
  </r>
  <r>
    <s v="CC_016"/>
    <s v="Serrano, O., Almahasheer, H., Duarte, C. M., &amp; Irigoien, X. (2018). Carbon stocks and accumulation rates in Red Sea seagrass meadows. Scientific reports, 8(1), 1-13."/>
    <m/>
    <m/>
    <m/>
    <s v="Thuwal Island"/>
    <x v="48"/>
    <m/>
    <x v="5"/>
    <s v="T2"/>
    <x v="38"/>
    <x v="7"/>
    <m/>
    <m/>
    <m/>
    <m/>
    <m/>
    <m/>
    <m/>
    <n v="34.64"/>
    <n v="0.24"/>
    <m/>
    <m/>
    <m/>
    <n v="29.4"/>
    <m/>
    <m/>
    <m/>
    <m/>
    <m/>
    <m/>
    <m/>
    <m/>
    <n v="118"/>
    <m/>
    <m/>
    <n v="1.18"/>
    <m/>
    <m/>
  </r>
  <r>
    <s v="CC_016"/>
    <s v="Serrano, O., Almahasheer, H., Duarte, C. M., &amp; Irigoien, X. (2018). Carbon stocks and accumulation rates in Red Sea seagrass meadows. Scientific reports, 8(1), 1-13."/>
    <m/>
    <m/>
    <m/>
    <s v="Thuwal Island"/>
    <x v="48"/>
    <m/>
    <x v="5"/>
    <s v="T3"/>
    <x v="38"/>
    <x v="7"/>
    <m/>
    <m/>
    <m/>
    <m/>
    <m/>
    <m/>
    <m/>
    <n v="37.69"/>
    <n v="0.27"/>
    <m/>
    <m/>
    <m/>
    <n v="24.2"/>
    <m/>
    <m/>
    <m/>
    <m/>
    <m/>
    <m/>
    <m/>
    <m/>
    <n v="136"/>
    <m/>
    <m/>
    <n v="1.05"/>
    <m/>
    <m/>
  </r>
  <r>
    <s v="CC_016"/>
    <s v="Serrano, O., Almahasheer, H., Duarte, C. M., &amp; Irigoien, X. (2018). Carbon stocks and accumulation rates in Red Sea seagrass meadows. Scientific reports, 8(1), 1-13."/>
    <m/>
    <m/>
    <m/>
    <s v="Economic City"/>
    <x v="48"/>
    <m/>
    <x v="5"/>
    <s v="EC1"/>
    <x v="24"/>
    <x v="13"/>
    <m/>
    <m/>
    <m/>
    <m/>
    <m/>
    <m/>
    <m/>
    <n v="31.64"/>
    <n v="0.8"/>
    <m/>
    <m/>
    <m/>
    <n v="53.9"/>
    <m/>
    <m/>
    <m/>
    <m/>
    <m/>
    <m/>
    <m/>
    <m/>
    <n v="60"/>
    <m/>
    <m/>
    <n v="0.69"/>
    <m/>
    <m/>
  </r>
  <r>
    <s v="CC_016"/>
    <s v="Serrano, O., Almahasheer, H., Duarte, C. M., &amp; Irigoien, X. (2018). Carbon stocks and accumulation rates in Red Sea seagrass meadows. Scientific reports, 8(1), 1-13."/>
    <m/>
    <m/>
    <m/>
    <s v="Economic City"/>
    <x v="48"/>
    <m/>
    <x v="5"/>
    <s v="EC2"/>
    <x v="24"/>
    <x v="13"/>
    <m/>
    <m/>
    <m/>
    <m/>
    <m/>
    <m/>
    <m/>
    <n v="27.76"/>
    <n v="0.7"/>
    <m/>
    <m/>
    <m/>
    <n v="43.4"/>
    <m/>
    <m/>
    <m/>
    <m/>
    <m/>
    <m/>
    <m/>
    <m/>
    <n v="64"/>
    <m/>
    <m/>
    <n v="0.64"/>
    <m/>
    <m/>
  </r>
  <r>
    <s v="CC_016"/>
    <s v="Serrano, O., Almahasheer, H., Duarte, C. M., &amp; Irigoien, X. (2018). Carbon stocks and accumulation rates in Red Sea seagrass meadows. Scientific reports, 8(1), 1-13."/>
    <m/>
    <m/>
    <m/>
    <s v="Economic City"/>
    <x v="48"/>
    <m/>
    <x v="5"/>
    <s v="EC3"/>
    <x v="24"/>
    <x v="13"/>
    <m/>
    <m/>
    <m/>
    <m/>
    <m/>
    <m/>
    <m/>
    <n v="23.37"/>
    <n v="0.5"/>
    <m/>
    <m/>
    <m/>
    <n v="46.2"/>
    <m/>
    <m/>
    <m/>
    <m/>
    <m/>
    <m/>
    <m/>
    <m/>
    <n v="50"/>
    <m/>
    <m/>
    <n v="0.94"/>
    <m/>
    <m/>
  </r>
  <r>
    <s v="CC_016"/>
    <s v="Serrano, O., Almahasheer, H., Duarte, C. M., &amp; Irigoien, X. (2018). Carbon stocks and accumulation rates in Red Sea seagrass meadows. Scientific reports, 8(1), 1-13."/>
    <m/>
    <m/>
    <m/>
    <s v="Economic City"/>
    <x v="48"/>
    <m/>
    <x v="5"/>
    <s v="EC4"/>
    <x v="16"/>
    <x v="11"/>
    <m/>
    <m/>
    <m/>
    <m/>
    <m/>
    <m/>
    <m/>
    <n v="53.02"/>
    <n v="0.56999999999999995"/>
    <m/>
    <m/>
    <m/>
    <n v="41"/>
    <m/>
    <m/>
    <m/>
    <m/>
    <m/>
    <m/>
    <m/>
    <m/>
    <n v="129"/>
    <m/>
    <m/>
    <n v="0.73"/>
    <m/>
    <m/>
  </r>
  <r>
    <s v="CC_016"/>
    <s v="Serrano, O., Almahasheer, H., Duarte, C. M., &amp; Irigoien, X. (2018). Carbon stocks and accumulation rates in Red Sea seagrass meadows. Scientific reports, 8(1), 1-13."/>
    <m/>
    <m/>
    <m/>
    <s v="Economic City"/>
    <x v="48"/>
    <m/>
    <x v="5"/>
    <s v="EC5"/>
    <x v="16"/>
    <x v="11"/>
    <m/>
    <m/>
    <m/>
    <m/>
    <m/>
    <m/>
    <m/>
    <n v="53.65"/>
    <n v="0.4"/>
    <m/>
    <m/>
    <m/>
    <n v="41.7"/>
    <m/>
    <m/>
    <m/>
    <m/>
    <m/>
    <m/>
    <m/>
    <m/>
    <n v="158"/>
    <m/>
    <m/>
    <n v="0.93"/>
    <m/>
    <m/>
  </r>
  <r>
    <s v="CC_016"/>
    <s v="Serrano, O., Almahasheer, H., Duarte, C. M., &amp; Irigoien, X. (2018). Carbon stocks and accumulation rates in Red Sea seagrass meadows. Scientific reports, 8(1), 1-13."/>
    <m/>
    <m/>
    <m/>
    <s v="Economic City"/>
    <x v="48"/>
    <m/>
    <x v="5"/>
    <s v="EC6"/>
    <x v="16"/>
    <x v="11"/>
    <m/>
    <m/>
    <m/>
    <m/>
    <m/>
    <m/>
    <m/>
    <n v="28.28"/>
    <n v="0.28000000000000003"/>
    <m/>
    <m/>
    <m/>
    <n v="26"/>
    <m/>
    <m/>
    <m/>
    <m/>
    <m/>
    <m/>
    <m/>
    <m/>
    <n v="116"/>
    <m/>
    <m/>
    <n v="0.92"/>
    <m/>
    <m/>
  </r>
  <r>
    <s v="CC_016"/>
    <s v="Serrano, O., Almahasheer, H., Duarte, C. M., &amp; Irigoien, X. (2018). Carbon stocks and accumulation rates in Red Sea seagrass meadows. Scientific reports, 8(1), 1-13."/>
    <m/>
    <m/>
    <m/>
    <s v="Economic City"/>
    <x v="48"/>
    <m/>
    <x v="5"/>
    <s v="EC7"/>
    <x v="16"/>
    <x v="11"/>
    <m/>
    <m/>
    <m/>
    <m/>
    <m/>
    <m/>
    <m/>
    <n v="49.11"/>
    <n v="0.4"/>
    <m/>
    <m/>
    <m/>
    <n v="42.4"/>
    <m/>
    <m/>
    <m/>
    <m/>
    <m/>
    <m/>
    <m/>
    <m/>
    <n v="122"/>
    <m/>
    <m/>
    <n v="1.1000000000000001"/>
    <m/>
    <m/>
  </r>
  <r>
    <s v="CC_016"/>
    <s v="Serrano, O., Almahasheer, H., Duarte, C. M., &amp; Irigoien, X. (2018). Carbon stocks and accumulation rates in Red Sea seagrass meadows. Scientific reports, 8(1), 1-13."/>
    <m/>
    <m/>
    <m/>
    <s v="Economic City"/>
    <x v="48"/>
    <m/>
    <x v="5"/>
    <s v="EC8"/>
    <x v="47"/>
    <x v="19"/>
    <m/>
    <m/>
    <m/>
    <m/>
    <m/>
    <m/>
    <m/>
    <n v="7.01"/>
    <n v="0.16"/>
    <m/>
    <m/>
    <m/>
    <n v="15.1"/>
    <m/>
    <m/>
    <m/>
    <m/>
    <m/>
    <m/>
    <m/>
    <m/>
    <n v="44"/>
    <m/>
    <m/>
    <n v="0.96"/>
    <m/>
    <m/>
  </r>
  <r>
    <s v="CC_016"/>
    <s v="Serrano, O., Almahasheer, H., Duarte, C. M., &amp; Irigoien, X. (2018). Carbon stocks and accumulation rates in Red Sea seagrass meadows. Scientific reports, 8(1), 1-13."/>
    <m/>
    <m/>
    <m/>
    <s v="Economic City"/>
    <x v="48"/>
    <m/>
    <x v="5"/>
    <s v="EC9"/>
    <x v="47"/>
    <x v="19"/>
    <m/>
    <m/>
    <m/>
    <m/>
    <m/>
    <m/>
    <m/>
    <n v="12.9"/>
    <n v="0.36"/>
    <m/>
    <m/>
    <m/>
    <n v="27.3"/>
    <m/>
    <m/>
    <m/>
    <m/>
    <m/>
    <m/>
    <m/>
    <m/>
    <n v="46"/>
    <m/>
    <m/>
    <n v="0.89"/>
    <m/>
    <m/>
  </r>
  <r>
    <s v="CC_016"/>
    <s v="Serrano, O., Almahasheer, H., Duarte, C. M., &amp; Irigoien, X. (2018). Carbon stocks and accumulation rates in Red Sea seagrass meadows. Scientific reports, 8(1), 1-13."/>
    <m/>
    <m/>
    <m/>
    <s v="Economic City"/>
    <x v="48"/>
    <m/>
    <x v="5"/>
    <s v="EC10"/>
    <x v="47"/>
    <x v="19"/>
    <m/>
    <m/>
    <m/>
    <m/>
    <m/>
    <m/>
    <m/>
    <n v="10.31"/>
    <n v="0.18"/>
    <m/>
    <m/>
    <m/>
    <n v="19.5"/>
    <m/>
    <m/>
    <m/>
    <m/>
    <m/>
    <m/>
    <m/>
    <m/>
    <n v="55"/>
    <m/>
    <m/>
    <n v="1.05"/>
    <m/>
    <m/>
  </r>
  <r>
    <s v="CC_016"/>
    <s v="Serrano, O., Almahasheer, H., Duarte, C. M., &amp; Irigoien, X. (2018). Carbon stocks and accumulation rates in Red Sea seagrass meadows. Scientific reports, 8(1), 1-13."/>
    <m/>
    <m/>
    <m/>
    <s v="Petro Rabigh"/>
    <x v="48"/>
    <m/>
    <x v="5"/>
    <s v="PR1"/>
    <x v="47"/>
    <x v="19"/>
    <m/>
    <m/>
    <m/>
    <m/>
    <m/>
    <m/>
    <m/>
    <n v="32.9"/>
    <n v="0.14000000000000001"/>
    <m/>
    <m/>
    <m/>
    <n v="19.600000000000001"/>
    <m/>
    <m/>
    <m/>
    <m/>
    <m/>
    <m/>
    <m/>
    <m/>
    <n v="206"/>
    <m/>
    <m/>
    <n v="1.1399999999999999"/>
    <m/>
    <m/>
  </r>
  <r>
    <s v="CC_016"/>
    <s v="Serrano, O., Almahasheer, H., Duarte, C. M., &amp; Irigoien, X. (2018). Carbon stocks and accumulation rates in Red Sea seagrass meadows. Scientific reports, 8(1), 1-13."/>
    <m/>
    <m/>
    <m/>
    <s v="Petro Rabigh"/>
    <x v="48"/>
    <m/>
    <x v="5"/>
    <s v="PR2"/>
    <x v="47"/>
    <x v="19"/>
    <m/>
    <m/>
    <m/>
    <m/>
    <m/>
    <m/>
    <m/>
    <n v="105.77"/>
    <n v="0.95"/>
    <m/>
    <m/>
    <m/>
    <n v="96.9"/>
    <m/>
    <m/>
    <m/>
    <m/>
    <m/>
    <m/>
    <m/>
    <m/>
    <n v="113"/>
    <m/>
    <m/>
    <n v="0.91"/>
    <m/>
    <m/>
  </r>
  <r>
    <s v="CC_016"/>
    <s v="Serrano, O., Almahasheer, H., Duarte, C. M., &amp; Irigoien, X. (2018). Carbon stocks and accumulation rates in Red Sea seagrass meadows. Scientific reports, 8(1), 1-13."/>
    <m/>
    <m/>
    <m/>
    <s v="Petro Rabigh"/>
    <x v="48"/>
    <m/>
    <x v="5"/>
    <s v="PR3"/>
    <x v="47"/>
    <x v="19"/>
    <m/>
    <m/>
    <m/>
    <m/>
    <m/>
    <m/>
    <m/>
    <n v="28.12"/>
    <n v="0.24"/>
    <m/>
    <m/>
    <m/>
    <n v="24.3"/>
    <m/>
    <m/>
    <m/>
    <m/>
    <m/>
    <m/>
    <m/>
    <m/>
    <n v="119"/>
    <m/>
    <m/>
    <n v="1"/>
    <m/>
    <m/>
  </r>
  <r>
    <s v="CC_016"/>
    <s v="Serrano, O., Almahasheer, H., Duarte, C. M., &amp; Irigoien, X. (2018). Carbon stocks and accumulation rates in Red Sea seagrass meadows. Scientific reports, 8(1), 1-13."/>
    <m/>
    <m/>
    <m/>
    <s v="Petro Rabigh"/>
    <x v="48"/>
    <m/>
    <x v="5"/>
    <s v="PR4"/>
    <x v="47"/>
    <x v="19"/>
    <m/>
    <m/>
    <m/>
    <m/>
    <m/>
    <m/>
    <m/>
    <n v="22.93"/>
    <n v="0.18"/>
    <m/>
    <m/>
    <m/>
    <n v="18.399999999999999"/>
    <m/>
    <m/>
    <m/>
    <m/>
    <m/>
    <m/>
    <m/>
    <m/>
    <n v="120"/>
    <m/>
    <m/>
    <n v="1.02"/>
    <m/>
    <m/>
  </r>
  <r>
    <s v="CC_016"/>
    <s v="Serrano, O., Almahasheer, H., Duarte, C. M., &amp; Irigoien, X. (2018). Carbon stocks and accumulation rates in Red Sea seagrass meadows. Scientific reports, 8(1), 1-13."/>
    <m/>
    <m/>
    <m/>
    <s v="Khor Alkharar"/>
    <x v="48"/>
    <m/>
    <x v="5"/>
    <s v="KA1"/>
    <x v="21"/>
    <x v="9"/>
    <m/>
    <m/>
    <m/>
    <m/>
    <m/>
    <m/>
    <m/>
    <n v="28"/>
    <n v="0.16"/>
    <m/>
    <m/>
    <m/>
    <n v="20.9"/>
    <m/>
    <m/>
    <m/>
    <m/>
    <m/>
    <m/>
    <m/>
    <m/>
    <n v="135"/>
    <m/>
    <m/>
    <n v="1.35"/>
    <m/>
    <m/>
  </r>
  <r>
    <s v="CC_016"/>
    <s v="Serrano, O., Almahasheer, H., Duarte, C. M., &amp; Irigoien, X. (2018). Carbon stocks and accumulation rates in Red Sea seagrass meadows. Scientific reports, 8(1), 1-13."/>
    <m/>
    <m/>
    <m/>
    <s v="Khor Alkharar"/>
    <x v="48"/>
    <m/>
    <x v="5"/>
    <s v="KA2"/>
    <x v="21"/>
    <x v="9"/>
    <m/>
    <m/>
    <m/>
    <m/>
    <m/>
    <m/>
    <m/>
    <n v="30.7"/>
    <n v="0.22"/>
    <m/>
    <m/>
    <m/>
    <n v="26.1"/>
    <m/>
    <m/>
    <m/>
    <m/>
    <m/>
    <m/>
    <m/>
    <m/>
    <n v="121"/>
    <m/>
    <m/>
    <n v="1.1299999999999999"/>
    <m/>
    <m/>
  </r>
  <r>
    <s v="CC_016"/>
    <s v="Serrano, O., Almahasheer, H., Duarte, C. M., &amp; Irigoien, X. (2018). Carbon stocks and accumulation rates in Red Sea seagrass meadows. Scientific reports, 8(1), 1-13."/>
    <m/>
    <m/>
    <m/>
    <s v="Khor Alkharar"/>
    <x v="48"/>
    <m/>
    <x v="5"/>
    <s v="KA3"/>
    <x v="21"/>
    <x v="9"/>
    <m/>
    <m/>
    <m/>
    <m/>
    <m/>
    <m/>
    <m/>
    <n v="11.13"/>
    <n v="0.26"/>
    <m/>
    <m/>
    <m/>
    <n v="23.6"/>
    <m/>
    <m/>
    <m/>
    <m/>
    <m/>
    <m/>
    <m/>
    <m/>
    <n v="47"/>
    <m/>
    <m/>
    <n v="0.93"/>
    <m/>
    <m/>
  </r>
  <r>
    <s v="CC_016"/>
    <s v="Serrano, O., Almahasheer, H., Duarte, C. M., &amp; Irigoien, X. (2018). Carbon stocks and accumulation rates in Red Sea seagrass meadows. Scientific reports, 8(1), 1-13."/>
    <m/>
    <m/>
    <m/>
    <s v="Khor Alkharar"/>
    <x v="48"/>
    <m/>
    <x v="5"/>
    <s v="KA4"/>
    <x v="38"/>
    <x v="7"/>
    <m/>
    <m/>
    <m/>
    <m/>
    <m/>
    <m/>
    <m/>
    <n v="10.91"/>
    <n v="0.28999999999999998"/>
    <m/>
    <m/>
    <m/>
    <n v="22.6"/>
    <m/>
    <m/>
    <m/>
    <m/>
    <m/>
    <m/>
    <m/>
    <m/>
    <n v="47"/>
    <m/>
    <m/>
    <n v="0.8"/>
    <m/>
    <m/>
  </r>
  <r>
    <s v="CC_016"/>
    <s v="Serrano, O., Almahasheer, H., Duarte, C. M., &amp; Irigoien, X. (2018). Carbon stocks and accumulation rates in Red Sea seagrass meadows. Scientific reports, 8(1), 1-13."/>
    <m/>
    <m/>
    <m/>
    <s v="Khor Alkharar"/>
    <x v="48"/>
    <m/>
    <x v="5"/>
    <s v="KA5"/>
    <x v="38"/>
    <x v="7"/>
    <m/>
    <m/>
    <m/>
    <m/>
    <m/>
    <m/>
    <m/>
    <n v="21.05"/>
    <n v="0.38"/>
    <m/>
    <m/>
    <m/>
    <n v="35"/>
    <m/>
    <m/>
    <m/>
    <m/>
    <m/>
    <m/>
    <m/>
    <m/>
    <n v="59"/>
    <m/>
    <m/>
    <n v="0.95"/>
    <m/>
    <m/>
  </r>
  <r>
    <s v="CC_016"/>
    <s v="Serrano, O., Almahasheer, H., Duarte, C. M., &amp; Irigoien, X. (2018). Carbon stocks and accumulation rates in Red Sea seagrass meadows. Scientific reports, 8(1), 1-13."/>
    <m/>
    <m/>
    <m/>
    <s v="Khor Alkharar"/>
    <x v="48"/>
    <m/>
    <x v="5"/>
    <s v="KA6"/>
    <x v="38"/>
    <x v="7"/>
    <m/>
    <m/>
    <m/>
    <m/>
    <m/>
    <m/>
    <m/>
    <n v="16.75"/>
    <n v="0.39"/>
    <m/>
    <m/>
    <m/>
    <n v="30.9"/>
    <m/>
    <m/>
    <m/>
    <m/>
    <m/>
    <m/>
    <m/>
    <m/>
    <n v="54"/>
    <m/>
    <m/>
    <n v="0.85"/>
    <m/>
    <m/>
  </r>
  <r>
    <s v="CC_016"/>
    <s v="Serrano, O., Almahasheer, H., Duarte, C. M., &amp; Irigoien, X. (2018). Carbon stocks and accumulation rates in Red Sea seagrass meadows. Scientific reports, 8(1), 1-13."/>
    <m/>
    <m/>
    <m/>
    <s v="Khor Alkharar"/>
    <x v="48"/>
    <m/>
    <x v="5"/>
    <s v="KA7"/>
    <x v="38"/>
    <x v="7"/>
    <m/>
    <m/>
    <m/>
    <m/>
    <m/>
    <m/>
    <m/>
    <n v="19.96"/>
    <n v="0.34"/>
    <m/>
    <m/>
    <m/>
    <n v="32.200000000000003"/>
    <m/>
    <m/>
    <m/>
    <m/>
    <m/>
    <m/>
    <m/>
    <m/>
    <n v="62"/>
    <m/>
    <m/>
    <n v="0.96"/>
    <m/>
    <m/>
  </r>
  <r>
    <s v="CC_016"/>
    <s v="Serrano, O., Almahasheer, H., Duarte, C. M., &amp; Irigoien, X. (2018). Carbon stocks and accumulation rates in Red Sea seagrass meadows. Scientific reports, 8(1), 1-13."/>
    <m/>
    <m/>
    <m/>
    <s v="Khor Alkharar"/>
    <x v="48"/>
    <m/>
    <x v="5"/>
    <s v="KA8"/>
    <x v="38"/>
    <x v="7"/>
    <m/>
    <m/>
    <m/>
    <m/>
    <m/>
    <m/>
    <m/>
    <n v="22.92"/>
    <n v="0.42"/>
    <m/>
    <m/>
    <m/>
    <n v="39.299999999999997"/>
    <m/>
    <m/>
    <m/>
    <m/>
    <m/>
    <m/>
    <m/>
    <m/>
    <n v="59"/>
    <m/>
    <m/>
    <n v="0.96"/>
    <m/>
    <m/>
  </r>
  <r>
    <s v="CC_016"/>
    <s v="Serrano, O., Almahasheer, H., Duarte, C. M., &amp; Irigoien, X. (2018). Carbon stocks and accumulation rates in Red Sea seagrass meadows. Scientific reports, 8(1), 1-13."/>
    <m/>
    <m/>
    <m/>
    <s v="Khor Alkharar"/>
    <x v="48"/>
    <m/>
    <x v="5"/>
    <s v="KA9"/>
    <x v="38"/>
    <x v="7"/>
    <m/>
    <m/>
    <m/>
    <m/>
    <m/>
    <m/>
    <m/>
    <n v="23.42"/>
    <n v="0.43"/>
    <m/>
    <m/>
    <m/>
    <n v="36.6"/>
    <m/>
    <m/>
    <m/>
    <m/>
    <m/>
    <m/>
    <m/>
    <m/>
    <n v="64"/>
    <m/>
    <m/>
    <n v="0.86"/>
    <m/>
    <m/>
  </r>
  <r>
    <s v="CC_016"/>
    <s v="Serrano, O., Almahasheer, H., Duarte, C. M., &amp; Irigoien, X. (2018). Carbon stocks and accumulation rates in Red Sea seagrass meadows. Scientific reports, 8(1), 1-13."/>
    <m/>
    <m/>
    <m/>
    <s v="Khor Alkharar"/>
    <x v="48"/>
    <m/>
    <x v="5"/>
    <s v="KA10"/>
    <x v="21"/>
    <x v="9"/>
    <m/>
    <m/>
    <m/>
    <m/>
    <m/>
    <m/>
    <m/>
    <n v="21.74"/>
    <n v="0.44"/>
    <m/>
    <m/>
    <m/>
    <n v="40"/>
    <m/>
    <m/>
    <m/>
    <m/>
    <m/>
    <m/>
    <m/>
    <m/>
    <n v="54"/>
    <m/>
    <m/>
    <n v="0.94"/>
    <m/>
    <m/>
  </r>
  <r>
    <s v="CC_016"/>
    <s v="Serrano, O., Almahasheer, H., Duarte, C. M., &amp; Irigoien, X. (2018). Carbon stocks and accumulation rates in Red Sea seagrass meadows. Scientific reports, 8(1), 1-13."/>
    <m/>
    <m/>
    <m/>
    <s v="Mean/ overall"/>
    <x v="48"/>
    <m/>
    <x v="5"/>
    <s v="Overall"/>
    <x v="15"/>
    <x v="0"/>
    <m/>
    <m/>
    <m/>
    <m/>
    <m/>
    <m/>
    <m/>
    <n v="29.87"/>
    <n v="0.37"/>
    <m/>
    <m/>
    <m/>
    <n v="33.5"/>
    <m/>
    <m/>
    <m/>
    <m/>
    <m/>
    <m/>
    <m/>
    <m/>
    <n v="92.19"/>
    <m/>
    <m/>
    <n v="0.97"/>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CV1"/>
    <x v="17"/>
    <x v="12"/>
    <m/>
    <m/>
    <m/>
    <m/>
    <m/>
    <m/>
    <m/>
    <m/>
    <s v=" "/>
    <m/>
    <m/>
    <m/>
    <n v="224"/>
    <m/>
    <m/>
    <m/>
    <m/>
    <m/>
    <m/>
    <m/>
    <n v="5"/>
    <m/>
    <m/>
    <m/>
    <n v="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CV2"/>
    <x v="17"/>
    <x v="12"/>
    <m/>
    <m/>
    <m/>
    <m/>
    <m/>
    <m/>
    <m/>
    <m/>
    <s v=" "/>
    <m/>
    <m/>
    <m/>
    <n v="246"/>
    <m/>
    <m/>
    <m/>
    <m/>
    <m/>
    <m/>
    <m/>
    <n v="4.87"/>
    <m/>
    <m/>
    <m/>
    <n v="1.02"/>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CV3"/>
    <x v="17"/>
    <x v="12"/>
    <m/>
    <m/>
    <m/>
    <m/>
    <m/>
    <m/>
    <m/>
    <m/>
    <s v=" "/>
    <m/>
    <m/>
    <m/>
    <n v="203"/>
    <m/>
    <m/>
    <m/>
    <m/>
    <m/>
    <m/>
    <m/>
    <n v="4.2300000000000004"/>
    <m/>
    <m/>
    <m/>
    <n v="0.9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CV4"/>
    <x v="17"/>
    <x v="12"/>
    <m/>
    <m/>
    <m/>
    <m/>
    <m/>
    <m/>
    <m/>
    <m/>
    <s v=" "/>
    <m/>
    <m/>
    <m/>
    <n v="279"/>
    <m/>
    <m/>
    <m/>
    <m/>
    <m/>
    <m/>
    <m/>
    <n v="4.47"/>
    <m/>
    <m/>
    <m/>
    <n v="1.0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CV5"/>
    <x v="17"/>
    <x v="12"/>
    <m/>
    <m/>
    <m/>
    <m/>
    <m/>
    <m/>
    <m/>
    <m/>
    <s v=" "/>
    <m/>
    <m/>
    <m/>
    <n v="329"/>
    <m/>
    <m/>
    <m/>
    <m/>
    <m/>
    <m/>
    <m/>
    <n v="6.2"/>
    <m/>
    <m/>
    <m/>
    <n v="0.9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P1"/>
    <x v="17"/>
    <x v="12"/>
    <m/>
    <m/>
    <m/>
    <m/>
    <m/>
    <m/>
    <m/>
    <m/>
    <s v=" "/>
    <m/>
    <m/>
    <m/>
    <n v="673"/>
    <m/>
    <m/>
    <m/>
    <m/>
    <m/>
    <m/>
    <m/>
    <n v="16.84"/>
    <m/>
    <m/>
    <m/>
    <n v="0.6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P2"/>
    <x v="17"/>
    <x v="12"/>
    <m/>
    <m/>
    <m/>
    <m/>
    <m/>
    <m/>
    <m/>
    <m/>
    <s v=" "/>
    <m/>
    <m/>
    <m/>
    <n v="344"/>
    <m/>
    <m/>
    <m/>
    <m/>
    <m/>
    <m/>
    <m/>
    <n v="14.82"/>
    <m/>
    <m/>
    <m/>
    <n v="0.4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P3"/>
    <x v="17"/>
    <x v="12"/>
    <m/>
    <m/>
    <m/>
    <m/>
    <m/>
    <m/>
    <m/>
    <m/>
    <s v=" "/>
    <m/>
    <m/>
    <m/>
    <n v="470"/>
    <m/>
    <m/>
    <m/>
    <m/>
    <m/>
    <m/>
    <m/>
    <n v="10.66"/>
    <m/>
    <m/>
    <m/>
    <n v="0.74"/>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P4"/>
    <x v="17"/>
    <x v="12"/>
    <m/>
    <m/>
    <m/>
    <m/>
    <m/>
    <m/>
    <m/>
    <m/>
    <s v=" "/>
    <m/>
    <m/>
    <m/>
    <n v="369"/>
    <m/>
    <m/>
    <m/>
    <m/>
    <m/>
    <m/>
    <m/>
    <n v="10.3"/>
    <m/>
    <m/>
    <m/>
    <n v="0.5600000000000000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P5"/>
    <x v="17"/>
    <x v="12"/>
    <m/>
    <m/>
    <m/>
    <m/>
    <m/>
    <m/>
    <m/>
    <m/>
    <s v=" "/>
    <m/>
    <m/>
    <m/>
    <n v="235"/>
    <m/>
    <m/>
    <m/>
    <m/>
    <m/>
    <m/>
    <m/>
    <n v="5.73"/>
    <m/>
    <m/>
    <m/>
    <n v="0.7"/>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1"/>
    <x v="17"/>
    <x v="12"/>
    <m/>
    <m/>
    <m/>
    <m/>
    <m/>
    <m/>
    <m/>
    <m/>
    <s v=" "/>
    <m/>
    <m/>
    <m/>
    <n v="415"/>
    <m/>
    <m/>
    <m/>
    <m/>
    <m/>
    <m/>
    <m/>
    <n v="10.32"/>
    <m/>
    <m/>
    <m/>
    <n v="0.8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2"/>
    <x v="17"/>
    <x v="12"/>
    <m/>
    <m/>
    <m/>
    <m/>
    <m/>
    <m/>
    <m/>
    <m/>
    <s v=" "/>
    <m/>
    <m/>
    <m/>
    <n v="370"/>
    <m/>
    <m/>
    <m/>
    <m/>
    <m/>
    <m/>
    <m/>
    <n v="8.39"/>
    <m/>
    <m/>
    <m/>
    <n v="0.82"/>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3"/>
    <x v="17"/>
    <x v="12"/>
    <m/>
    <m/>
    <m/>
    <m/>
    <m/>
    <m/>
    <m/>
    <m/>
    <n v="1.34"/>
    <m/>
    <m/>
    <m/>
    <n v="266"/>
    <m/>
    <m/>
    <m/>
    <m/>
    <m/>
    <m/>
    <m/>
    <n v="8.86"/>
    <m/>
    <m/>
    <m/>
    <n v="0.84"/>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4"/>
    <x v="17"/>
    <x v="12"/>
    <m/>
    <m/>
    <m/>
    <m/>
    <m/>
    <m/>
    <m/>
    <m/>
    <s v=" "/>
    <m/>
    <m/>
    <m/>
    <n v="479"/>
    <m/>
    <m/>
    <m/>
    <m/>
    <m/>
    <m/>
    <m/>
    <n v="10.78"/>
    <m/>
    <m/>
    <m/>
    <n v="0.8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5"/>
    <x v="17"/>
    <x v="12"/>
    <m/>
    <m/>
    <m/>
    <m/>
    <m/>
    <m/>
    <m/>
    <m/>
    <s v=" "/>
    <m/>
    <m/>
    <m/>
    <n v="381"/>
    <m/>
    <m/>
    <m/>
    <m/>
    <m/>
    <m/>
    <m/>
    <n v="8.17"/>
    <m/>
    <m/>
    <m/>
    <n v="0.8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6"/>
    <x v="17"/>
    <x v="12"/>
    <m/>
    <m/>
    <m/>
    <m/>
    <m/>
    <m/>
    <m/>
    <m/>
    <n v="1.75"/>
    <m/>
    <m/>
    <m/>
    <n v="206"/>
    <m/>
    <m/>
    <m/>
    <m/>
    <m/>
    <m/>
    <m/>
    <n v="11.64"/>
    <m/>
    <m/>
    <m/>
    <n v="0.4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7"/>
    <x v="17"/>
    <x v="12"/>
    <m/>
    <m/>
    <m/>
    <m/>
    <m/>
    <m/>
    <m/>
    <m/>
    <s v=" "/>
    <m/>
    <m/>
    <m/>
    <n v="350"/>
    <m/>
    <m/>
    <m/>
    <m/>
    <m/>
    <m/>
    <m/>
    <n v="12.15"/>
    <m/>
    <m/>
    <m/>
    <n v="0.5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Alta Guajira"/>
    <x v="49"/>
    <m/>
    <x v="1"/>
    <s v="AGBH8"/>
    <x v="17"/>
    <x v="12"/>
    <m/>
    <m/>
    <m/>
    <m/>
    <m/>
    <m/>
    <m/>
    <m/>
    <s v=" "/>
    <m/>
    <m/>
    <m/>
    <n v="522"/>
    <m/>
    <m/>
    <m/>
    <m/>
    <m/>
    <m/>
    <m/>
    <n v="15.93"/>
    <m/>
    <m/>
    <m/>
    <n v="0.64"/>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1"/>
    <x v="17"/>
    <x v="12"/>
    <m/>
    <m/>
    <m/>
    <m/>
    <m/>
    <m/>
    <m/>
    <m/>
    <s v=" "/>
    <m/>
    <m/>
    <m/>
    <n v="151"/>
    <m/>
    <m/>
    <m/>
    <m/>
    <m/>
    <m/>
    <m/>
    <n v="3.34"/>
    <m/>
    <m/>
    <m/>
    <n v="1.159999999999999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2"/>
    <x v="17"/>
    <x v="12"/>
    <m/>
    <m/>
    <m/>
    <m/>
    <m/>
    <m/>
    <m/>
    <m/>
    <s v=" "/>
    <m/>
    <m/>
    <m/>
    <n v="357"/>
    <m/>
    <m/>
    <m/>
    <m/>
    <m/>
    <m/>
    <m/>
    <n v="6.49"/>
    <m/>
    <m/>
    <m/>
    <n v="1.129999999999999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3"/>
    <x v="17"/>
    <x v="12"/>
    <m/>
    <m/>
    <m/>
    <m/>
    <m/>
    <m/>
    <m/>
    <m/>
    <s v=" "/>
    <m/>
    <m/>
    <m/>
    <n v="258"/>
    <m/>
    <m/>
    <m/>
    <m/>
    <m/>
    <m/>
    <m/>
    <n v="5.21"/>
    <m/>
    <m/>
    <m/>
    <n v="1.0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4*"/>
    <x v="1"/>
    <x v="1"/>
    <m/>
    <m/>
    <m/>
    <m/>
    <m/>
    <m/>
    <m/>
    <m/>
    <n v="0.54"/>
    <m/>
    <m/>
    <m/>
    <n v="108"/>
    <m/>
    <m/>
    <m/>
    <m/>
    <m/>
    <m/>
    <m/>
    <n v="2.37"/>
    <m/>
    <m/>
    <m/>
    <n v="1.100000000000000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5*"/>
    <x v="1"/>
    <x v="1"/>
    <m/>
    <m/>
    <m/>
    <m/>
    <m/>
    <m/>
    <m/>
    <m/>
    <s v=" "/>
    <m/>
    <m/>
    <m/>
    <n v="153"/>
    <m/>
    <m/>
    <m/>
    <m/>
    <m/>
    <m/>
    <m/>
    <n v="2.88"/>
    <m/>
    <m/>
    <m/>
    <n v="1.0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6*"/>
    <x v="1"/>
    <x v="1"/>
    <m/>
    <m/>
    <m/>
    <m/>
    <m/>
    <m/>
    <m/>
    <m/>
    <s v=" "/>
    <m/>
    <m/>
    <m/>
    <n v="159"/>
    <m/>
    <m/>
    <m/>
    <m/>
    <m/>
    <m/>
    <m/>
    <n v="3.51"/>
    <m/>
    <m/>
    <m/>
    <n v="1.0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7"/>
    <x v="17"/>
    <x v="12"/>
    <m/>
    <m/>
    <m/>
    <m/>
    <m/>
    <m/>
    <m/>
    <m/>
    <s v=" "/>
    <m/>
    <m/>
    <m/>
    <n v="130"/>
    <m/>
    <m/>
    <m/>
    <m/>
    <m/>
    <m/>
    <m/>
    <n v="3.63"/>
    <m/>
    <m/>
    <m/>
    <n v="0.8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8"/>
    <x v="17"/>
    <x v="12"/>
    <m/>
    <m/>
    <m/>
    <m/>
    <m/>
    <m/>
    <m/>
    <m/>
    <s v=" "/>
    <m/>
    <m/>
    <m/>
    <n v="203"/>
    <m/>
    <m/>
    <m/>
    <m/>
    <m/>
    <m/>
    <m/>
    <n v="5.73"/>
    <m/>
    <m/>
    <m/>
    <n v="0.9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9"/>
    <x v="17"/>
    <x v="12"/>
    <m/>
    <m/>
    <m/>
    <m/>
    <m/>
    <m/>
    <m/>
    <m/>
    <s v=" "/>
    <m/>
    <m/>
    <m/>
    <n v="252"/>
    <m/>
    <m/>
    <m/>
    <m/>
    <m/>
    <m/>
    <m/>
    <n v="5.31"/>
    <m/>
    <m/>
    <m/>
    <n v="1.120000000000000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10*"/>
    <x v="1"/>
    <x v="1"/>
    <m/>
    <m/>
    <m/>
    <m/>
    <m/>
    <m/>
    <m/>
    <m/>
    <n v="0.46"/>
    <m/>
    <m/>
    <m/>
    <n v="145"/>
    <m/>
    <m/>
    <m/>
    <m/>
    <m/>
    <m/>
    <m/>
    <n v="3.58"/>
    <m/>
    <m/>
    <m/>
    <n v="0.9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11*"/>
    <x v="1"/>
    <x v="1"/>
    <m/>
    <m/>
    <m/>
    <m/>
    <m/>
    <m/>
    <m/>
    <m/>
    <s v=" "/>
    <m/>
    <m/>
    <m/>
    <n v="309"/>
    <m/>
    <m/>
    <m/>
    <m/>
    <m/>
    <m/>
    <m/>
    <n v="5.57"/>
    <m/>
    <m/>
    <m/>
    <n v="0.9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CZ12*"/>
    <x v="1"/>
    <x v="1"/>
    <m/>
    <m/>
    <m/>
    <m/>
    <m/>
    <m/>
    <m/>
    <m/>
    <s v=" "/>
    <m/>
    <m/>
    <m/>
    <n v="267"/>
    <m/>
    <m/>
    <m/>
    <m/>
    <m/>
    <m/>
    <m/>
    <n v="4.72"/>
    <m/>
    <m/>
    <m/>
    <n v="1.090000000000000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MC1"/>
    <x v="17"/>
    <x v="12"/>
    <m/>
    <m/>
    <m/>
    <m/>
    <m/>
    <m/>
    <m/>
    <m/>
    <n v="0.56000000000000005"/>
    <m/>
    <m/>
    <m/>
    <n v="139"/>
    <m/>
    <m/>
    <m/>
    <m/>
    <m/>
    <m/>
    <m/>
    <n v="3.25"/>
    <m/>
    <m/>
    <m/>
    <n v="1.149999999999999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MC2"/>
    <x v="17"/>
    <x v="12"/>
    <m/>
    <m/>
    <m/>
    <m/>
    <m/>
    <m/>
    <m/>
    <m/>
    <s v=" "/>
    <m/>
    <m/>
    <m/>
    <n v="176"/>
    <m/>
    <m/>
    <m/>
    <m/>
    <m/>
    <m/>
    <m/>
    <n v="2.93"/>
    <m/>
    <m/>
    <m/>
    <n v="1.2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Media Guajira"/>
    <x v="49"/>
    <m/>
    <x v="1"/>
    <s v="MGMC3"/>
    <x v="17"/>
    <x v="12"/>
    <m/>
    <m/>
    <m/>
    <m/>
    <m/>
    <m/>
    <m/>
    <m/>
    <s v=" "/>
    <m/>
    <m/>
    <m/>
    <n v="338"/>
    <m/>
    <m/>
    <m/>
    <m/>
    <m/>
    <m/>
    <m/>
    <n v="5.22"/>
    <m/>
    <m/>
    <m/>
    <n v="1.139999999999999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MA1"/>
    <x v="17"/>
    <x v="12"/>
    <m/>
    <m/>
    <m/>
    <m/>
    <m/>
    <m/>
    <m/>
    <m/>
    <n v="1.5"/>
    <m/>
    <m/>
    <m/>
    <n v="193"/>
    <m/>
    <m/>
    <m/>
    <m/>
    <m/>
    <m/>
    <m/>
    <n v="7.64"/>
    <m/>
    <m/>
    <m/>
    <n v="0.6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MA2"/>
    <x v="17"/>
    <x v="12"/>
    <m/>
    <m/>
    <m/>
    <m/>
    <m/>
    <m/>
    <m/>
    <m/>
    <s v=" "/>
    <m/>
    <m/>
    <m/>
    <n v="251"/>
    <m/>
    <m/>
    <m/>
    <m/>
    <m/>
    <m/>
    <m/>
    <n v="7.46"/>
    <m/>
    <m/>
    <m/>
    <n v="0.6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MA3"/>
    <x v="17"/>
    <x v="12"/>
    <m/>
    <m/>
    <m/>
    <m/>
    <m/>
    <m/>
    <m/>
    <m/>
    <s v=" "/>
    <m/>
    <m/>
    <m/>
    <n v="209"/>
    <m/>
    <m/>
    <m/>
    <m/>
    <m/>
    <m/>
    <m/>
    <n v="5.91"/>
    <m/>
    <m/>
    <m/>
    <n v="0.7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BH1"/>
    <x v="17"/>
    <x v="12"/>
    <m/>
    <m/>
    <m/>
    <m/>
    <m/>
    <m/>
    <m/>
    <m/>
    <n v="1.74"/>
    <m/>
    <m/>
    <m/>
    <n v="206"/>
    <m/>
    <m/>
    <m/>
    <m/>
    <m/>
    <m/>
    <m/>
    <n v="8.2100000000000009"/>
    <m/>
    <m/>
    <m/>
    <n v="0.6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BH2"/>
    <x v="17"/>
    <x v="12"/>
    <m/>
    <m/>
    <m/>
    <m/>
    <m/>
    <m/>
    <m/>
    <m/>
    <s v=" "/>
    <m/>
    <m/>
    <m/>
    <n v="258"/>
    <m/>
    <m/>
    <m/>
    <m/>
    <m/>
    <m/>
    <m/>
    <n v="7.37"/>
    <m/>
    <m/>
    <m/>
    <n v="0.7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BH3"/>
    <x v="17"/>
    <x v="12"/>
    <m/>
    <m/>
    <m/>
    <m/>
    <m/>
    <m/>
    <m/>
    <m/>
    <s v=" "/>
    <m/>
    <m/>
    <m/>
    <n v="179"/>
    <m/>
    <m/>
    <m/>
    <m/>
    <m/>
    <m/>
    <m/>
    <n v="5.58"/>
    <m/>
    <m/>
    <m/>
    <n v="0.7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CC1"/>
    <x v="17"/>
    <x v="12"/>
    <m/>
    <m/>
    <m/>
    <m/>
    <m/>
    <m/>
    <m/>
    <m/>
    <n v="1.1399999999999999"/>
    <m/>
    <m/>
    <m/>
    <n v="197"/>
    <m/>
    <m/>
    <m/>
    <m/>
    <m/>
    <m/>
    <m/>
    <n v="4.91"/>
    <m/>
    <m/>
    <m/>
    <n v="0.9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CC2"/>
    <x v="17"/>
    <x v="12"/>
    <m/>
    <m/>
    <m/>
    <m/>
    <m/>
    <m/>
    <m/>
    <m/>
    <s v=" "/>
    <m/>
    <m/>
    <m/>
    <n v="331"/>
    <m/>
    <m/>
    <m/>
    <m/>
    <m/>
    <m/>
    <m/>
    <n v="6.55"/>
    <m/>
    <m/>
    <m/>
    <n v="0.9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San Andres"/>
    <x v="49"/>
    <m/>
    <x v="1"/>
    <s v="SACC3"/>
    <x v="17"/>
    <x v="12"/>
    <m/>
    <m/>
    <m/>
    <m/>
    <m/>
    <m/>
    <m/>
    <m/>
    <s v=" "/>
    <m/>
    <m/>
    <m/>
    <n v="343"/>
    <m/>
    <m/>
    <m/>
    <m/>
    <m/>
    <m/>
    <m/>
    <n v="5.95"/>
    <m/>
    <m/>
    <m/>
    <n v="1.120000000000000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Tayrona"/>
    <x v="49"/>
    <m/>
    <x v="1"/>
    <s v="SMCH1"/>
    <x v="17"/>
    <x v="12"/>
    <m/>
    <m/>
    <m/>
    <m/>
    <m/>
    <m/>
    <m/>
    <m/>
    <s v=" "/>
    <m/>
    <m/>
    <m/>
    <n v="217"/>
    <m/>
    <m/>
    <m/>
    <m/>
    <m/>
    <m/>
    <m/>
    <n v="6.4"/>
    <m/>
    <m/>
    <m/>
    <n v="0.66"/>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Tayrona"/>
    <x v="49"/>
    <m/>
    <x v="1"/>
    <s v="SMCH2"/>
    <x v="17"/>
    <x v="12"/>
    <m/>
    <m/>
    <m/>
    <m/>
    <m/>
    <m/>
    <m/>
    <m/>
    <s v=" "/>
    <m/>
    <m/>
    <m/>
    <n v="229"/>
    <m/>
    <m/>
    <m/>
    <m/>
    <m/>
    <m/>
    <m/>
    <n v="4.9800000000000004"/>
    <m/>
    <m/>
    <m/>
    <n v="0.9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Tayrona"/>
    <x v="49"/>
    <m/>
    <x v="1"/>
    <s v="SMCH3"/>
    <x v="17"/>
    <x v="12"/>
    <m/>
    <m/>
    <m/>
    <m/>
    <m/>
    <m/>
    <m/>
    <m/>
    <s v=" "/>
    <m/>
    <m/>
    <m/>
    <n v="240"/>
    <m/>
    <m/>
    <m/>
    <m/>
    <m/>
    <m/>
    <m/>
    <n v="5.24"/>
    <m/>
    <m/>
    <m/>
    <n v="1.1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Tayrona"/>
    <x v="49"/>
    <m/>
    <x v="1"/>
    <s v="SMCH4"/>
    <x v="17"/>
    <x v="12"/>
    <m/>
    <m/>
    <m/>
    <m/>
    <m/>
    <m/>
    <m/>
    <m/>
    <s v=" "/>
    <m/>
    <m/>
    <m/>
    <n v="238"/>
    <m/>
    <m/>
    <m/>
    <m/>
    <m/>
    <m/>
    <m/>
    <n v="5.03"/>
    <m/>
    <m/>
    <m/>
    <n v="1.2"/>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LV1"/>
    <x v="17"/>
    <x v="12"/>
    <m/>
    <m/>
    <m/>
    <m/>
    <m/>
    <m/>
    <m/>
    <m/>
    <s v=" "/>
    <m/>
    <m/>
    <m/>
    <n v="148"/>
    <m/>
    <m/>
    <m/>
    <m/>
    <m/>
    <m/>
    <m/>
    <n v="5.17"/>
    <m/>
    <m/>
    <m/>
    <n v="0.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LV2"/>
    <x v="17"/>
    <x v="12"/>
    <m/>
    <m/>
    <m/>
    <m/>
    <m/>
    <m/>
    <m/>
    <m/>
    <s v=" "/>
    <m/>
    <m/>
    <m/>
    <n v="219"/>
    <m/>
    <m/>
    <m/>
    <m/>
    <m/>
    <m/>
    <m/>
    <n v="7.08"/>
    <m/>
    <m/>
    <m/>
    <n v="0.7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LV3"/>
    <x v="17"/>
    <x v="12"/>
    <m/>
    <m/>
    <m/>
    <m/>
    <m/>
    <m/>
    <m/>
    <m/>
    <s v=" "/>
    <m/>
    <m/>
    <m/>
    <n v="138"/>
    <m/>
    <m/>
    <m/>
    <m/>
    <m/>
    <m/>
    <m/>
    <n v="5.2"/>
    <m/>
    <m/>
    <m/>
    <n v="0.74"/>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TB1*"/>
    <x v="1"/>
    <x v="1"/>
    <m/>
    <m/>
    <m/>
    <m/>
    <m/>
    <m/>
    <m/>
    <m/>
    <s v=" "/>
    <m/>
    <m/>
    <m/>
    <n v="168"/>
    <m/>
    <m/>
    <m/>
    <m/>
    <m/>
    <m/>
    <m/>
    <n v="5.29"/>
    <m/>
    <m/>
    <m/>
    <n v="0.9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TB2*"/>
    <x v="1"/>
    <x v="1"/>
    <m/>
    <m/>
    <m/>
    <m/>
    <m/>
    <m/>
    <m/>
    <m/>
    <s v=" "/>
    <m/>
    <m/>
    <m/>
    <n v="184"/>
    <m/>
    <m/>
    <m/>
    <m/>
    <m/>
    <m/>
    <m/>
    <n v="5.75"/>
    <m/>
    <m/>
    <m/>
    <n v="0.92"/>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TB3*"/>
    <x v="1"/>
    <x v="1"/>
    <m/>
    <m/>
    <m/>
    <m/>
    <m/>
    <m/>
    <m/>
    <m/>
    <s v=" "/>
    <m/>
    <m/>
    <m/>
    <n v="162"/>
    <m/>
    <m/>
    <m/>
    <m/>
    <m/>
    <m/>
    <m/>
    <n v="4.79"/>
    <m/>
    <m/>
    <m/>
    <n v="1.02"/>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PA1*"/>
    <x v="1"/>
    <x v="1"/>
    <m/>
    <m/>
    <m/>
    <m/>
    <m/>
    <m/>
    <m/>
    <m/>
    <s v=" "/>
    <m/>
    <m/>
    <m/>
    <n v="119"/>
    <m/>
    <m/>
    <m/>
    <m/>
    <m/>
    <m/>
    <m/>
    <n v="4.07"/>
    <m/>
    <m/>
    <m/>
    <n v="0.8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PA2*"/>
    <x v="1"/>
    <x v="1"/>
    <m/>
    <m/>
    <m/>
    <m/>
    <m/>
    <m/>
    <m/>
    <m/>
    <s v=" "/>
    <m/>
    <m/>
    <m/>
    <n v="159"/>
    <m/>
    <m/>
    <m/>
    <m/>
    <m/>
    <m/>
    <m/>
    <n v="4.38"/>
    <m/>
    <m/>
    <m/>
    <n v="1.07"/>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PA3*"/>
    <x v="1"/>
    <x v="1"/>
    <m/>
    <m/>
    <m/>
    <m/>
    <m/>
    <m/>
    <m/>
    <m/>
    <s v=" "/>
    <m/>
    <m/>
    <m/>
    <n v="142"/>
    <m/>
    <m/>
    <m/>
    <m/>
    <m/>
    <m/>
    <m/>
    <n v="4.24"/>
    <m/>
    <m/>
    <m/>
    <n v="0.9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C1"/>
    <x v="17"/>
    <x v="12"/>
    <m/>
    <m/>
    <m/>
    <m/>
    <m/>
    <m/>
    <m/>
    <m/>
    <s v=" "/>
    <m/>
    <m/>
    <m/>
    <n v="141"/>
    <m/>
    <m/>
    <m/>
    <m/>
    <m/>
    <m/>
    <m/>
    <n v="4.51"/>
    <m/>
    <m/>
    <m/>
    <n v="0.88"/>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C2"/>
    <x v="17"/>
    <x v="12"/>
    <m/>
    <m/>
    <m/>
    <m/>
    <m/>
    <m/>
    <m/>
    <m/>
    <s v=" "/>
    <m/>
    <m/>
    <m/>
    <n v="200"/>
    <m/>
    <m/>
    <m/>
    <m/>
    <m/>
    <m/>
    <m/>
    <n v="4.6100000000000003"/>
    <m/>
    <m/>
    <m/>
    <n v="1.2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C3"/>
    <x v="17"/>
    <x v="12"/>
    <m/>
    <m/>
    <m/>
    <m/>
    <m/>
    <m/>
    <m/>
    <m/>
    <s v=" "/>
    <m/>
    <m/>
    <m/>
    <n v="226"/>
    <m/>
    <m/>
    <m/>
    <m/>
    <m/>
    <m/>
    <m/>
    <n v="4.41"/>
    <m/>
    <m/>
    <m/>
    <n v="1.43"/>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G1"/>
    <x v="17"/>
    <x v="12"/>
    <m/>
    <m/>
    <m/>
    <m/>
    <m/>
    <m/>
    <m/>
    <m/>
    <s v=" "/>
    <m/>
    <m/>
    <m/>
    <n v="39"/>
    <m/>
    <m/>
    <m/>
    <m/>
    <m/>
    <m/>
    <m/>
    <n v="1.35"/>
    <m/>
    <m/>
    <m/>
    <n v="1.25"/>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G2"/>
    <x v="17"/>
    <x v="12"/>
    <m/>
    <m/>
    <m/>
    <m/>
    <m/>
    <m/>
    <m/>
    <m/>
    <s v=" "/>
    <m/>
    <m/>
    <m/>
    <n v="40"/>
    <m/>
    <m/>
    <m/>
    <m/>
    <m/>
    <m/>
    <m/>
    <n v="1.3"/>
    <m/>
    <m/>
    <m/>
    <n v="1.31"/>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2021"/>
    <m/>
    <s v="Cartagena Bay"/>
    <x v="49"/>
    <m/>
    <x v="1"/>
    <s v="CTBG3"/>
    <x v="17"/>
    <x v="12"/>
    <m/>
    <m/>
    <m/>
    <m/>
    <m/>
    <m/>
    <m/>
    <m/>
    <s v=" "/>
    <m/>
    <m/>
    <m/>
    <n v="40"/>
    <m/>
    <m/>
    <m/>
    <m/>
    <m/>
    <m/>
    <m/>
    <n v="1.04"/>
    <m/>
    <m/>
    <m/>
    <n v="1.89"/>
    <m/>
    <m/>
  </r>
  <r>
    <s v="CC_017"/>
    <s v="Serrano, O., Gómez-López, D.I., Sánchez-Valencia, L., Acosta-Chaparro, A., Navas-Camacho, R., González-Corredor, J., Salinas, C., Masque, P., Bernal, C.A. and Marbà, N., 2021. Seagrass blue carbon stocks and sequestration rates in the Colombian Caribbean. Scientific reports, 11(1), pp.1-12."/>
    <n v="0"/>
    <n v="0"/>
    <m/>
    <s v="TOTAL"/>
    <x v="49"/>
    <m/>
    <x v="1"/>
    <s v="Avg "/>
    <x v="15"/>
    <x v="0"/>
    <m/>
    <m/>
    <m/>
    <m/>
    <m/>
    <m/>
    <m/>
    <m/>
    <n v="1.21"/>
    <m/>
    <m/>
    <m/>
    <n v="241"/>
    <m/>
    <m/>
    <m/>
    <m/>
    <m/>
    <m/>
    <m/>
    <n v="6.64"/>
    <m/>
    <m/>
    <m/>
    <n v="0.87"/>
    <m/>
    <m/>
  </r>
  <r>
    <s v="CC_017"/>
    <m/>
    <s v="Prentice, C., Poppe, K. L., Lutz, M., Murray, E., Stephens, T. A., Spooner, A., &amp; Short, F. T. (2019). A synthesis of blue carbon stocks, sources and accumulation rates in eelgrass (Zostera marina) meadows in the Northeast Pacific. Global Biogeochemical Cycles."/>
    <m/>
    <m/>
    <m/>
    <x v="11"/>
    <m/>
    <x v="7"/>
    <m/>
    <x v="4"/>
    <x v="3"/>
    <m/>
    <m/>
    <m/>
    <m/>
    <m/>
    <m/>
    <m/>
    <m/>
    <m/>
    <m/>
    <m/>
    <m/>
    <n v="18.46"/>
    <m/>
    <m/>
    <m/>
    <m/>
    <m/>
    <m/>
    <m/>
    <m/>
    <m/>
    <m/>
    <m/>
    <m/>
    <m/>
    <m/>
  </r>
  <r>
    <s v="CC_017"/>
    <m/>
    <s v="Prentice, C., Poppe, K. L., Lutz, M., Murray, E., Stephens, T. A., Spooner, A., &amp; Short, F. T. (2019). A synthesis of blue carbon stocks, sources and accumulation rates in eelgrass (Zostera marina) meadows in the Northeast Pacific. Global Biogeochemical Cycles."/>
    <m/>
    <m/>
    <m/>
    <x v="10"/>
    <m/>
    <x v="7"/>
    <m/>
    <x v="4"/>
    <x v="3"/>
    <m/>
    <m/>
    <m/>
    <m/>
    <m/>
    <m/>
    <m/>
    <m/>
    <m/>
    <m/>
    <m/>
    <m/>
    <n v="71.680000000000007"/>
    <m/>
    <m/>
    <m/>
    <m/>
    <m/>
    <m/>
    <m/>
    <m/>
    <m/>
    <m/>
    <m/>
    <m/>
    <m/>
    <m/>
  </r>
  <r>
    <s v="CC_017"/>
    <m/>
    <s v="Serrano, O., Lavery, P. S., Lopez-Merino, L., Ballesteros, E., &amp; Mateo, M. A. (2016). Location and associated carbon storage of erosional escarpments of seagrass Posidonia mats. Frontiers in Marine Science, 3, 42."/>
    <m/>
    <m/>
    <m/>
    <x v="5"/>
    <m/>
    <x v="4"/>
    <m/>
    <x v="30"/>
    <x v="2"/>
    <m/>
    <m/>
    <m/>
    <m/>
    <m/>
    <m/>
    <m/>
    <m/>
    <m/>
    <m/>
    <m/>
    <m/>
    <n v="250"/>
    <m/>
    <m/>
    <m/>
    <m/>
    <m/>
    <m/>
    <m/>
    <m/>
    <m/>
    <m/>
    <m/>
    <m/>
    <m/>
    <m/>
  </r>
  <r>
    <s v="CC_017"/>
    <m/>
    <s v="Serrano, O., Lavery, P. S., Lopez-Merino, L., Ballesteros, E., &amp; Mateo, M. A. (2016). Location and associated carbon storage of erosional escarpments of seagrass Posidonia mats. Frontiers in Marine Science, 3, 42."/>
    <m/>
    <m/>
    <m/>
    <x v="50"/>
    <m/>
    <x v="2"/>
    <m/>
    <x v="48"/>
    <x v="20"/>
    <m/>
    <m/>
    <m/>
    <m/>
    <m/>
    <m/>
    <m/>
    <m/>
    <m/>
    <m/>
    <m/>
    <m/>
    <n v="750"/>
    <m/>
    <m/>
    <m/>
    <m/>
    <m/>
    <m/>
    <m/>
    <m/>
    <m/>
    <m/>
    <m/>
    <m/>
    <m/>
    <m/>
  </r>
  <r>
    <s v="CC_017"/>
    <m/>
    <s v="Thorhaug, A., Poulos, H. M., López-Portillo, J., Ku, T. C., &amp; Berlyn, G. P. (2017). Seagrass blue carbon dynamics in the Gulf of Mexico: Stocks, losses from anthropogenic disturbance, and gains through seagrass restoration. Science of the total environment, 605, 626-636."/>
    <m/>
    <m/>
    <m/>
    <x v="11"/>
    <m/>
    <x v="1"/>
    <m/>
    <x v="1"/>
    <x v="1"/>
    <s v="Thalassia testudinum, Syringodium filiforme, Halodule wrigthii, Halophila decipiens"/>
    <m/>
    <m/>
    <m/>
    <m/>
    <m/>
    <m/>
    <m/>
    <m/>
    <m/>
    <m/>
    <m/>
    <n v="25.7"/>
    <m/>
    <m/>
    <m/>
    <m/>
    <m/>
    <m/>
    <m/>
    <m/>
    <m/>
    <m/>
    <m/>
    <m/>
    <m/>
    <m/>
  </r>
  <r>
    <s v="CC_017"/>
    <m/>
    <s v="Thorhaug, A., Poulos, H. M., López-Portillo, J., Ku, T. C., &amp; Berlyn, G. P. (2017). Seagrass blue carbon dynamics in the Gulf of Mexico: Stocks, losses from anthropogenic disturbance, and gains through seagrass restoration. Science of the total environment, 605, 626-636."/>
    <m/>
    <m/>
    <m/>
    <x v="1"/>
    <m/>
    <x v="1"/>
    <m/>
    <x v="17"/>
    <x v="12"/>
    <m/>
    <m/>
    <m/>
    <m/>
    <m/>
    <m/>
    <m/>
    <m/>
    <m/>
    <m/>
    <m/>
    <m/>
    <s v=" "/>
    <m/>
    <m/>
    <m/>
    <m/>
    <m/>
    <m/>
    <m/>
    <m/>
    <m/>
    <m/>
    <m/>
    <m/>
    <m/>
    <m/>
  </r>
  <r>
    <s v="CC_017"/>
    <m/>
    <s v="Phang, V. X., Chou, L. M., &amp; Friess, D. A. (2015). Ecosystem carbon stocks across a tropical intertidal habitat mosaic of mangrove forest, seagrass meadow, mudflat and sandbar. Earth Surface Processes and Landforms, 40(10), 1387-1400."/>
    <m/>
    <m/>
    <m/>
    <x v="51"/>
    <m/>
    <x v="5"/>
    <m/>
    <x v="1"/>
    <x v="1"/>
    <s v="Cymodocea rotundata, Halodule uninervis, Halophila beccarii, Halophila ovalis, and Halophila spinulosa. Halophila ovalis"/>
    <m/>
    <m/>
    <m/>
    <m/>
    <m/>
    <m/>
    <m/>
    <m/>
    <m/>
    <m/>
    <m/>
    <n v="138"/>
    <m/>
    <m/>
    <m/>
    <m/>
    <m/>
    <m/>
    <m/>
    <m/>
    <m/>
    <m/>
    <m/>
    <m/>
    <m/>
    <m/>
  </r>
  <r>
    <s v="CC_017"/>
    <m/>
    <s v="RoÈhr ME, BostroÈm C, Canal-VergeÂs P, Holmer M. Blue carbon stocks in Baltic Sea eelgrass (Zostera marina) meadows. Biogeosciences. 2016; 13(22): 6139±53."/>
    <m/>
    <m/>
    <m/>
    <x v="7"/>
    <m/>
    <x v="7"/>
    <m/>
    <x v="4"/>
    <x v="3"/>
    <m/>
    <m/>
    <m/>
    <m/>
    <m/>
    <m/>
    <m/>
    <m/>
    <m/>
    <m/>
    <m/>
    <m/>
    <n v="172.96"/>
    <m/>
    <m/>
    <m/>
    <m/>
    <m/>
    <m/>
    <m/>
    <m/>
    <m/>
    <m/>
    <m/>
    <m/>
    <m/>
    <m/>
  </r>
  <r>
    <s v="CC_017"/>
    <m/>
    <s v="Röhr, M. E., Boström, C., Canal-Vergés, P., &amp; Holmer, M. (2016). Blue carbon stocks in Baltic Sea eelgrass (Zostera marina) meadows. Biogeosciences, 13(22), 6139-6153."/>
    <m/>
    <m/>
    <m/>
    <x v="52"/>
    <m/>
    <x v="7"/>
    <m/>
    <x v="4"/>
    <x v="3"/>
    <m/>
    <m/>
    <m/>
    <m/>
    <m/>
    <m/>
    <m/>
    <m/>
    <m/>
    <m/>
    <m/>
    <m/>
    <n v="25.08"/>
    <m/>
    <m/>
    <m/>
    <m/>
    <m/>
    <m/>
    <m/>
    <m/>
    <m/>
    <m/>
    <m/>
    <m/>
    <m/>
    <m/>
  </r>
  <r>
    <s v="CC_017"/>
    <m/>
    <s v="Tamis, J. E., &amp; Foekema, E. M. (2016). Blue carbon in the Dutch Caribbean: Memo. IMARES Wageningen UR. Paper attached "/>
    <m/>
    <m/>
    <m/>
    <x v="53"/>
    <m/>
    <x v="1"/>
    <m/>
    <x v="1"/>
    <x v="1"/>
    <s v="Thalassia and mix"/>
    <m/>
    <m/>
    <m/>
    <m/>
    <m/>
    <m/>
    <m/>
    <m/>
    <m/>
    <m/>
    <m/>
    <n v="72"/>
    <m/>
    <m/>
    <m/>
    <m/>
    <m/>
    <m/>
    <m/>
    <m/>
    <m/>
    <m/>
    <m/>
    <m/>
    <m/>
    <m/>
  </r>
  <r>
    <s v="CC_017"/>
    <m/>
    <s v="Green, A., Chadwick, M. A., &amp; Jones, P. J. (2018). Variability of UK seagrass sediment carbon: Implications for blue carbon estimates and marine conservation management. PloS one, 13(9)."/>
    <m/>
    <m/>
    <m/>
    <x v="54"/>
    <m/>
    <x v="7"/>
    <m/>
    <x v="4"/>
    <x v="3"/>
    <m/>
    <m/>
    <m/>
    <m/>
    <m/>
    <m/>
    <m/>
    <m/>
    <m/>
    <m/>
    <m/>
    <m/>
    <n v="140"/>
    <m/>
    <m/>
    <m/>
    <m/>
    <m/>
    <m/>
    <m/>
    <m/>
    <m/>
    <m/>
    <m/>
    <m/>
    <m/>
    <m/>
  </r>
  <r>
    <s v="CC_017"/>
    <m/>
    <s v="Alongi, D.M., Murdiyarso, D., Fourqurean, J.W., Kauffman, J.B., Hutahaean, A., Crooks, S., Lovelock, C.E., Howard, J., Herr, D., Fortes, M. and Pidgeon, E., 2016. Indonesia’s blue carbon: a globally significant and vulnerable sink for seagrass and mangrove carbon. Wetlands Ecology and Management, 24(1), pp.3-13."/>
    <m/>
    <m/>
    <m/>
    <x v="13"/>
    <m/>
    <x v="5"/>
    <m/>
    <x v="1"/>
    <x v="1"/>
    <s v="E. acoroides, C. rotundata, C. serrulata, Thalassodendron ciliatum, T. hemprichii, Halodule uninervis, Syringodium isoetifolium"/>
    <m/>
    <m/>
    <m/>
    <m/>
    <m/>
    <m/>
    <m/>
    <m/>
    <m/>
    <m/>
    <m/>
    <n v="129.9"/>
    <m/>
    <m/>
    <m/>
    <m/>
    <m/>
    <m/>
    <m/>
    <m/>
    <m/>
    <m/>
    <m/>
    <m/>
    <m/>
    <m/>
  </r>
  <r>
    <s v="CC_017"/>
    <m/>
    <s v="Miyajima, T., Hori, M., Hamaguchi, M., Shimabukuro, H., Adachi, H., Yamano, H., &amp; Nakaoka, M. (2015). Geographic variability in organic carbon stock and accumulation rate in sediments of East and Southeast Asian seagrass meadows. Global Biogeochemical Cycles, 29(4), 397-415."/>
    <m/>
    <m/>
    <m/>
    <x v="12"/>
    <m/>
    <x v="3"/>
    <m/>
    <x v="1"/>
    <x v="1"/>
    <s v="Zostera marina, Enhalus acoroides, Thalassia hemprichii"/>
    <m/>
    <m/>
    <m/>
    <m/>
    <m/>
    <m/>
    <m/>
    <m/>
    <m/>
    <m/>
    <m/>
    <n v="38"/>
    <m/>
    <m/>
    <m/>
    <m/>
    <m/>
    <m/>
    <m/>
    <m/>
    <m/>
    <m/>
    <m/>
    <m/>
    <m/>
    <m/>
  </r>
  <r>
    <s v="CC_017"/>
    <m/>
    <s v="Miyajima, T., Hori, M., Hamaguchi, M., Shimabukuro, H., Adachi, H., Yamano, H., &amp; Nakaoka, M. (2015). Geographic variability in organic carbon stock and accumulation rate in sediments of East and Southeast Asian seagrass meadows. Global Biogeochemical Cycles, 29(4), 397-415."/>
    <m/>
    <m/>
    <m/>
    <x v="17"/>
    <m/>
    <x v="5"/>
    <m/>
    <x v="1"/>
    <x v="1"/>
    <s v="Zostera marina, Enhalus acoroides, Thalassia hemprichii"/>
    <m/>
    <m/>
    <m/>
    <m/>
    <m/>
    <m/>
    <m/>
    <m/>
    <m/>
    <m/>
    <m/>
    <n v="120"/>
    <m/>
    <m/>
    <m/>
    <m/>
    <m/>
    <m/>
    <m/>
    <m/>
    <m/>
    <m/>
    <m/>
    <m/>
    <m/>
    <m/>
  </r>
  <r>
    <s v="CC_017"/>
    <m/>
    <s v="Serrano, O., Lovelock, C.E., B Atwood, T., Macreadie, P.I., Canto, R., Phinn, S., Arias-Ortiz, A., Bai, L., Baldock, J., Bedulli, C. and Carnell, P., 2019. Australian vegetated coastal ecosystems as global hotspots for climate change mitigation. Nature communications, 10(1), pp.1-10."/>
    <m/>
    <m/>
    <m/>
    <x v="5"/>
    <m/>
    <x v="4"/>
    <m/>
    <x v="1"/>
    <x v="1"/>
    <m/>
    <m/>
    <m/>
    <m/>
    <m/>
    <m/>
    <m/>
    <m/>
    <m/>
    <m/>
    <m/>
    <m/>
    <n v="112"/>
    <m/>
    <m/>
    <m/>
    <m/>
    <m/>
    <m/>
    <m/>
    <m/>
    <m/>
    <m/>
    <m/>
    <m/>
    <m/>
    <m/>
  </r>
  <r>
    <s v="CC_017"/>
    <m/>
    <s v="Herrera-Silveira JA, Pech-Cardenas MA, Morales-Ojeda SM, Cinco-Castro S, Camacho-Rico A, Caamal Sosa JP, Mendoza-Martinez JE, Pech-Poot EY, Montero J, Teutli-Hernandez C. 2020. Blue carbon of Mexico, carbon stocks and fluxes: a systematic review. PeerJ 8:e8790 http://doi.org/10.7717/peerj.8790"/>
    <m/>
    <m/>
    <m/>
    <x v="1"/>
    <m/>
    <x v="1"/>
    <m/>
    <x v="1"/>
    <x v="1"/>
    <m/>
    <m/>
    <m/>
    <m/>
    <m/>
    <m/>
    <m/>
    <m/>
    <m/>
    <m/>
    <m/>
    <m/>
    <n v="129.21"/>
    <m/>
    <m/>
    <m/>
    <m/>
    <m/>
    <m/>
    <m/>
    <m/>
    <m/>
    <m/>
    <m/>
    <m/>
    <m/>
    <m/>
  </r>
  <r>
    <s v="CC_017"/>
    <m/>
    <s v="Herrera-Silveira JA, Pech-Cardenas MA, Morales-Ojeda SM, Cinco-Castro S, Camacho-Rico A, Caamal Sosa JP, Mendoza-Martinez JE, Pech-Poot EY, Montero J, Teutli-Hernandez C. 2020. Blue carbon of Mexico, carbon stocks and fluxes: a systematic review. PeerJ 8:e8790 http://doi.org/10.7717/peerj.8790"/>
    <m/>
    <m/>
    <m/>
    <x v="1"/>
    <m/>
    <x v="1"/>
    <m/>
    <x v="1"/>
    <x v="1"/>
    <m/>
    <m/>
    <m/>
    <m/>
    <m/>
    <m/>
    <m/>
    <m/>
    <m/>
    <m/>
    <m/>
    <m/>
    <n v="70.900000000000006"/>
    <m/>
    <m/>
    <m/>
    <m/>
    <m/>
    <m/>
    <m/>
    <m/>
    <m/>
    <m/>
    <m/>
    <m/>
    <m/>
    <m/>
  </r>
  <r>
    <s v="CC_017"/>
    <m/>
    <s v="Herrera-Silveira JA, Pech-Cardenas MA, Morales-Ojeda SM, Cinco-Castro S, Camacho-Rico A, Caamal Sosa JP, Mendoza-Martinez JE, Pech-Poot EY, Montero J, Teutli-Hernandez C. 2020. Blue carbon of Mexico, carbon stocks and fluxes: a systematic review. PeerJ 8:e8790 http://doi.org/10.7717/peerj.8790"/>
    <m/>
    <m/>
    <m/>
    <x v="1"/>
    <m/>
    <x v="1"/>
    <m/>
    <x v="1"/>
    <x v="1"/>
    <m/>
    <m/>
    <m/>
    <m/>
    <m/>
    <m/>
    <m/>
    <m/>
    <m/>
    <m/>
    <m/>
    <m/>
    <n v="86.8"/>
    <m/>
    <m/>
    <m/>
    <m/>
    <m/>
    <m/>
    <m/>
    <m/>
    <m/>
    <m/>
    <m/>
    <m/>
    <m/>
    <m/>
  </r>
  <r>
    <s v="CC_017"/>
    <m/>
    <s v="Herrera-Silveira JA, Pech-Cardenas MA, Morales-Ojeda SM, Cinco-Castro S, Camacho-Rico A, Caamal Sosa JP, Mendoza-Martinez JE, Pech-Poot EY, Montero J, Teutli-Hernandez C. 2020. Blue carbon of Mexico, carbon stocks and fluxes: a systematic review. PeerJ 8:e8790 http://doi.org/10.7717/peerj.8790"/>
    <m/>
    <m/>
    <m/>
    <x v="1"/>
    <m/>
    <x v="1"/>
    <m/>
    <x v="1"/>
    <x v="1"/>
    <m/>
    <m/>
    <m/>
    <m/>
    <m/>
    <m/>
    <m/>
    <m/>
    <m/>
    <m/>
    <m/>
    <m/>
    <n v="140.80000000000001"/>
    <m/>
    <m/>
    <m/>
    <m/>
    <m/>
    <m/>
    <m/>
    <m/>
    <m/>
    <m/>
    <m/>
    <m/>
    <m/>
    <m/>
  </r>
  <r>
    <s v="CC_017"/>
    <m/>
    <s v="Campbell, J. E., Lacey, E. A., Decker, R. A., Crooks, S., &amp; Fourqurean, J. W. (2015). Carbon storage in seagrass beds of Abu Dhabi, United Arab Emirates. Estuaries and Coasts, 38(1), 242-251."/>
    <m/>
    <m/>
    <m/>
    <x v="36"/>
    <m/>
    <x v="5"/>
    <m/>
    <x v="1"/>
    <x v="1"/>
    <s v="Halodule uninervis, Halophila ovalis and Halophila stipulacea"/>
    <m/>
    <m/>
    <m/>
    <m/>
    <m/>
    <m/>
    <m/>
    <m/>
    <m/>
    <m/>
    <m/>
    <n v="49"/>
    <m/>
    <m/>
    <m/>
    <m/>
    <m/>
    <m/>
    <m/>
    <m/>
    <m/>
    <m/>
    <m/>
    <m/>
    <m/>
    <m/>
  </r>
  <r>
    <s v="CC_017"/>
    <m/>
    <s v="Cuellar-Martinez, T., Ruiz-Fernández, A. C., Sanchez-Cabeza, J. A., Pérez-Bernal, L. H., &amp; Sandoval-Gil, J. (2019). Relevance of carbon burial and storage in two contrasting blue carbon ecosystems of a north-east Pacific coastal lagoon. Science of The Total Environment, 675, 581-593."/>
    <m/>
    <m/>
    <m/>
    <x v="1"/>
    <m/>
    <x v="1"/>
    <m/>
    <x v="17"/>
    <x v="12"/>
    <m/>
    <m/>
    <m/>
    <m/>
    <m/>
    <m/>
    <m/>
    <m/>
    <m/>
    <m/>
    <m/>
    <m/>
    <n v="80"/>
    <m/>
    <m/>
    <m/>
    <m/>
    <m/>
    <m/>
    <m/>
    <m/>
    <m/>
    <m/>
    <m/>
    <m/>
    <m/>
    <m/>
  </r>
  <r>
    <s v="CC_017"/>
    <m/>
    <s v="Cuellar-Martinez, T., Ruiz-Fernández, A. C., Sanchez-Cabeza, J. A., Pérez-Bernal, L. H., &amp; Sandoval-Gil, J. (2019). Relevance of carbon burial and storage in two contrasting blue carbon ecosystems of a north-east Pacific coastal lagoon. Science of The Total Environment, 675, 581-593."/>
    <m/>
    <m/>
    <m/>
    <x v="1"/>
    <m/>
    <x v="1"/>
    <m/>
    <x v="17"/>
    <x v="12"/>
    <m/>
    <m/>
    <m/>
    <m/>
    <m/>
    <m/>
    <m/>
    <m/>
    <m/>
    <m/>
    <m/>
    <m/>
    <n v="98"/>
    <m/>
    <m/>
    <m/>
    <m/>
    <m/>
    <m/>
    <m/>
    <m/>
    <m/>
    <m/>
    <m/>
    <m/>
    <m/>
    <m/>
  </r>
  <r>
    <s v="CC_017"/>
    <m/>
    <s v="Cusack, M., Saderne, V., Arias-Ortiz, A., Masque, P., Krishnakumar, P.K., Rabaoui, L., Qurban, M.A., Qasem, A.M., Prihartato, P., Loughland, R.A. and Elyas, A.A., 2018. Organic carbon sequestration and storage in vegetated coastal habitats along the western coast of the Arabian Gulf. Environmental Research Letters, 13(7), p.074007."/>
    <m/>
    <m/>
    <m/>
    <x v="48"/>
    <m/>
    <x v="5"/>
    <m/>
    <x v="17"/>
    <x v="12"/>
    <m/>
    <m/>
    <m/>
    <m/>
    <m/>
    <m/>
    <m/>
    <m/>
    <m/>
    <m/>
    <m/>
    <m/>
    <n v="76"/>
    <m/>
    <m/>
    <m/>
    <m/>
    <m/>
    <m/>
    <m/>
    <m/>
    <m/>
    <m/>
    <m/>
    <m/>
    <m/>
    <m/>
  </r>
  <r>
    <s v="CC_017"/>
    <m/>
    <s v="Jankowska, E., Michel, L. N., Zaborska, A., &amp; Włodarska‐Kowalczuk, M. (2016). Sediment carbon sink in low‐density temperate eelgrass meadows (Baltic Sea). Journal of Geophysical Research: Biogeosciences, 121(12), 2918-2934."/>
    <m/>
    <m/>
    <m/>
    <x v="55"/>
    <m/>
    <x v="7"/>
    <m/>
    <x v="4"/>
    <x v="3"/>
    <m/>
    <m/>
    <m/>
    <m/>
    <m/>
    <m/>
    <m/>
    <m/>
    <m/>
    <m/>
    <m/>
    <m/>
    <n v="5.0199999999999996"/>
    <m/>
    <m/>
    <m/>
    <m/>
    <m/>
    <m/>
    <m/>
    <m/>
    <m/>
    <m/>
    <m/>
    <m/>
    <m/>
    <m/>
  </r>
  <r>
    <s v="CC_017"/>
    <m/>
    <s v="Jankowska, E., Michel, L. N., Zaborska, A., &amp; Włodarska‐Kowalczuk, M. (2016). Sediment carbon sink in low‐density temperate eelgrass meadows (Baltic Sea). Journal of Geophysical Research: Biogeosciences, 121(12), 2918-2934."/>
    <m/>
    <m/>
    <m/>
    <x v="55"/>
    <m/>
    <x v="7"/>
    <m/>
    <x v="4"/>
    <x v="3"/>
    <m/>
    <m/>
    <m/>
    <m/>
    <m/>
    <m/>
    <m/>
    <m/>
    <m/>
    <m/>
    <m/>
    <m/>
    <n v="22.8"/>
    <m/>
    <m/>
    <m/>
    <m/>
    <m/>
    <m/>
    <m/>
    <m/>
    <m/>
    <m/>
    <m/>
    <m/>
    <m/>
    <m/>
  </r>
  <r>
    <s v="CC_017"/>
    <m/>
    <s v="Thorhaug, A. L., Poulos, H. M., López-Portillo, J., Barr, J., Lara-Domínguez, A. L., Ku, T. C., &amp; Berlyn, G. P. (2019). Gulf of Mexico estuarine blue carbon stock, extent and flux: Mangroves, marshes, and seagrasses: A North American hotspot. Science of the Total Environment, 653, 1253-1261."/>
    <m/>
    <m/>
    <m/>
    <x v="11"/>
    <m/>
    <x v="1"/>
    <m/>
    <x v="17"/>
    <x v="12"/>
    <m/>
    <m/>
    <m/>
    <m/>
    <m/>
    <m/>
    <m/>
    <m/>
    <m/>
    <m/>
    <m/>
    <m/>
    <n v="170"/>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Baltic Sea"/>
    <x v="52"/>
    <m/>
    <x v="7"/>
    <m/>
    <x v="4"/>
    <x v="3"/>
    <m/>
    <n v="0.41"/>
    <n v="0.36"/>
    <n v="0.77"/>
    <m/>
    <m/>
    <m/>
    <n v="5.78"/>
    <n v="0.3"/>
    <m/>
    <m/>
    <m/>
    <n v="23.1"/>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Baltic Sea"/>
    <x v="19"/>
    <m/>
    <x v="7"/>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Black Sea"/>
    <x v="3"/>
    <m/>
    <x v="7"/>
    <m/>
    <x v="4"/>
    <x v="3"/>
    <m/>
    <n v="0.42"/>
    <n v="0.25"/>
    <n v="0.67"/>
    <m/>
    <m/>
    <m/>
    <n v="7.25"/>
    <n v="3.5"/>
    <m/>
    <m/>
    <m/>
    <n v="29"/>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Eastern Atlantic"/>
    <x v="54"/>
    <m/>
    <x v="7"/>
    <m/>
    <x v="4"/>
    <x v="3"/>
    <m/>
    <n v="0.27"/>
    <n v="0.92"/>
    <n v="1.2"/>
    <m/>
    <m/>
    <m/>
    <n v="13.84"/>
    <n v="0.7"/>
    <m/>
    <m/>
    <m/>
    <n v="55.4"/>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Eastern Atlantic"/>
    <x v="9"/>
    <m/>
    <x v="7"/>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Eastern Atlantic"/>
    <x v="21"/>
    <m/>
    <x v="7"/>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Western Atlantic"/>
    <x v="11"/>
    <m/>
    <x v="7"/>
    <m/>
    <x v="4"/>
    <x v="3"/>
    <m/>
    <n v="0.64"/>
    <n v="0.63"/>
    <n v="1.27"/>
    <m/>
    <m/>
    <m/>
    <n v="13.49"/>
    <n v="0.3"/>
    <m/>
    <m/>
    <m/>
    <n v="54"/>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Western Atlantic"/>
    <x v="10"/>
    <m/>
    <x v="7"/>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Eastern Pacific"/>
    <x v="11"/>
    <m/>
    <x v="8"/>
    <m/>
    <x v="4"/>
    <x v="3"/>
    <m/>
    <n v="0.81"/>
    <n v="0.39"/>
    <n v="1.2"/>
    <m/>
    <m/>
    <m/>
    <n v="17.36"/>
    <n v="0.4"/>
    <m/>
    <m/>
    <m/>
    <n v="69.400000000000006"/>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Eastern Pacific"/>
    <x v="10"/>
    <m/>
    <x v="8"/>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Eastern Pacific"/>
    <x v="1"/>
    <m/>
    <x v="8"/>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Western Pacific"/>
    <x v="12"/>
    <m/>
    <x v="3"/>
    <m/>
    <x v="4"/>
    <x v="3"/>
    <m/>
    <n v="0.68"/>
    <n v="0.2"/>
    <n v="0.88"/>
    <m/>
    <m/>
    <m/>
    <n v="23.43"/>
    <n v="1.1000000000000001"/>
    <m/>
    <m/>
    <m/>
    <n v="93.7"/>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Western Pacific"/>
    <x v="4"/>
    <m/>
    <x v="3"/>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Kattegatt-Skagerrak"/>
    <x v="7"/>
    <m/>
    <x v="7"/>
    <m/>
    <x v="4"/>
    <x v="3"/>
    <m/>
    <n v="0.45"/>
    <n v="0.44"/>
    <n v="0.89"/>
    <m/>
    <m/>
    <m/>
    <n v="48.62"/>
    <n v="2.5"/>
    <m/>
    <m/>
    <m/>
    <n v="194.5"/>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Kattegatt-Skagerrak"/>
    <x v="19"/>
    <m/>
    <x v="7"/>
    <m/>
    <x v="4"/>
    <x v="3"/>
    <m/>
    <s v=" "/>
    <s v=" "/>
    <s v=" "/>
    <m/>
    <m/>
    <m/>
    <s v=" "/>
    <s v=" "/>
    <m/>
    <m/>
    <m/>
    <s v=" "/>
    <m/>
    <m/>
    <m/>
    <m/>
    <m/>
    <m/>
    <m/>
    <m/>
    <m/>
    <m/>
    <m/>
    <m/>
    <m/>
    <m/>
  </r>
  <r>
    <s v="CC_018"/>
    <s v="Röhr, M.E., Holmer, M., Baum, J.K., Björk, M., Boyer, K., Chin, D., Chalifour, L., Cimon, S., Cusson, M., Dahl, M. and Deyanova, D., 2018. Blue carbon storage capacity of temperate eelgrass (Zostera marina) meadows. Global Biogeochemical Cycles, 32(10), pp.1457-1475."/>
    <m/>
    <m/>
    <m/>
    <s v="Mediterranean Sea"/>
    <x v="9"/>
    <m/>
    <x v="2"/>
    <m/>
    <x v="4"/>
    <x v="3"/>
    <m/>
    <n v="0.26"/>
    <n v="0.5"/>
    <n v="0.76"/>
    <m/>
    <m/>
    <m/>
    <n v="87.93"/>
    <n v="2.2999999999999998"/>
    <m/>
    <m/>
    <m/>
    <n v="351.7"/>
    <m/>
    <m/>
    <m/>
    <m/>
    <m/>
    <m/>
    <m/>
    <m/>
    <m/>
    <m/>
    <n v="25"/>
    <m/>
    <m/>
    <m/>
  </r>
  <r>
    <s v="CC_018"/>
    <s v="Röhr, M.E., Holmer, M., Baum, J.K., Björk, M., Boyer, K., Chin, D., Chalifour, L., Cimon, S., Cusson, M., Dahl, M. and Deyanova, D., 2018. Blue carbon storage capacity of temperate eelgrass (Zostera marina) meadows. Global Biogeochemical Cycles, 32(10), pp.1457-1475."/>
    <m/>
    <m/>
    <m/>
    <s v="Z. marina avg."/>
    <x v="50"/>
    <m/>
    <x v="9"/>
    <s v="Z. marina avg."/>
    <x v="15"/>
    <x v="3"/>
    <m/>
    <n v="0.51"/>
    <n v="0.44"/>
    <n v="0.96"/>
    <m/>
    <m/>
    <m/>
    <n v="27.21"/>
    <n v="1.4"/>
    <m/>
    <m/>
    <m/>
    <n v="108.9"/>
    <m/>
    <m/>
    <m/>
    <m/>
    <m/>
    <m/>
    <m/>
    <m/>
    <m/>
    <m/>
    <n v="25"/>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Lower range"/>
    <x v="49"/>
    <x v="21"/>
    <m/>
    <n v="0.35279999999999995"/>
    <n v="1.69085"/>
    <n v="2.04365"/>
    <m/>
    <m/>
    <m/>
    <m/>
    <m/>
    <m/>
    <m/>
    <m/>
    <m/>
    <m/>
    <m/>
    <m/>
    <m/>
    <m/>
    <m/>
    <m/>
    <m/>
    <m/>
    <m/>
    <m/>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Upper range"/>
    <x v="49"/>
    <x v="21"/>
    <m/>
    <n v="0.68914999999999982"/>
    <n v="3.5038499999999999"/>
    <n v="4.1929999999999996"/>
    <m/>
    <m/>
    <m/>
    <m/>
    <m/>
    <m/>
    <m/>
    <m/>
    <m/>
    <m/>
    <m/>
    <m/>
    <m/>
    <m/>
    <m/>
    <m/>
    <m/>
    <m/>
    <m/>
    <m/>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Lower range"/>
    <x v="49"/>
    <x v="21"/>
    <m/>
    <n v="0.12845000000000001"/>
    <n v="0.39795000000000003"/>
    <n v="0.52639999999999998"/>
    <m/>
    <m/>
    <m/>
    <m/>
    <m/>
    <m/>
    <m/>
    <m/>
    <m/>
    <m/>
    <m/>
    <m/>
    <m/>
    <m/>
    <m/>
    <m/>
    <m/>
    <m/>
    <m/>
    <m/>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Upper range"/>
    <x v="49"/>
    <x v="21"/>
    <m/>
    <n v="0.47214999999999996"/>
    <n v="0.8085"/>
    <n v="1.2806500000000001"/>
    <m/>
    <m/>
    <m/>
    <m/>
    <m/>
    <m/>
    <m/>
    <m/>
    <m/>
    <m/>
    <m/>
    <m/>
    <m/>
    <m/>
    <m/>
    <m/>
    <m/>
    <m/>
    <m/>
    <m/>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Lower range"/>
    <x v="50"/>
    <x v="22"/>
    <m/>
    <n v="0.27510000000000001"/>
    <n v="0.25409999999999994"/>
    <n v="0.52919999999999989"/>
    <m/>
    <m/>
    <m/>
    <m/>
    <m/>
    <m/>
    <m/>
    <m/>
    <m/>
    <m/>
    <m/>
    <m/>
    <m/>
    <m/>
    <m/>
    <m/>
    <m/>
    <m/>
    <m/>
    <m/>
    <m/>
    <m/>
    <m/>
  </r>
  <r>
    <s v="CC_019"/>
    <s v="Congdon, V.M., S.S. Wilson, and K.H. Dunton, Evaluation of relationships between cover estimates and biomass in subtropical seagrass meadows and application to landscape estimates of carbon storage. Southeastern Geographer, 2017."/>
    <m/>
    <n v="2017"/>
    <m/>
    <s v="Gulf of Mexico, Texas"/>
    <x v="11"/>
    <m/>
    <x v="1"/>
    <s v="Upper range"/>
    <x v="50"/>
    <x v="22"/>
    <m/>
    <n v="1.1539499999999998"/>
    <n v="1.1224499999999999"/>
    <n v="2.2763999999999998"/>
    <m/>
    <m/>
    <m/>
    <m/>
    <m/>
    <m/>
    <m/>
    <m/>
    <m/>
    <m/>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1"/>
    <s v="Mean"/>
    <x v="15"/>
    <x v="0"/>
    <m/>
    <m/>
    <m/>
    <m/>
    <m/>
    <m/>
    <m/>
    <m/>
    <m/>
    <m/>
    <m/>
    <m/>
    <m/>
    <n v="869.5"/>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1"/>
    <s v="Median"/>
    <x v="15"/>
    <x v="0"/>
    <m/>
    <m/>
    <m/>
    <m/>
    <m/>
    <m/>
    <m/>
    <m/>
    <m/>
    <m/>
    <m/>
    <m/>
    <m/>
    <n v="891.4"/>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1"/>
    <s v="Lower range"/>
    <x v="15"/>
    <x v="0"/>
    <m/>
    <m/>
    <m/>
    <m/>
    <m/>
    <m/>
    <m/>
    <m/>
    <m/>
    <m/>
    <m/>
    <m/>
    <m/>
    <n v="16"/>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1"/>
    <s v="Upper range"/>
    <x v="15"/>
    <x v="0"/>
    <m/>
    <m/>
    <m/>
    <m/>
    <m/>
    <m/>
    <m/>
    <m/>
    <m/>
    <m/>
    <m/>
    <m/>
    <m/>
    <n v="1660"/>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5"/>
    <s v="Mean"/>
    <x v="15"/>
    <x v="0"/>
    <m/>
    <m/>
    <m/>
    <m/>
    <m/>
    <m/>
    <m/>
    <m/>
    <m/>
    <m/>
    <m/>
    <m/>
    <m/>
    <n v="713.9"/>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5"/>
    <s v="Median"/>
    <x v="15"/>
    <x v="0"/>
    <m/>
    <m/>
    <m/>
    <m/>
    <m/>
    <m/>
    <m/>
    <m/>
    <m/>
    <m/>
    <m/>
    <m/>
    <m/>
    <n v="795.2"/>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5"/>
    <s v="Lower range"/>
    <x v="15"/>
    <x v="0"/>
    <m/>
    <m/>
    <m/>
    <m/>
    <m/>
    <m/>
    <m/>
    <m/>
    <m/>
    <m/>
    <m/>
    <m/>
    <m/>
    <n v="3"/>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5"/>
    <s v="Upper range"/>
    <x v="15"/>
    <x v="0"/>
    <m/>
    <m/>
    <m/>
    <m/>
    <m/>
    <m/>
    <m/>
    <m/>
    <m/>
    <m/>
    <m/>
    <m/>
    <m/>
    <n v="1611"/>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2"/>
    <s v="Mean"/>
    <x v="15"/>
    <x v="0"/>
    <m/>
    <m/>
    <m/>
    <m/>
    <m/>
    <m/>
    <m/>
    <m/>
    <m/>
    <m/>
    <m/>
    <m/>
    <m/>
    <n v="654.4"/>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2"/>
    <s v="Median"/>
    <x v="15"/>
    <x v="0"/>
    <m/>
    <m/>
    <m/>
    <m/>
    <m/>
    <m/>
    <m/>
    <m/>
    <m/>
    <m/>
    <m/>
    <m/>
    <m/>
    <n v="658.2"/>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2"/>
    <s v="Lower range"/>
    <x v="15"/>
    <x v="0"/>
    <m/>
    <m/>
    <m/>
    <m/>
    <m/>
    <m/>
    <m/>
    <m/>
    <m/>
    <m/>
    <m/>
    <m/>
    <m/>
    <n v="87"/>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2"/>
    <s v="Upper range"/>
    <x v="15"/>
    <x v="0"/>
    <m/>
    <m/>
    <m/>
    <m/>
    <m/>
    <m/>
    <m/>
    <m/>
    <m/>
    <m/>
    <m/>
    <m/>
    <m/>
    <n v="1542"/>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4"/>
    <s v="Mean"/>
    <x v="15"/>
    <x v="0"/>
    <m/>
    <m/>
    <m/>
    <m/>
    <m/>
    <m/>
    <m/>
    <m/>
    <m/>
    <m/>
    <m/>
    <m/>
    <m/>
    <n v="603.9"/>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4"/>
    <s v="Median"/>
    <x v="15"/>
    <x v="0"/>
    <m/>
    <m/>
    <m/>
    <m/>
    <m/>
    <m/>
    <m/>
    <m/>
    <m/>
    <m/>
    <m/>
    <m/>
    <m/>
    <n v="566.5"/>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4"/>
    <s v="Lower range"/>
    <x v="15"/>
    <x v="0"/>
    <m/>
    <m/>
    <m/>
    <m/>
    <m/>
    <m/>
    <m/>
    <m/>
    <m/>
    <m/>
    <m/>
    <m/>
    <m/>
    <n v="8"/>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4"/>
    <s v="Upper range"/>
    <x v="15"/>
    <x v="0"/>
    <m/>
    <m/>
    <m/>
    <m/>
    <m/>
    <m/>
    <m/>
    <m/>
    <m/>
    <m/>
    <m/>
    <m/>
    <m/>
    <n v="1475"/>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7"/>
    <s v="Mean"/>
    <x v="15"/>
    <x v="0"/>
    <m/>
    <m/>
    <m/>
    <m/>
    <m/>
    <m/>
    <m/>
    <m/>
    <m/>
    <m/>
    <m/>
    <m/>
    <m/>
    <n v="204.9"/>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7"/>
    <s v="Median"/>
    <x v="15"/>
    <x v="0"/>
    <m/>
    <m/>
    <m/>
    <m/>
    <m/>
    <m/>
    <m/>
    <m/>
    <m/>
    <m/>
    <m/>
    <m/>
    <m/>
    <n v="68.2"/>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7"/>
    <s v="Lower range"/>
    <x v="15"/>
    <x v="0"/>
    <m/>
    <m/>
    <m/>
    <m/>
    <m/>
    <m/>
    <m/>
    <m/>
    <m/>
    <m/>
    <m/>
    <m/>
    <m/>
    <n v="8"/>
    <m/>
    <m/>
    <m/>
    <m/>
    <m/>
    <m/>
    <m/>
    <m/>
    <m/>
    <m/>
    <m/>
    <m/>
    <m/>
  </r>
  <r>
    <s v="CC_021"/>
    <s v="Mazarrasa, I., Marbà, N., Lovelock, C.E., Serrano, O., Lavery, P.S., Fourqurean, J.W., Kennedy, H., Mateo, M.A., Krause-Jensen, D., Steven, A.D. and Duarte, C.M., 2015. Seagrass meadows as a globally significant carbonate reservoir. Biogeosciences, 12(16), pp.4993-5003."/>
    <m/>
    <m/>
    <m/>
    <m/>
    <x v="50"/>
    <m/>
    <x v="7"/>
    <s v="Upper range"/>
    <x v="15"/>
    <x v="0"/>
    <m/>
    <m/>
    <m/>
    <m/>
    <m/>
    <m/>
    <m/>
    <m/>
    <m/>
    <m/>
    <m/>
    <m/>
    <m/>
    <n v="555"/>
    <m/>
    <m/>
    <m/>
    <m/>
    <m/>
    <m/>
    <m/>
    <m/>
    <m/>
    <m/>
    <m/>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46"/>
    <x v="50"/>
    <x v="22"/>
    <m/>
    <m/>
    <m/>
    <m/>
    <m/>
    <n v="0"/>
    <m/>
    <n v="0"/>
    <n v="11.07"/>
    <n v="0"/>
    <n v="0.66"/>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47"/>
    <x v="1"/>
    <x v="1"/>
    <s v="Zostera marina, Zostera noltii"/>
    <m/>
    <m/>
    <m/>
    <m/>
    <n v="0"/>
    <m/>
    <n v="0"/>
    <n v="9.69"/>
    <n v="0"/>
    <n v="0.67"/>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48"/>
    <x v="1"/>
    <x v="1"/>
    <s v="Zostera marina, Zostera noltii"/>
    <m/>
    <m/>
    <m/>
    <m/>
    <n v="0"/>
    <m/>
    <n v="0"/>
    <n v="8.25"/>
    <n v="0"/>
    <n v="0.73"/>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49"/>
    <x v="4"/>
    <x v="3"/>
    <m/>
    <m/>
    <m/>
    <m/>
    <m/>
    <n v="0"/>
    <m/>
    <n v="0"/>
    <n v="15.55"/>
    <n v="0"/>
    <n v="0.51"/>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50"/>
    <x v="4"/>
    <x v="3"/>
    <m/>
    <m/>
    <m/>
    <m/>
    <m/>
    <n v="0"/>
    <m/>
    <n v="0"/>
    <n v="11.07"/>
    <n v="0"/>
    <n v="0.57999999999999996"/>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51"/>
    <x v="4"/>
    <x v="3"/>
    <m/>
    <m/>
    <m/>
    <m/>
    <m/>
    <n v="0"/>
    <m/>
    <n v="0"/>
    <n v="0.44"/>
    <n v="0"/>
    <n v="0.57999999999999996"/>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acabelos, E., Moreira, J., and Troncoso, J. S. (2008). Distribution of Polychaeta in soft-bottoms of a Galician Ria (NW Spain). Scientia Marina, 72(4), 655-667."/>
    <m/>
    <m/>
    <s v="Ensenada San Simón, Galicia,Spain"/>
    <x v="26"/>
    <m/>
    <x v="2"/>
    <n v="252"/>
    <x v="51"/>
    <x v="3"/>
    <m/>
    <m/>
    <m/>
    <m/>
    <m/>
    <n v="0"/>
    <m/>
    <n v="0"/>
    <n v="8.06"/>
    <n v="0"/>
    <n v="0.55000000000000004"/>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Como, S., Magni, P., Casu, D., Floris, A., Giordani, G., Natale, S., Fenzi, G.A. and De Falco, G. (2007). Sediment characteristics and macrofauna distribution along a human-modified inlet in the Gulf of Oristano (Sardinia, Italy). Marine Pollution Bulletin, 54(6), 733-744."/>
    <m/>
    <m/>
    <s v="Golf of Oristano, Sardinia, Italy"/>
    <x v="23"/>
    <m/>
    <x v="2"/>
    <n v="253"/>
    <x v="2"/>
    <x v="2"/>
    <m/>
    <m/>
    <m/>
    <m/>
    <m/>
    <n v="0"/>
    <m/>
    <n v="0"/>
    <n v="9"/>
    <n v="0"/>
    <n v="6"/>
    <n v="1545"/>
    <n v="927"/>
    <n v="618"/>
    <m/>
    <m/>
    <m/>
    <m/>
    <m/>
    <m/>
    <m/>
    <n v="30"/>
    <m/>
    <m/>
    <n v="1.03"/>
    <m/>
    <m/>
  </r>
  <r>
    <s v="CC_021"/>
    <s v="Mazarrasa, I., Marbà, N., Lovelock, C.E., Serrano, O., Lavery, P.S., Fourqurean, J.W., Kennedy, H., Mateo, M.A., Krause-Jensen, D., Steven, A.D. and Duarte, C.M., 2015. Seagrass meadows as a globally significant carbonate reservoir. Biogeosciences, 12(16), pp.4993-5003."/>
    <s v="Como, S., Magni, P., Casu, D., Floris, A., Giordani, G., Natale, S., Fenzi, G.A. and De Falco, G. (2007). Sediment characteristics and macrofauna distribution along a human-modified inlet in the Gulf of Oristano (Sardinia, Italy). Marine Pollution Bulletin, 54(6), 733-744."/>
    <m/>
    <m/>
    <s v="Golf of Oristano, Sardinia, Italy"/>
    <x v="23"/>
    <m/>
    <x v="2"/>
    <n v="254"/>
    <x v="2"/>
    <x v="2"/>
    <m/>
    <m/>
    <m/>
    <m/>
    <m/>
    <n v="0"/>
    <m/>
    <n v="0"/>
    <n v="4"/>
    <n v="0"/>
    <n v="4.2"/>
    <n v="844.6"/>
    <n v="412"/>
    <n v="432.6"/>
    <m/>
    <m/>
    <m/>
    <m/>
    <m/>
    <m/>
    <m/>
    <n v="30"/>
    <m/>
    <m/>
    <n v="1.03"/>
    <m/>
    <m/>
  </r>
  <r>
    <s v="CC_021"/>
    <s v="Mazarrasa, I., Marbà, N., Lovelock, C.E., Serrano, O., Lavery, P.S., Fourqurean, J.W., Kennedy, H., Mateo, M.A., Krause-Jensen, D., Steven, A.D. and Duarte, C.M., 2015. Seagrass meadows as a globally significant carbonate reservoir. Biogeosciences, 12(16), pp.4993-5003."/>
    <s v="Como, S., Magni, P., Casu, D., Floris, A., Giordani, G., Natale, S., Fenzi, G.A. and De Falco, G. (2007). Sediment characteristics and macrofauna distribution along a human-modified inlet in the Gulf of Oristano (Sardinia, Italy). Marine Pollution Bulletin, 54(6), 733-744."/>
    <m/>
    <m/>
    <s v="Golf of Oristano, Sardinia, Italy"/>
    <x v="23"/>
    <m/>
    <x v="2"/>
    <n v="255"/>
    <x v="2"/>
    <x v="2"/>
    <m/>
    <m/>
    <m/>
    <m/>
    <m/>
    <n v="0"/>
    <m/>
    <n v="0"/>
    <n v="3.5"/>
    <n v="0"/>
    <n v="3"/>
    <n v="669.5"/>
    <n v="360.5"/>
    <n v="309"/>
    <m/>
    <m/>
    <m/>
    <m/>
    <m/>
    <m/>
    <m/>
    <n v="3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3"/>
    <x v="2"/>
    <x v="2"/>
    <m/>
    <m/>
    <m/>
    <m/>
    <m/>
    <n v="0"/>
    <m/>
    <n v="0"/>
    <n v="0.1"/>
    <n v="0"/>
    <n v="0.84"/>
    <n v="96.408000000000001"/>
    <n v="9.89"/>
    <n v="86.52"/>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4"/>
    <x v="2"/>
    <x v="2"/>
    <m/>
    <m/>
    <m/>
    <m/>
    <m/>
    <n v="0"/>
    <m/>
    <n v="0"/>
    <n v="0.01"/>
    <n v="0"/>
    <n v="1.32"/>
    <n v="137.40199999999999"/>
    <n v="1.44"/>
    <n v="135.96"/>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5"/>
    <x v="2"/>
    <x v="2"/>
    <m/>
    <m/>
    <m/>
    <m/>
    <m/>
    <n v="0"/>
    <m/>
    <n v="0"/>
    <n v="0.4"/>
    <n v="0"/>
    <n v="1.56"/>
    <n v="201.983"/>
    <n v="41.3"/>
    <n v="160.68"/>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6"/>
    <x v="2"/>
    <x v="2"/>
    <m/>
    <m/>
    <m/>
    <m/>
    <m/>
    <n v="0"/>
    <m/>
    <n v="0"/>
    <n v="0.14000000000000001"/>
    <n v="0"/>
    <n v="5.88"/>
    <n v="620.36900000000003"/>
    <n v="14.73"/>
    <n v="605.64"/>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7"/>
    <x v="2"/>
    <x v="2"/>
    <m/>
    <m/>
    <m/>
    <m/>
    <m/>
    <n v="0"/>
    <m/>
    <n v="0"/>
    <n v="1.18"/>
    <n v="0"/>
    <n v="7.2"/>
    <n v="862.625"/>
    <n v="121.03"/>
    <n v="741.6"/>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De Falco, G., Baroli, M., Cucco, A., and  Simeone, S. (2008). Intrabasinal conditions promoting the development of a biogenic carbonate sedimentary facies associated with the seagrass Posidonia oceanica. Continental Shelf Research, 28(6), 797-812."/>
    <m/>
    <m/>
    <s v="Golf of Oristano, Sardinia, Italy"/>
    <x v="23"/>
    <m/>
    <x v="2"/>
    <n v="198"/>
    <x v="2"/>
    <x v="2"/>
    <m/>
    <m/>
    <m/>
    <m/>
    <m/>
    <n v="0"/>
    <m/>
    <n v="0"/>
    <n v="2.38"/>
    <n v="0"/>
    <n v="7.56"/>
    <n v="1023.717"/>
    <n v="245.04"/>
    <n v="778.68"/>
    <m/>
    <m/>
    <m/>
    <m/>
    <m/>
    <m/>
    <m/>
    <n v="10"/>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1,  Low water neap station,  Queensland, Australia"/>
    <x v="5"/>
    <m/>
    <x v="5"/>
    <n v="205"/>
    <x v="1"/>
    <x v="1"/>
    <s v="Halodule uninervis, Halophila ovalis"/>
    <m/>
    <m/>
    <m/>
    <m/>
    <n v="0"/>
    <m/>
    <n v="0"/>
    <n v="1.26"/>
    <n v="0"/>
    <n v="0.05"/>
    <n v="134.827"/>
    <n v="129.88"/>
    <n v="4.944"/>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1, Intermediate water neap station, Queensland, Australia "/>
    <x v="5"/>
    <m/>
    <x v="5"/>
    <n v="206"/>
    <x v="1"/>
    <x v="1"/>
    <s v="Halodule uninervis, Halophila ovalis"/>
    <m/>
    <m/>
    <m/>
    <m/>
    <n v="0"/>
    <m/>
    <n v="0"/>
    <n v="0.69"/>
    <n v="0"/>
    <n v="0.04"/>
    <n v="75.128200000000007"/>
    <n v="71.42"/>
    <n v="3.7080000000000002"/>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1, Mid-tide station, Queensland, Australia"/>
    <x v="5"/>
    <m/>
    <x v="5"/>
    <n v="207"/>
    <x v="1"/>
    <x v="1"/>
    <s v="Halodule uninervis, Halophila ovalis"/>
    <m/>
    <m/>
    <m/>
    <m/>
    <n v="0"/>
    <m/>
    <n v="0"/>
    <n v="0.83"/>
    <n v="0"/>
    <n v="0.03"/>
    <n v="88.930199999999999"/>
    <n v="85.59"/>
    <n v="3.3372000000000002"/>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2,  Low water neap station,  Queensland, Australia"/>
    <x v="5"/>
    <m/>
    <x v="5"/>
    <n v="208"/>
    <x v="1"/>
    <x v="1"/>
    <s v="Halodule uninervis, Halophila ovalis"/>
    <m/>
    <m/>
    <m/>
    <m/>
    <n v="0"/>
    <m/>
    <n v="0"/>
    <n v="1.17"/>
    <n v="0"/>
    <n v="0.09"/>
    <n v="129.28559999999999"/>
    <n v="120.14"/>
    <n v="9.1463999999999999"/>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2, Intermediate water neap station, Queensland, Australia "/>
    <x v="5"/>
    <m/>
    <x v="5"/>
    <n v="209"/>
    <x v="1"/>
    <x v="1"/>
    <s v="Halodule uninervis, Halophila ovalis"/>
    <m/>
    <m/>
    <m/>
    <m/>
    <n v="0"/>
    <m/>
    <n v="0"/>
    <n v="3.33"/>
    <n v="0"/>
    <n v="0.08"/>
    <n v="350.87979999999999"/>
    <n v="342.48"/>
    <n v="8.4047999999999998"/>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Haycock 2, Mid-tide station, Queensland, Australia"/>
    <x v="5"/>
    <m/>
    <x v="5"/>
    <n v="210"/>
    <x v="1"/>
    <x v="1"/>
    <s v="Halodule uninervis, Halophila ovalis"/>
    <m/>
    <m/>
    <m/>
    <m/>
    <n v="0"/>
    <m/>
    <n v="0"/>
    <n v="4.91"/>
    <n v="0"/>
    <n v="0.05"/>
    <n v="510.15899999999999"/>
    <n v="505.46"/>
    <n v="4.6967999999999996"/>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1,  Low water neap station,  Queensland, Australia"/>
    <x v="5"/>
    <m/>
    <x v="5"/>
    <n v="211"/>
    <x v="1"/>
    <x v="1"/>
    <s v="Halodule uninervis, Halophila ovalis"/>
    <m/>
    <m/>
    <m/>
    <m/>
    <n v="0"/>
    <m/>
    <n v="0"/>
    <n v="2.4900000000000002"/>
    <n v="0"/>
    <n v="0.31"/>
    <n v="288.56479999999999"/>
    <n v="256.55"/>
    <n v="32.0124"/>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1, Intermediate water neap station, Queensland, Australia "/>
    <x v="5"/>
    <m/>
    <x v="5"/>
    <n v="212"/>
    <x v="1"/>
    <x v="1"/>
    <s v="Halodule uninervis, Halophila ovalis"/>
    <m/>
    <m/>
    <m/>
    <m/>
    <n v="0"/>
    <m/>
    <n v="0"/>
    <n v="2"/>
    <n v="0"/>
    <n v="0.26"/>
    <n v="232.63579999999999"/>
    <n v="206.06"/>
    <n v="26.574000000000002"/>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1, Mid-tide station, Queensland, Australia"/>
    <x v="5"/>
    <m/>
    <x v="5"/>
    <n v="213"/>
    <x v="1"/>
    <x v="1"/>
    <s v="Halodule uninervis, Halophila ovalis"/>
    <m/>
    <m/>
    <m/>
    <m/>
    <n v="0"/>
    <m/>
    <n v="0"/>
    <n v="0.04"/>
    <n v="0"/>
    <n v="0.27"/>
    <n v="31.5901"/>
    <n v="3.66"/>
    <n v="27.933599999999998"/>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2,  Low water neap station,  Queensland, Australia"/>
    <x v="5"/>
    <m/>
    <x v="5"/>
    <n v="214"/>
    <x v="1"/>
    <x v="1"/>
    <s v="Halodule uninervis, Halophila ovalis"/>
    <m/>
    <m/>
    <m/>
    <m/>
    <n v="463.5"/>
    <m/>
    <n v="278.10000000000002"/>
    <n v="1.24"/>
    <n v="185.4"/>
    <n v="0.33"/>
    <n v="161.607"/>
    <n v="128.11000000000001"/>
    <n v="33.495600000000003"/>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2, Intermediate water neap station, Queensland, Australia "/>
    <x v="5"/>
    <m/>
    <x v="5"/>
    <n v="215"/>
    <x v="1"/>
    <x v="1"/>
    <s v="Halodule uninervis, Halophila ovalis"/>
    <m/>
    <m/>
    <m/>
    <m/>
    <n v="253.38"/>
    <m/>
    <n v="123.6"/>
    <n v="0.75"/>
    <n v="129.78"/>
    <n v="0.33"/>
    <n v="110.8486"/>
    <n v="76.739999999999995"/>
    <n v="34.113599999999998"/>
    <m/>
    <m/>
    <m/>
    <m/>
    <m/>
    <m/>
    <m/>
    <n v="5"/>
    <m/>
    <m/>
    <n v="1.03"/>
    <m/>
    <m/>
  </r>
  <r>
    <s v="CC_021"/>
    <s v="Mazarrasa, I., Marbà, N., Lovelock, C.E., Serrano, O., Lavery, P.S., Fourqurean, J.W., Kennedy, H., Mateo, M.A., Krause-Jensen, D., Steven, A.D. and Duarte, C.M., 2015. Seagrass meadows as a globally significant carbonate reservoir. Biogeosciences, 12(16), pp.4993-5003."/>
    <s v="Fisher, R., and Sheaves, M. J. (2003). Community structure and spatial variability of marine nematodes in tropical Australian pioneer seagrass meadows. Hydrobiologia, 495(1-3), 143-158."/>
    <m/>
    <m/>
    <s v="Cockle Bay 2, Mid-tide station, Queensland, Australia"/>
    <x v="5"/>
    <m/>
    <x v="5"/>
    <n v="216"/>
    <x v="1"/>
    <x v="1"/>
    <s v="Halodule uninervis, Halophila ovalis"/>
    <m/>
    <m/>
    <m/>
    <m/>
    <n v="200.85"/>
    <m/>
    <n v="108.15"/>
    <n v="0.75"/>
    <n v="92.7"/>
    <n v="0.33"/>
    <n v="111.1164"/>
    <n v="77.62"/>
    <n v="33.495600000000003"/>
    <m/>
    <m/>
    <m/>
    <m/>
    <m/>
    <m/>
    <m/>
    <n v="5"/>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36"/>
    <x v="52"/>
    <x v="13"/>
    <m/>
    <m/>
    <m/>
    <m/>
    <m/>
    <n v="9.64"/>
    <m/>
    <n v="0.99"/>
    <n v="0"/>
    <n v="8.65"/>
    <n v="1.42"/>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37"/>
    <x v="52"/>
    <x v="13"/>
    <m/>
    <m/>
    <m/>
    <m/>
    <m/>
    <n v="13.74"/>
    <m/>
    <n v="0.14000000000000001"/>
    <n v="0"/>
    <n v="13.6"/>
    <n v="1.62"/>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38"/>
    <x v="52"/>
    <x v="13"/>
    <m/>
    <m/>
    <m/>
    <m/>
    <m/>
    <n v="20.2"/>
    <m/>
    <n v="4.13"/>
    <n v="0"/>
    <n v="16.07"/>
    <n v="1.69"/>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39"/>
    <x v="52"/>
    <x v="13"/>
    <m/>
    <m/>
    <m/>
    <m/>
    <m/>
    <n v="62.04"/>
    <m/>
    <n v="1.47"/>
    <n v="0"/>
    <n v="60.56"/>
    <n v="1.44"/>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40"/>
    <x v="52"/>
    <x v="13"/>
    <m/>
    <m/>
    <m/>
    <m/>
    <m/>
    <n v="86.26"/>
    <m/>
    <n v="12.1"/>
    <n v="0"/>
    <n v="74.16"/>
    <n v="1.27"/>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Perry and Beavington-Penney, 2005"/>
    <m/>
    <m/>
    <s v="Inhaca Island, Mozambique"/>
    <x v="34"/>
    <m/>
    <x v="6"/>
    <n v="241"/>
    <x v="52"/>
    <x v="13"/>
    <m/>
    <m/>
    <m/>
    <m/>
    <m/>
    <n v="102.37"/>
    <m/>
    <n v="24.5"/>
    <n v="0"/>
    <n v="77.87"/>
    <n v="1.61"/>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Terrados, J., Agawin, N. S., Duarte, C. M., Fortes, M. D., Kamp-Nielsen, L., and Borum, J. (1999). Nutrient limitation of the tropical seagrass Enhalus acoroides (L.) Royle in Cape Bolinao, NW Philippines. Aquatic Botany, 65(1), 123-139."/>
    <m/>
    <m/>
    <s v="Sta.Barbara,Cape Bolinao, The Philippines"/>
    <x v="15"/>
    <m/>
    <x v="5"/>
    <n v="242"/>
    <x v="16"/>
    <x v="11"/>
    <m/>
    <m/>
    <m/>
    <m/>
    <m/>
    <n v="6.74"/>
    <m/>
    <n v="6.49"/>
    <n v="0.06"/>
    <n v="0.25"/>
    <n v="0.56000000000000005"/>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Terrados, J., Agawin, N. S., Duarte, C. M., Fortes, M. D., Kamp-Nielsen, L., and Borum, J. (1999). Nutrient limitation of the tropical seagrass Enhalus acoroides (L.) Royle in Cape Bolinao, NW Philippines. Aquatic Botany, 65(1), 123-139."/>
    <m/>
    <m/>
    <s v="Pislatan, Cape Bolinao, The Philippines"/>
    <x v="15"/>
    <m/>
    <x v="5"/>
    <n v="243"/>
    <x v="16"/>
    <x v="11"/>
    <m/>
    <m/>
    <m/>
    <m/>
    <m/>
    <n v="3.76"/>
    <m/>
    <n v="3.57"/>
    <n v="1.2"/>
    <n v="0.19"/>
    <n v="6.62"/>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Terrados, J., Agawin, N. S., Duarte, C. M., Fortes, M. D., Kamp-Nielsen, L., and Borum, J. (1999). Nutrient limitation of the tropical seagrass Enhalus acoroides (L.) Royle in Cape Bolinao, NW Philippines. Aquatic Botany, 65(1), 123-139."/>
    <m/>
    <m/>
    <s v="Binabalian Loob,Cape Bolinao,  The Philippines"/>
    <x v="15"/>
    <m/>
    <x v="5"/>
    <n v="244"/>
    <x v="16"/>
    <x v="11"/>
    <m/>
    <m/>
    <m/>
    <m/>
    <m/>
    <n v="4.45"/>
    <m/>
    <n v="4.28"/>
    <n v="1.03"/>
    <n v="0.17"/>
    <n v="9.23"/>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Terrados, J., Agawin, N. S., Duarte, C. M., Fortes, M. D., Kamp-Nielsen, L., and Borum, J. (1999). Nutrient limitation of the tropical seagrass Enhalus acoroides (L.) Royle in Cape Bolinao, NW Philippines. Aquatic Botany, 65(1), 123-139."/>
    <m/>
    <m/>
    <s v="Silaqui, Cape Bolinao, The Philippines"/>
    <x v="15"/>
    <m/>
    <x v="5"/>
    <n v="245"/>
    <x v="16"/>
    <x v="11"/>
    <m/>
    <m/>
    <m/>
    <m/>
    <m/>
    <n v="6.46"/>
    <m/>
    <n v="6.01"/>
    <n v="1.92"/>
    <n v="0.46"/>
    <n v="9.32"/>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Holmer, M., Pedersen, O., Krause-Jensen, D., Olesen, B., Hedegård Petersen, M., Schopmeyer, S., Koch, M., Lomstein, B.Aa and Jensen, H. S. (2009). Sulfide intrusion in the tropical seagrasses Thalassia testudinum and Syringodium filiforme. Estuarine, Coastal and Shelf Science, 85(2), 319-326."/>
    <m/>
    <m/>
    <s v="Teaque Bay, The Virgin Islands"/>
    <x v="56"/>
    <m/>
    <x v="1"/>
    <n v="256"/>
    <x v="1"/>
    <x v="1"/>
    <s v="Thalassia testudinum, Syringodium filiforme"/>
    <m/>
    <m/>
    <m/>
    <m/>
    <n v="17.54"/>
    <m/>
    <n v="17.12"/>
    <n v="1.95"/>
    <n v="0.42"/>
    <n v="9.06"/>
    <n v="1034.94"/>
    <n v="183.3"/>
    <n v="851.64"/>
    <m/>
    <m/>
    <m/>
    <m/>
    <m/>
    <m/>
    <m/>
    <n v="18"/>
    <m/>
    <m/>
    <n v="0.94"/>
    <m/>
    <m/>
  </r>
  <r>
    <s v="CC_021"/>
    <s v="Mazarrasa, I., Marbà, N., Lovelock, C.E., Serrano, O., Lavery, P.S., Fourqurean, J.W., Kennedy, H., Mateo, M.A., Krause-Jensen, D., Steven, A.D. and Duarte, C.M., 2015. Seagrass meadows as a globally significant carbonate reservoir. Biogeosciences, 12(16), pp.4993-5003."/>
    <s v="Holmer, M., Pedersen, O., Krause-Jensen, D., Olesen, B., Hedegård Petersen, M., Schopmeyer, S., Koch, M., Lomstein, B.Aa and Jensen, H. S. (2009). Sulfide intrusion in the tropical seagrasses Thalassia testudinum and Syringodium filiforme. Estuarine, Coastal and Shelf Science, 85(2), 319-326."/>
    <m/>
    <m/>
    <s v="Great Lameshur Bay, The Virgin Islands"/>
    <x v="56"/>
    <m/>
    <x v="1"/>
    <n v="257"/>
    <x v="1"/>
    <x v="1"/>
    <s v="Thalassia testudinum, Syringodium filiforme"/>
    <m/>
    <m/>
    <m/>
    <m/>
    <n v="25.51"/>
    <m/>
    <n v="25.27"/>
    <n v="1.1299999999999999"/>
    <n v="0.23"/>
    <n v="8.76"/>
    <n v="1285.7"/>
    <n v="146.9"/>
    <n v="1138.8"/>
    <m/>
    <m/>
    <m/>
    <m/>
    <m/>
    <m/>
    <m/>
    <n v="18"/>
    <m/>
    <m/>
    <n v="1.3"/>
    <m/>
    <m/>
  </r>
  <r>
    <s v="CC_021"/>
    <s v="Mazarrasa, I., Marbà, N., Lovelock, C.E., Serrano, O., Lavery, P.S., Fourqurean, J.W., Kennedy, H., Mateo, M.A., Krause-Jensen, D., Steven, A.D. and Duarte, C.M., 2015. Seagrass meadows as a globally significant carbonate reservoir. Biogeosciences, 12(16), pp.4993-5003."/>
    <s v="Holmer, M., Pedersen, O., Krause-Jensen, D., Olesen, B., Hedegård Petersen, M., Schopmeyer, S., Koch, M., Lomstein, B.Aa and Jensen, H. S. (2009). Sulfide intrusion in the tropical seagrasses Thalassia testudinum and Syringodium filiforme. Estuarine, Coastal and Shelf Science, 85(2), 319-326."/>
    <m/>
    <m/>
    <s v="Salt River Bay, The Virgin Islands"/>
    <x v="56"/>
    <m/>
    <x v="1"/>
    <n v="258"/>
    <x v="1"/>
    <x v="1"/>
    <s v="Thalassia testudinum, Syringodium filiforme"/>
    <m/>
    <m/>
    <m/>
    <m/>
    <n v="14.43"/>
    <m/>
    <n v="12.83"/>
    <n v="2.0299999999999998"/>
    <n v="1.6"/>
    <n v="8.4600000000000009"/>
    <n v="902.14"/>
    <n v="174.58"/>
    <n v="727.56"/>
    <m/>
    <m/>
    <m/>
    <m/>
    <m/>
    <m/>
    <m/>
    <n v="18"/>
    <m/>
    <m/>
    <n v="0.86"/>
    <m/>
    <m/>
  </r>
  <r>
    <s v="CC_021"/>
    <s v="Mazarrasa, I., Marbà, N., Lovelock, C.E., Serrano, O., Lavery, P.S., Fourqurean, J.W., Kennedy, H., Mateo, M.A., Krause-Jensen, D., Steven, A.D. and Duarte, C.M., 2015. Seagrass meadows as a globally significant carbonate reservoir. Biogeosciences, 12(16), pp.4993-5003."/>
    <s v="Holmer, M., Pedersen, O., Krause-Jensen, D., Olesen, B., Hedegård Petersen, M., Schopmeyer, S., Koch, M., Lomstein, B.Aa and Jensen, H. S. (2009). Sulfide intrusion in the tropical seagrasses Thalassia testudinum and Syringodium filiforme. Estuarine, Coastal and Shelf Science, 85(2), 319-326."/>
    <m/>
    <m/>
    <s v="Coral Bay, The Virgin Islands"/>
    <x v="56"/>
    <m/>
    <x v="1"/>
    <n v="259"/>
    <x v="1"/>
    <x v="1"/>
    <s v="Thalassia testudinum, Syringodium filiforme"/>
    <m/>
    <m/>
    <m/>
    <m/>
    <n v="11.63"/>
    <m/>
    <n v="10.3"/>
    <n v="2.97"/>
    <n v="1.33"/>
    <n v="3.83"/>
    <n v="550.63800000000003"/>
    <n v="240.57"/>
    <n v="310.06799999999998"/>
    <m/>
    <m/>
    <m/>
    <m/>
    <m/>
    <m/>
    <m/>
    <n v="18"/>
    <m/>
    <m/>
    <n v="0.81"/>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Magalluf, Balearic Islands, Spain"/>
    <x v="26"/>
    <m/>
    <x v="2"/>
    <n v="230"/>
    <x v="2"/>
    <x v="2"/>
    <m/>
    <m/>
    <m/>
    <m/>
    <m/>
    <n v="1.58"/>
    <m/>
    <n v="0.18"/>
    <n v="0.38"/>
    <n v="1.4"/>
    <n v="11.76"/>
    <n v="1274.7"/>
    <n v="39.9"/>
    <n v="1234.8"/>
    <m/>
    <m/>
    <m/>
    <m/>
    <m/>
    <m/>
    <m/>
    <n v="2"/>
    <m/>
    <m/>
    <n v="1.05"/>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Porto Colom , Balearic Islands, Spain"/>
    <x v="26"/>
    <m/>
    <x v="2"/>
    <n v="231"/>
    <x v="2"/>
    <x v="2"/>
    <m/>
    <m/>
    <m/>
    <m/>
    <m/>
    <n v="8.08"/>
    <m/>
    <n v="6.41"/>
    <n v="0.71"/>
    <n v="1.67"/>
    <n v="11.52"/>
    <n v="1027.32"/>
    <n v="59.64"/>
    <n v="967.68"/>
    <m/>
    <m/>
    <m/>
    <m/>
    <m/>
    <m/>
    <m/>
    <n v="2"/>
    <m/>
    <m/>
    <n v="0.84"/>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Platja Cabrera, Balearic Islands, Spain"/>
    <x v="26"/>
    <m/>
    <x v="2"/>
    <n v="232"/>
    <x v="2"/>
    <x v="2"/>
    <m/>
    <m/>
    <m/>
    <m/>
    <m/>
    <n v="5.54"/>
    <m/>
    <n v="3.84"/>
    <n v="1.22"/>
    <n v="1.71"/>
    <n v="11.52"/>
    <n v="1388.66"/>
    <n v="132.97999999999999"/>
    <n v="1255.68"/>
    <m/>
    <m/>
    <m/>
    <m/>
    <m/>
    <m/>
    <m/>
    <n v="2"/>
    <m/>
    <m/>
    <n v="1.0900000000000001"/>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Es Castell, Balearic Islands, Spain"/>
    <x v="26"/>
    <m/>
    <x v="2"/>
    <n v="233"/>
    <x v="2"/>
    <x v="2"/>
    <m/>
    <m/>
    <m/>
    <m/>
    <m/>
    <n v="5.56"/>
    <m/>
    <n v="3.88"/>
    <n v="0.55000000000000004"/>
    <n v="1.67"/>
    <n v="11.16"/>
    <n v="1206.1300000000001"/>
    <n v="56.65"/>
    <n v="1149.48"/>
    <m/>
    <m/>
    <m/>
    <m/>
    <m/>
    <m/>
    <m/>
    <n v="2"/>
    <m/>
    <m/>
    <n v="1.03"/>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Sa Paret, Balearic Islands, Spain"/>
    <x v="26"/>
    <m/>
    <x v="2"/>
    <n v="234"/>
    <x v="2"/>
    <x v="2"/>
    <m/>
    <m/>
    <m/>
    <m/>
    <m/>
    <n v="0"/>
    <m/>
    <n v="0"/>
    <n v="2.56"/>
    <n v="0"/>
    <n v="10.56"/>
    <n v="1521.92"/>
    <n v="296.95999999999998"/>
    <n v="1224.96"/>
    <m/>
    <m/>
    <m/>
    <m/>
    <m/>
    <m/>
    <m/>
    <n v="2"/>
    <m/>
    <m/>
    <n v="1.1599999999999999"/>
    <m/>
    <m/>
  </r>
  <r>
    <s v="CC_021"/>
    <s v="Mazarrasa, I., Marbà, N., Lovelock, C.E., Serrano, O., Lavery, P.S., Fourqurean, J.W., Kennedy, H., Mateo, M.A., Krause-Jensen, D., Steven, A.D. and Duarte, C.M., 2015. Seagrass meadows as a globally significant carbonate reservoir. Biogeosciences, 12(16), pp.4993-5003."/>
    <s v="Holmer, M., Duarte, C. M., and Marbá, N. (2003). Sulfur cycling and seagrass (Posidonia oceanica) status in carbonate sediments. Biogeochemistry, 66(3), 223-239."/>
    <m/>
    <m/>
    <s v="Sta. María, Balearic Islands, Spain"/>
    <x v="26"/>
    <m/>
    <x v="2"/>
    <n v="235"/>
    <x v="2"/>
    <x v="2"/>
    <m/>
    <m/>
    <m/>
    <m/>
    <m/>
    <n v="0"/>
    <m/>
    <n v="0"/>
    <n v="0.47"/>
    <n v="0"/>
    <n v="11.28"/>
    <n v="1363"/>
    <n v="54.52"/>
    <n v="1308.48"/>
    <m/>
    <m/>
    <m/>
    <m/>
    <m/>
    <m/>
    <m/>
    <n v="2"/>
    <m/>
    <m/>
    <n v="1.1599999999999999"/>
    <m/>
    <m/>
  </r>
  <r>
    <s v="CC_021"/>
    <s v="Mazarrasa, I., Marbà, N., Lovelock, C.E., Serrano, O., Lavery, P.S., Fourqurean, J.W., Kennedy, H., Mateo, M.A., Krause-Jensen, D., Steven, A.D. and Duarte, C.M., 2015. Seagrass meadows as a globally significant carbonate reservoir. Biogeosciences, 12(16), pp.4993-5003."/>
    <s v="Deiongh, H. H., Wenno, B. J., and Meelis, E. (1995). Seagrass distribution and seasonal biomass changes in relation to dugong grazing in the Moluccas, East Indonesia. Aquatic Botany 50, 1-19. "/>
    <m/>
    <m/>
    <s v="Nang Bay, Ambon, Indonesia"/>
    <x v="13"/>
    <m/>
    <x v="5"/>
    <n v="142"/>
    <x v="1"/>
    <x v="1"/>
    <s v="Thalassia hemprichii, Halodule uninervis, Cymodocea rotundata"/>
    <m/>
    <m/>
    <m/>
    <m/>
    <n v="0"/>
    <m/>
    <n v="0"/>
    <n v="1.7"/>
    <n v="0"/>
    <n v="0.05"/>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Deiongh, H. H., Wenno, B. J., and Meelis, E. (1995). Seagrass distribution and seasonal biomass changes in relation to dugong grazing in the Moluccas, East Indonesia. Aquatic Botany 50, 1-19. "/>
    <m/>
    <m/>
    <s v="Nang Bay, Ambon, Indonesia"/>
    <x v="13"/>
    <m/>
    <x v="5"/>
    <n v="143"/>
    <x v="1"/>
    <x v="1"/>
    <s v="Thalassia hemprichii, Halodule uninervis, Cymodocea rotundata"/>
    <m/>
    <m/>
    <m/>
    <m/>
    <n v="0"/>
    <m/>
    <n v="0"/>
    <n v="0.38"/>
    <n v="0"/>
    <n v="0.04"/>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Deiongh, H. H., Wenno, B. J., and Meelis, E. (1995). Seagrass distribution and seasonal biomass changes in relation to dugong grazing in the Moluccas, East Indonesia. Aquatic Botany 50, 1-19. "/>
    <m/>
    <m/>
    <s v="Nang Bay, Ambon, Indonesia"/>
    <x v="13"/>
    <m/>
    <x v="5"/>
    <n v="144"/>
    <x v="1"/>
    <x v="1"/>
    <s v="Thalassia hemprichii, Halodule uninervis, Cymodocea rotundata"/>
    <m/>
    <m/>
    <m/>
    <m/>
    <n v="0"/>
    <m/>
    <n v="0"/>
    <n v="0.62"/>
    <n v="0"/>
    <n v="0.03"/>
    <n v="0"/>
    <n v="0"/>
    <n v="0"/>
    <m/>
    <m/>
    <m/>
    <m/>
    <m/>
    <m/>
    <m/>
    <s v="NA"/>
    <m/>
    <m/>
    <n v="1.03"/>
    <m/>
    <m/>
  </r>
  <r>
    <s v="CC_021"/>
    <s v="Mazarrasa, I., Marbà, N., Lovelock, C.E., Serrano, O., Lavery, P.S., Fourqurean, J.W., Kennedy, H., Mateo, M.A., Krause-Jensen, D., Steven, A.D. and Duarte, C.M., 2015. Seagrass meadows as a globally significant carbonate reservoir. Biogeosciences, 12(16), pp.4993-5003."/>
    <s v="Serrano, O., Mateo, M. A., Renom, P., and Julià, R. (2012). Characterization of soils beneath a Posidonia oceanica meadow. Geoderma, 185, 26-36."/>
    <m/>
    <m/>
    <s v="Portlligat, Spain"/>
    <x v="26"/>
    <m/>
    <x v="2"/>
    <n v="179"/>
    <x v="2"/>
    <x v="2"/>
    <m/>
    <m/>
    <m/>
    <m/>
    <m/>
    <n v="2801.52"/>
    <m/>
    <n v="780.28"/>
    <n v="3.17"/>
    <n v="2021.24"/>
    <n v="5.49"/>
    <n v="336.82"/>
    <n v="192.58"/>
    <n v="144.24"/>
    <m/>
    <m/>
    <m/>
    <m/>
    <m/>
    <m/>
    <m/>
    <n v="474"/>
    <m/>
    <m/>
    <n v="0.73"/>
    <m/>
    <m/>
  </r>
  <r>
    <s v="CC_021"/>
    <s v="Mazarrasa, I., Marbà, N., Lovelock, C.E., Serrano, O., Lavery, P.S., Fourqurean, J.W., Kennedy, H., Mateo, M.A., Krause-Jensen, D., Steven, A.D. and Duarte, C.M., 2015. Seagrass meadows as a globally significant carbonate reservoir. Biogeosciences, 12(16), pp.4993-5003."/>
    <s v="Marbà, N., Arias‐Ortiz, A., Masqué, P., Kendrick, G. A., Mazarrasa, I., Bastyan, G. R., Gracia-Orellana, J. and Duarte, C. M. (2015). Impact of seagrass loss and subsequent revegetation on carbon sequestration and stocks. Journal of Ecology, 103(2), 296-302."/>
    <m/>
    <m/>
    <s v="Oyster Harbour, WA, Australia"/>
    <x v="5"/>
    <m/>
    <x v="4"/>
    <n v="275"/>
    <x v="30"/>
    <x v="2"/>
    <m/>
    <m/>
    <m/>
    <m/>
    <m/>
    <n v="50.53"/>
    <m/>
    <n v="42.14"/>
    <n v="10.11"/>
    <n v="8.39"/>
    <n v="1.97"/>
    <n v="459.37"/>
    <n v="383.1"/>
    <n v="76.27"/>
    <m/>
    <m/>
    <m/>
    <m/>
    <m/>
    <m/>
    <m/>
    <n v="11"/>
    <m/>
    <m/>
    <n v="0.39"/>
    <m/>
    <m/>
  </r>
  <r>
    <s v="CC_021"/>
    <s v="Mazarrasa, I., Marbà, N., Lovelock, C.E., Serrano, O., Lavery, P.S., Fourqurean, J.W., Kennedy, H., Mateo, M.A., Krause-Jensen, D., Steven, A.D. and Duarte, C.M., 2015. Seagrass meadows as a globally significant carbonate reservoir. Biogeosciences, 12(16), pp.4993-5003."/>
    <s v="Marbà, N., Arias‐Ortiz, A., Masqué, P., Kendrick, G. A., Mazarrasa, I., Bastyan, G. R., Gracia-Orellana, J. and Duarte, C. M. (2015). Impact of seagrass loss and subsequent revegetation on carbon sequestration and stocks. Journal of Ecology, 103(2), 296-302."/>
    <m/>
    <m/>
    <s v="Oyster Harbour, WA, Australia"/>
    <x v="5"/>
    <m/>
    <x v="4"/>
    <n v="276"/>
    <x v="30"/>
    <x v="2"/>
    <m/>
    <m/>
    <m/>
    <m/>
    <m/>
    <n v="59.73"/>
    <m/>
    <n v="46.21"/>
    <n v="7.82"/>
    <n v="13.53"/>
    <n v="2.2999999999999998"/>
    <n v="459.5"/>
    <n v="355.44"/>
    <n v="104.05"/>
    <m/>
    <m/>
    <m/>
    <m/>
    <m/>
    <m/>
    <m/>
    <n v="13"/>
    <m/>
    <m/>
    <n v="0.46"/>
    <m/>
    <m/>
  </r>
  <r>
    <s v="CC_021"/>
    <s v="Mazarrasa, I., Marbà, N., Lovelock, C.E., Serrano, O., Lavery, P.S., Fourqurean, J.W., Kennedy, H., Mateo, M.A., Krause-Jensen, D., Steven, A.D. and Duarte, C.M., 2015. Seagrass meadows as a globally significant carbonate reservoir. Biogeosciences, 12(16), pp.4993-5003."/>
    <s v="Marbà, N., Arias‐Ortiz, A., Masqué, P., Kendrick, G. A., Mazarrasa, I., Bastyan, G. R., Gracia-Orellana, J. and Duarte, C. M. (2015). Impact of seagrass loss and subsequent revegetation on carbon sequestration and stocks. Journal of Ecology, 103(2), 296-302."/>
    <m/>
    <m/>
    <s v="Oyster Harbour, WA, Australia"/>
    <x v="5"/>
    <m/>
    <x v="4"/>
    <n v="277"/>
    <x v="30"/>
    <x v="2"/>
    <m/>
    <m/>
    <m/>
    <m/>
    <m/>
    <n v="54.77"/>
    <m/>
    <n v="41.1"/>
    <n v="7.03"/>
    <n v="13.67"/>
    <n v="2.2200000000000002"/>
    <n v="497.93"/>
    <n v="373.64"/>
    <n v="124.29"/>
    <m/>
    <m/>
    <m/>
    <m/>
    <m/>
    <m/>
    <m/>
    <n v="11"/>
    <m/>
    <m/>
    <n v="0.55000000000000004"/>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Ghurab N, Abu Dhabi"/>
    <x v="36"/>
    <m/>
    <x v="5"/>
    <n v="351"/>
    <x v="21"/>
    <x v="9"/>
    <m/>
    <m/>
    <m/>
    <m/>
    <m/>
    <n v="105.63"/>
    <m/>
    <n v="1.37"/>
    <n v="0.16"/>
    <n v="104.26"/>
    <n v="10.220000000000001"/>
    <n v="1509"/>
    <n v="19.57"/>
    <n v="1489.43"/>
    <m/>
    <m/>
    <m/>
    <m/>
    <m/>
    <m/>
    <m/>
    <n v="7"/>
    <m/>
    <m/>
    <n v="1.4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Ghurab NN, Abu Dhabi"/>
    <x v="36"/>
    <m/>
    <x v="5"/>
    <n v="352"/>
    <x v="21"/>
    <x v="9"/>
    <m/>
    <m/>
    <m/>
    <m/>
    <m/>
    <n v="615.91999999999996"/>
    <m/>
    <n v="18.54"/>
    <n v="0.35"/>
    <n v="597.39"/>
    <n v="10.54"/>
    <n v="1620.85"/>
    <n v="48.78"/>
    <n v="1572.07"/>
    <m/>
    <m/>
    <m/>
    <m/>
    <m/>
    <m/>
    <m/>
    <n v="38"/>
    <m/>
    <m/>
    <n v="1.49"/>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Ghurab NN, Abu Dhabi"/>
    <x v="36"/>
    <m/>
    <x v="5"/>
    <n v="353"/>
    <x v="21"/>
    <x v="9"/>
    <m/>
    <m/>
    <m/>
    <m/>
    <m/>
    <n v="450.84"/>
    <m/>
    <n v="18.649999999999999"/>
    <n v="0.49"/>
    <n v="432.19"/>
    <n v="10.59"/>
    <n v="1610.14"/>
    <n v="66.599999999999994"/>
    <n v="1543.55"/>
    <m/>
    <m/>
    <m/>
    <m/>
    <m/>
    <m/>
    <m/>
    <n v="28"/>
    <m/>
    <m/>
    <n v="1.45"/>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Ghurab NE, Abu Dhabi"/>
    <x v="36"/>
    <m/>
    <x v="5"/>
    <n v="354"/>
    <x v="21"/>
    <x v="9"/>
    <m/>
    <m/>
    <m/>
    <m/>
    <m/>
    <n v="326.37"/>
    <m/>
    <n v="18.350000000000001"/>
    <n v="0.63"/>
    <n v="308.01"/>
    <n v="10.82"/>
    <n v="1631.83"/>
    <n v="91.77"/>
    <n v="1540.06"/>
    <m/>
    <m/>
    <m/>
    <m/>
    <m/>
    <m/>
    <m/>
    <n v="20"/>
    <m/>
    <m/>
    <n v="1.4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Ghurab NE, Abu Dhabi"/>
    <x v="36"/>
    <m/>
    <x v="5"/>
    <n v="355"/>
    <x v="21"/>
    <x v="9"/>
    <m/>
    <m/>
    <m/>
    <m/>
    <m/>
    <n v="622.09"/>
    <m/>
    <n v="30.53"/>
    <n v="0.68"/>
    <n v="591.55999999999995"/>
    <n v="11"/>
    <n v="1681.33"/>
    <n v="82.52"/>
    <n v="1598.81"/>
    <m/>
    <m/>
    <m/>
    <m/>
    <m/>
    <m/>
    <m/>
    <n v="37"/>
    <m/>
    <m/>
    <n v="1.4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Umm Al Hatam, Abu Dhabi"/>
    <x v="36"/>
    <m/>
    <x v="5"/>
    <n v="356"/>
    <x v="21"/>
    <x v="9"/>
    <m/>
    <m/>
    <m/>
    <m/>
    <m/>
    <n v="1473.96"/>
    <m/>
    <n v="112.84"/>
    <n v="0.92"/>
    <n v="1361.12"/>
    <n v="10.92"/>
    <n v="1734.07"/>
    <n v="132.76"/>
    <n v="1601.31"/>
    <m/>
    <m/>
    <m/>
    <m/>
    <m/>
    <m/>
    <m/>
    <n v="85"/>
    <m/>
    <m/>
    <n v="1.44"/>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Umm Al Hatam, Abu Dhabi"/>
    <x v="36"/>
    <m/>
    <x v="5"/>
    <n v="357"/>
    <x v="38"/>
    <x v="7"/>
    <m/>
    <m/>
    <m/>
    <m/>
    <m/>
    <n v="850.68"/>
    <m/>
    <n v="54.42"/>
    <n v="0.84"/>
    <n v="796.27"/>
    <n v="10.87"/>
    <n v="1736.09"/>
    <n v="111.05"/>
    <n v="1625.04"/>
    <m/>
    <m/>
    <m/>
    <m/>
    <m/>
    <m/>
    <m/>
    <n v="49"/>
    <m/>
    <m/>
    <n v="1.48"/>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Sila peninsula, Abu Dhabi"/>
    <x v="36"/>
    <m/>
    <x v="5"/>
    <n v="358"/>
    <x v="21"/>
    <x v="9"/>
    <m/>
    <m/>
    <m/>
    <m/>
    <m/>
    <n v="590.54999999999995"/>
    <m/>
    <n v="17.12"/>
    <n v="0.32"/>
    <n v="573.42999999999995"/>
    <n v="10.199999999999999"/>
    <n v="1554.09"/>
    <n v="45.06"/>
    <n v="1509.03"/>
    <m/>
    <m/>
    <m/>
    <m/>
    <m/>
    <m/>
    <m/>
    <n v="38"/>
    <m/>
    <m/>
    <n v="1.47"/>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Sila peninsula, Abu Dhabi"/>
    <x v="36"/>
    <m/>
    <x v="5"/>
    <n v="359"/>
    <x v="21"/>
    <x v="9"/>
    <m/>
    <m/>
    <m/>
    <m/>
    <m/>
    <n v="234.93"/>
    <m/>
    <n v="12.46"/>
    <n v="0.52"/>
    <n v="222.47"/>
    <n v="10.23"/>
    <n v="1468.33"/>
    <n v="77.87"/>
    <n v="1390.46"/>
    <m/>
    <m/>
    <m/>
    <m/>
    <m/>
    <m/>
    <m/>
    <n v="16"/>
    <m/>
    <m/>
    <n v="1.3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Dahwat an Nahklah, Abu Dhabi"/>
    <x v="36"/>
    <m/>
    <x v="5"/>
    <n v="360"/>
    <x v="21"/>
    <x v="9"/>
    <m/>
    <m/>
    <m/>
    <m/>
    <m/>
    <n v="1196.5999999999999"/>
    <m/>
    <n v="51.03"/>
    <n v="0.59"/>
    <n v="1145.58"/>
    <n v="9.65"/>
    <n v="1233.6099999999999"/>
    <n v="52.6"/>
    <n v="1181.01"/>
    <m/>
    <m/>
    <m/>
    <m/>
    <m/>
    <m/>
    <m/>
    <n v="97"/>
    <m/>
    <m/>
    <n v="1.19"/>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Dahwat an Nahklah, Abu Dhabi"/>
    <x v="36"/>
    <m/>
    <x v="5"/>
    <n v="361"/>
    <x v="21"/>
    <x v="9"/>
    <m/>
    <m/>
    <m/>
    <m/>
    <m/>
    <n v="861.89"/>
    <m/>
    <n v="55.61"/>
    <n v="0.72"/>
    <n v="806.28"/>
    <n v="9.83"/>
    <n v="1325.98"/>
    <n v="85.55"/>
    <n v="1240.43"/>
    <m/>
    <m/>
    <m/>
    <m/>
    <m/>
    <m/>
    <m/>
    <n v="65"/>
    <m/>
    <m/>
    <n v="1.21"/>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Ras Muhayjij, Abu Dhabi"/>
    <x v="36"/>
    <m/>
    <x v="5"/>
    <n v="362"/>
    <x v="1"/>
    <x v="1"/>
    <s v="Halodule uninervis, Halophila stipulacea"/>
    <m/>
    <m/>
    <m/>
    <m/>
    <n v="328.58"/>
    <m/>
    <n v="12.92"/>
    <n v="0.59"/>
    <n v="315.66000000000003"/>
    <n v="9.3800000000000008"/>
    <n v="1493.54"/>
    <n v="58.72"/>
    <n v="1434.82"/>
    <m/>
    <m/>
    <m/>
    <m/>
    <m/>
    <m/>
    <m/>
    <n v="22"/>
    <m/>
    <m/>
    <n v="1.4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Ras Muhayjij, Abu Dhabi"/>
    <x v="36"/>
    <m/>
    <x v="5"/>
    <n v="363"/>
    <x v="1"/>
    <x v="1"/>
    <s v="Halodule uninervis, Halophila stipulacea"/>
    <m/>
    <m/>
    <m/>
    <m/>
    <n v="1172.47"/>
    <m/>
    <n v="51.73"/>
    <n v="0.47"/>
    <n v="1120.75"/>
    <n v="9.7200000000000006"/>
    <n v="1674.96"/>
    <n v="73.900000000000006"/>
    <n v="1601.07"/>
    <m/>
    <m/>
    <m/>
    <m/>
    <m/>
    <m/>
    <m/>
    <n v="70"/>
    <m/>
    <m/>
    <n v="1.6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Jazirat, Abu Dhabi"/>
    <x v="36"/>
    <m/>
    <x v="5"/>
    <n v="364"/>
    <x v="1"/>
    <x v="1"/>
    <s v="Halodule uninervis, Halophila stipulacea"/>
    <m/>
    <m/>
    <m/>
    <m/>
    <n v="623.28"/>
    <m/>
    <n v="25.49"/>
    <n v="0.34"/>
    <n v="597.79"/>
    <n v="7.88"/>
    <n v="1176"/>
    <n v="48.09"/>
    <n v="1127.9100000000001"/>
    <m/>
    <m/>
    <m/>
    <m/>
    <m/>
    <m/>
    <m/>
    <n v="53"/>
    <m/>
    <m/>
    <n v="1.4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Jazirat, Abu Dhabi"/>
    <x v="36"/>
    <m/>
    <x v="5"/>
    <n v="365"/>
    <x v="1"/>
    <x v="1"/>
    <s v="Halodule uninervis, Halophila stipulacea"/>
    <m/>
    <m/>
    <m/>
    <m/>
    <n v="398.81"/>
    <m/>
    <n v="47.08"/>
    <n v="0.99"/>
    <n v="351.73"/>
    <n v="7.37"/>
    <n v="1208.52"/>
    <n v="142.68"/>
    <n v="1065.8399999999999"/>
    <m/>
    <m/>
    <m/>
    <m/>
    <m/>
    <m/>
    <m/>
    <n v="33"/>
    <m/>
    <m/>
    <n v="1.44"/>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Jazirat, Abu Dhabi"/>
    <x v="36"/>
    <m/>
    <x v="5"/>
    <n v="366"/>
    <x v="1"/>
    <x v="1"/>
    <s v="Halodule uninervis, Halophila stipulacea"/>
    <m/>
    <m/>
    <m/>
    <m/>
    <n v="444.49"/>
    <m/>
    <n v="27.89"/>
    <n v="0.59"/>
    <n v="416.61"/>
    <n v="7.81"/>
    <n v="1169.72"/>
    <n v="73.39"/>
    <n v="1096.33"/>
    <m/>
    <m/>
    <m/>
    <m/>
    <m/>
    <m/>
    <m/>
    <n v="38"/>
    <m/>
    <m/>
    <n v="1.4"/>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Halat Idai, Abu Dhabi"/>
    <x v="36"/>
    <m/>
    <x v="5"/>
    <n v="367"/>
    <x v="21"/>
    <x v="9"/>
    <m/>
    <m/>
    <m/>
    <m/>
    <m/>
    <n v="230.27"/>
    <m/>
    <n v="7.24"/>
    <n v="0.33"/>
    <n v="223.02"/>
    <n v="9.84"/>
    <n v="1535.12"/>
    <n v="48.29"/>
    <n v="1486.83"/>
    <m/>
    <m/>
    <m/>
    <m/>
    <m/>
    <m/>
    <m/>
    <n v="15"/>
    <m/>
    <m/>
    <n v="1.49"/>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Halat Idai, Abu Dhabi"/>
    <x v="36"/>
    <m/>
    <x v="5"/>
    <n v="368"/>
    <x v="21"/>
    <x v="9"/>
    <m/>
    <m/>
    <m/>
    <m/>
    <m/>
    <n v="234.02"/>
    <m/>
    <n v="8.61"/>
    <n v="0.38"/>
    <n v="225.41"/>
    <n v="9.9499999999999993"/>
    <n v="1560.14"/>
    <n v="57.41"/>
    <n v="1502.72"/>
    <m/>
    <m/>
    <m/>
    <m/>
    <m/>
    <m/>
    <m/>
    <n v="15"/>
    <m/>
    <m/>
    <n v="1.48"/>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Halat Idai, Abu Dhabi"/>
    <x v="36"/>
    <m/>
    <x v="5"/>
    <n v="369"/>
    <x v="21"/>
    <x v="9"/>
    <m/>
    <m/>
    <m/>
    <m/>
    <m/>
    <n v="215.2"/>
    <m/>
    <n v="12.69"/>
    <n v="0.66"/>
    <n v="202.51"/>
    <n v="9.77"/>
    <n v="1537.12"/>
    <n v="90.63"/>
    <n v="1446.5"/>
    <m/>
    <m/>
    <m/>
    <m/>
    <m/>
    <m/>
    <m/>
    <n v="14"/>
    <m/>
    <m/>
    <n v="1.47"/>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Marawah, Abu Dhabi"/>
    <x v="36"/>
    <m/>
    <x v="5"/>
    <n v="370"/>
    <x v="21"/>
    <x v="9"/>
    <m/>
    <m/>
    <m/>
    <m/>
    <m/>
    <n v="726.58"/>
    <m/>
    <n v="80.209999999999994"/>
    <n v="1.24"/>
    <n v="646.37"/>
    <n v="10.23"/>
    <n v="1297.47"/>
    <n v="143.24"/>
    <n v="1154.23"/>
    <m/>
    <m/>
    <m/>
    <m/>
    <m/>
    <m/>
    <m/>
    <n v="56"/>
    <m/>
    <m/>
    <n v="1.08"/>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Marawah, Abu Dhabi"/>
    <x v="36"/>
    <m/>
    <x v="5"/>
    <n v="371"/>
    <x v="21"/>
    <x v="9"/>
    <m/>
    <m/>
    <m/>
    <m/>
    <m/>
    <n v="639.34"/>
    <m/>
    <n v="58.04"/>
    <n v="1.19"/>
    <n v="581.29999999999995"/>
    <n v="10.3"/>
    <n v="1331.95"/>
    <n v="120.92"/>
    <n v="1211.03"/>
    <m/>
    <m/>
    <m/>
    <m/>
    <m/>
    <m/>
    <m/>
    <n v="48"/>
    <m/>
    <m/>
    <n v="1.08"/>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Marawah, Abu Dhabi"/>
    <x v="36"/>
    <m/>
    <x v="5"/>
    <n v="372"/>
    <x v="21"/>
    <x v="9"/>
    <m/>
    <m/>
    <m/>
    <m/>
    <m/>
    <n v="292.64999999999998"/>
    <m/>
    <n v="22.74"/>
    <n v="0.95"/>
    <n v="269.91000000000003"/>
    <n v="10.31"/>
    <n v="1393.56"/>
    <n v="108.28"/>
    <n v="1285.28"/>
    <m/>
    <m/>
    <m/>
    <m/>
    <m/>
    <m/>
    <m/>
    <n v="21"/>
    <m/>
    <m/>
    <n v="1.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Fasht al Basm, Abu Dhabi"/>
    <x v="36"/>
    <m/>
    <x v="5"/>
    <n v="373"/>
    <x v="21"/>
    <x v="9"/>
    <m/>
    <m/>
    <m/>
    <m/>
    <m/>
    <n v="990.06"/>
    <m/>
    <n v="66.290000000000006"/>
    <n v="0.85"/>
    <n v="923.77"/>
    <n v="10.42"/>
    <n v="1477.71"/>
    <n v="98.94"/>
    <n v="1378.77"/>
    <m/>
    <m/>
    <m/>
    <m/>
    <m/>
    <m/>
    <m/>
    <n v="67"/>
    <m/>
    <m/>
    <n v="1.3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Fasht al Basm, Abu Dhabi"/>
    <x v="36"/>
    <m/>
    <x v="5"/>
    <n v="374"/>
    <x v="21"/>
    <x v="9"/>
    <m/>
    <m/>
    <m/>
    <m/>
    <m/>
    <n v="1031.47"/>
    <m/>
    <n v="44.07"/>
    <n v="0.52"/>
    <n v="987.4"/>
    <n v="10.72"/>
    <n v="1562.83"/>
    <n v="66.77"/>
    <n v="1496.06"/>
    <m/>
    <m/>
    <m/>
    <m/>
    <m/>
    <m/>
    <m/>
    <n v="66"/>
    <m/>
    <m/>
    <n v="1.39"/>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bu al Abyab, Abu Dhabi"/>
    <x v="36"/>
    <m/>
    <x v="5"/>
    <n v="375"/>
    <x v="21"/>
    <x v="9"/>
    <m/>
    <m/>
    <m/>
    <m/>
    <m/>
    <n v="1387.16"/>
    <m/>
    <n v="40.479999999999997"/>
    <n v="0.34"/>
    <n v="1346.68"/>
    <n v="10.84"/>
    <n v="1612.97"/>
    <n v="47.07"/>
    <n v="1565.9"/>
    <m/>
    <m/>
    <m/>
    <m/>
    <m/>
    <m/>
    <m/>
    <n v="86"/>
    <m/>
    <m/>
    <n v="1.4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bu al Abyab, Abu Dhabi"/>
    <x v="36"/>
    <m/>
    <x v="5"/>
    <n v="376"/>
    <x v="21"/>
    <x v="9"/>
    <m/>
    <m/>
    <m/>
    <m/>
    <m/>
    <n v="1378.14"/>
    <m/>
    <n v="63.73"/>
    <n v="0.54"/>
    <n v="1314.41"/>
    <n v="10.63"/>
    <n v="1621.34"/>
    <n v="74.98"/>
    <n v="1546.37"/>
    <m/>
    <m/>
    <m/>
    <m/>
    <m/>
    <m/>
    <m/>
    <n v="85"/>
    <m/>
    <m/>
    <n v="1.4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SE, Abu Dhabi"/>
    <x v="36"/>
    <m/>
    <x v="5"/>
    <n v="377"/>
    <x v="21"/>
    <x v="9"/>
    <m/>
    <m/>
    <m/>
    <m/>
    <m/>
    <n v="603.69000000000005"/>
    <m/>
    <n v="49.88"/>
    <n v="0.95"/>
    <n v="553.80999999999995"/>
    <n v="10.79"/>
    <n v="1547.91"/>
    <n v="127.89"/>
    <n v="1420.03"/>
    <m/>
    <m/>
    <m/>
    <m/>
    <m/>
    <m/>
    <m/>
    <n v="39"/>
    <m/>
    <m/>
    <n v="1.3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SE, Abu Dhabi"/>
    <x v="36"/>
    <m/>
    <x v="5"/>
    <n v="378"/>
    <x v="21"/>
    <x v="9"/>
    <m/>
    <m/>
    <m/>
    <m/>
    <m/>
    <n v="431.94"/>
    <m/>
    <n v="34.549999999999997"/>
    <n v="0.96"/>
    <n v="397.39"/>
    <n v="10.82"/>
    <n v="1599.78"/>
    <n v="127.97"/>
    <n v="1471.81"/>
    <m/>
    <m/>
    <m/>
    <m/>
    <m/>
    <m/>
    <m/>
    <n v="27"/>
    <m/>
    <m/>
    <n v="1.3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2, Abu Dhabi"/>
    <x v="36"/>
    <m/>
    <x v="5"/>
    <n v="379"/>
    <x v="1"/>
    <x v="9"/>
    <s v="Halophila stipulacea, Halodule uninervis"/>
    <m/>
    <m/>
    <m/>
    <m/>
    <n v="1474.45"/>
    <m/>
    <n v="92.21"/>
    <n v="0.78"/>
    <n v="1382.24"/>
    <n v="10.82"/>
    <n v="1568.56"/>
    <n v="98.09"/>
    <n v="1470.47"/>
    <m/>
    <m/>
    <m/>
    <m/>
    <m/>
    <m/>
    <m/>
    <n v="94"/>
    <m/>
    <m/>
    <n v="1.3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2, Abu Dhabi"/>
    <x v="36"/>
    <m/>
    <x v="5"/>
    <n v="380"/>
    <x v="1"/>
    <x v="9"/>
    <s v="Halophila stipulacea, Halodule uninervis"/>
    <m/>
    <m/>
    <m/>
    <m/>
    <n v="1544.49"/>
    <m/>
    <n v="78.37"/>
    <n v="0.63"/>
    <n v="1466.13"/>
    <n v="11.02"/>
    <n v="1592.26"/>
    <n v="80.790000000000006"/>
    <n v="1511.47"/>
    <m/>
    <m/>
    <m/>
    <m/>
    <m/>
    <m/>
    <m/>
    <n v="97"/>
    <m/>
    <m/>
    <n v="1.33"/>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3, Abu Dhabi"/>
    <x v="36"/>
    <m/>
    <x v="5"/>
    <n v="381"/>
    <x v="21"/>
    <x v="9"/>
    <m/>
    <m/>
    <m/>
    <m/>
    <m/>
    <n v="235.92"/>
    <m/>
    <n v="11.55"/>
    <n v="0.49"/>
    <n v="224.38"/>
    <n v="11.05"/>
    <n v="1572.83"/>
    <n v="76.98"/>
    <n v="1495.84"/>
    <m/>
    <m/>
    <m/>
    <m/>
    <m/>
    <m/>
    <m/>
    <n v="15"/>
    <m/>
    <m/>
    <n v="1.36"/>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3, Abu Dhabi"/>
    <x v="36"/>
    <m/>
    <x v="5"/>
    <n v="382"/>
    <x v="21"/>
    <x v="9"/>
    <m/>
    <m/>
    <m/>
    <m/>
    <m/>
    <n v="654.78"/>
    <m/>
    <n v="42.4"/>
    <n v="0.66"/>
    <n v="612.39"/>
    <n v="10.93"/>
    <n v="1678.93"/>
    <n v="108.71"/>
    <n v="1570.22"/>
    <m/>
    <m/>
    <m/>
    <m/>
    <m/>
    <m/>
    <m/>
    <n v="39"/>
    <m/>
    <m/>
    <n v="1.45"/>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Bu Tina 3, Abu Dhabi"/>
    <x v="36"/>
    <m/>
    <x v="5"/>
    <n v="383"/>
    <x v="21"/>
    <x v="9"/>
    <m/>
    <m/>
    <m/>
    <m/>
    <m/>
    <n v="695.43"/>
    <m/>
    <n v="35.79"/>
    <n v="0.68"/>
    <n v="659.64"/>
    <n v="10.89"/>
    <n v="1617.28"/>
    <n v="83.24"/>
    <n v="1534.03"/>
    <m/>
    <m/>
    <m/>
    <m/>
    <m/>
    <m/>
    <m/>
    <n v="43"/>
    <m/>
    <m/>
    <n v="1.37"/>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1, Abu Dhabi"/>
    <x v="36"/>
    <m/>
    <x v="5"/>
    <n v="384"/>
    <x v="21"/>
    <x v="9"/>
    <m/>
    <m/>
    <m/>
    <m/>
    <m/>
    <n v="117.56"/>
    <m/>
    <n v="9.32"/>
    <n v="0.87"/>
    <n v="108.24"/>
    <n v="9.91"/>
    <n v="1469.46"/>
    <n v="116.47"/>
    <n v="1352.98"/>
    <m/>
    <m/>
    <m/>
    <m/>
    <m/>
    <m/>
    <m/>
    <n v="8"/>
    <m/>
    <m/>
    <n v="1.35"/>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1, Abu Dhabi"/>
    <x v="36"/>
    <m/>
    <x v="5"/>
    <n v="385"/>
    <x v="21"/>
    <x v="9"/>
    <m/>
    <m/>
    <m/>
    <m/>
    <m/>
    <n v="90.64"/>
    <m/>
    <n v="4.54"/>
    <n v="0.56000000000000005"/>
    <n v="86.1"/>
    <n v="10.49"/>
    <n v="1510.72"/>
    <n v="75.67"/>
    <n v="1435.05"/>
    <m/>
    <m/>
    <m/>
    <m/>
    <m/>
    <m/>
    <m/>
    <n v="6"/>
    <m/>
    <m/>
    <n v="1.37"/>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2, Abu Dhabi"/>
    <x v="36"/>
    <m/>
    <x v="5"/>
    <n v="386"/>
    <x v="21"/>
    <x v="9"/>
    <m/>
    <m/>
    <m/>
    <m/>
    <m/>
    <n v="538.71"/>
    <m/>
    <n v="26.43"/>
    <n v="0.52"/>
    <n v="512.28"/>
    <n v="10.17"/>
    <n v="1496.43"/>
    <n v="73.430000000000007"/>
    <n v="1423"/>
    <m/>
    <m/>
    <m/>
    <m/>
    <m/>
    <m/>
    <m/>
    <n v="36"/>
    <m/>
    <m/>
    <n v="1.37"/>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2, Abu Dhabi"/>
    <x v="36"/>
    <m/>
    <x v="5"/>
    <n v="387"/>
    <x v="21"/>
    <x v="9"/>
    <m/>
    <m/>
    <m/>
    <m/>
    <m/>
    <n v="397.92"/>
    <m/>
    <n v="21.02"/>
    <n v="0.64"/>
    <n v="376.9"/>
    <n v="10.34"/>
    <n v="1530.47"/>
    <n v="80.86"/>
    <n v="1449.61"/>
    <m/>
    <m/>
    <m/>
    <m/>
    <m/>
    <m/>
    <m/>
    <n v="26"/>
    <m/>
    <m/>
    <n v="1.36"/>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3,  Abu Dhabi"/>
    <x v="36"/>
    <m/>
    <x v="5"/>
    <n v="388"/>
    <x v="21"/>
    <x v="9"/>
    <m/>
    <m/>
    <m/>
    <m/>
    <m/>
    <n v="214.21"/>
    <m/>
    <n v="9.5399999999999991"/>
    <n v="0.48"/>
    <n v="204.67"/>
    <n v="9.58"/>
    <n v="1428.06"/>
    <n v="63.61"/>
    <n v="1364.45"/>
    <m/>
    <m/>
    <m/>
    <m/>
    <m/>
    <m/>
    <m/>
    <n v="15"/>
    <m/>
    <m/>
    <n v="1.42"/>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3, Abu Dhabi"/>
    <x v="36"/>
    <m/>
    <x v="5"/>
    <n v="389"/>
    <x v="21"/>
    <x v="9"/>
    <m/>
    <m/>
    <m/>
    <m/>
    <m/>
    <n v="1265.32"/>
    <m/>
    <n v="53.24"/>
    <n v="0.44"/>
    <n v="1212.08"/>
    <n v="9.5500000000000007"/>
    <n v="1360.56"/>
    <n v="57.25"/>
    <n v="1303.31"/>
    <m/>
    <m/>
    <m/>
    <m/>
    <m/>
    <m/>
    <m/>
    <n v="93"/>
    <m/>
    <m/>
    <n v="1.4"/>
    <m/>
    <m/>
  </r>
  <r>
    <s v="CC_021"/>
    <s v="Mazarrasa, I., Marbà, N., Lovelock, C.E., Serrano, O., Lavery, P.S., Fourqurean, J.W., Kennedy, H., Mateo, M.A., Krause-Jensen, D., Steven, A.D. and Duarte, C.M., 2015. Seagrass meadows as a globally significant carbonate reservoir. Biogeosciences, 12(16), pp.4993-5003."/>
    <s v="Campbell, J. E., Lacey, E. A., Decker, R. A., Crooks, S., &amp; Fourqurean, J. W. (2015). Carbon storage in seagrass beds of Abu Dhabi, United Arab emirates. Estuaries and Coasts, 38(1), 242-251."/>
    <m/>
    <m/>
    <s v="Al Dabiya3, Abu Dhabi"/>
    <x v="36"/>
    <s v="Type VII: Arheic"/>
    <x v="5"/>
    <n v="390"/>
    <x v="21"/>
    <x v="9"/>
    <m/>
    <m/>
    <m/>
    <m/>
    <m/>
    <n v="1370.53"/>
    <m/>
    <n v="58.18"/>
    <n v="0.41"/>
    <n v="1312.36"/>
    <n v="9.57"/>
    <n v="1458.01"/>
    <n v="61.89"/>
    <n v="1396.13"/>
    <m/>
    <m/>
    <m/>
    <m/>
    <m/>
    <m/>
    <m/>
    <n v="94"/>
    <m/>
    <m/>
    <n v="1.45"/>
    <m/>
    <m/>
  </r>
  <r>
    <s v="CC_022"/>
    <s v="Alberto Guerra-Vargas, L., L. Gwen Gillis, and J. Ernesto Mancera-Pineda, Stronger Together: Do Coral Reefs Enhance Seagrass Meadows &quot;Blue Carbon&quot; Potential? Frontiers in Marine Science, 2020."/>
    <m/>
    <n v="2020"/>
    <m/>
    <s v="San Andrés"/>
    <x v="49"/>
    <s v="Type VI: Karst"/>
    <x v="2"/>
    <s v="Biomass"/>
    <x v="18"/>
    <x v="23"/>
    <m/>
    <n v="2.0099999999999998"/>
    <n v="0.38"/>
    <n v="2.3899999999999997"/>
    <m/>
    <m/>
    <m/>
    <m/>
    <m/>
    <m/>
    <m/>
    <m/>
    <m/>
    <m/>
    <m/>
    <m/>
    <m/>
    <m/>
    <m/>
    <m/>
    <m/>
    <m/>
    <m/>
    <m/>
    <m/>
    <m/>
    <m/>
  </r>
  <r>
    <s v="CC_022"/>
    <s v="Alberto Guerra-Vargas, L., L. Gwen Gillis, and J. Ernesto Mancera-Pineda, Stronger Together: Do Coral Reefs Enhance Seagrass Meadows &quot;Blue Carbon&quot; Potential? Frontiers in Marine Science, 2020."/>
    <m/>
    <n v="2020"/>
    <m/>
    <s v="San Andrés"/>
    <x v="49"/>
    <s v="Type VI: Karst"/>
    <x v="2"/>
    <s v="Biomass"/>
    <x v="17"/>
    <x v="12"/>
    <m/>
    <n v="7"/>
    <n v="5.88"/>
    <n v="12.879999999999999"/>
    <m/>
    <m/>
    <m/>
    <m/>
    <m/>
    <m/>
    <m/>
    <m/>
    <m/>
    <m/>
    <m/>
    <m/>
    <m/>
    <m/>
    <m/>
    <m/>
    <m/>
    <m/>
    <m/>
    <m/>
    <m/>
    <m/>
    <m/>
  </r>
  <r>
    <s v="CC_022"/>
    <s v="Alberto Guerra-Vargas, L., L. Gwen Gillis, and J. Ernesto Mancera-Pineda, Stronger Together: Do Coral Reefs Enhance Seagrass Meadows &quot;Blue Carbon&quot; Potential? Frontiers in Marine Science, 2020."/>
    <m/>
    <n v="2020"/>
    <m/>
    <s v="San Andrés"/>
    <x v="49"/>
    <s v="Type VI: Karst"/>
    <x v="2"/>
    <s v="Mean of study site"/>
    <x v="15"/>
    <x v="0"/>
    <m/>
    <m/>
    <m/>
    <m/>
    <m/>
    <m/>
    <m/>
    <m/>
    <m/>
    <m/>
    <m/>
    <m/>
    <n v="170.5"/>
    <m/>
    <m/>
    <m/>
    <m/>
    <m/>
    <m/>
    <m/>
    <m/>
    <m/>
    <m/>
    <m/>
    <m/>
    <m/>
    <m/>
  </r>
  <r>
    <s v="CC_027"/>
    <s v="Angrelina, I., A. Sartimbul, and A.J. Wahyudi, The potential of seagrass beds on the coast of Putri Menjangan as a carbon sequestration ecosystem on Bali Island. 2nd International Conference on Integrated Coastal Management and Marine Biotechnology (IC-ICMMBT), 2018."/>
    <m/>
    <n v="2018"/>
    <m/>
    <s v="Putri Menjangan, Bali"/>
    <x v="13"/>
    <s v="Type 1: Small deltas"/>
    <x v="5"/>
    <s v="Biomass"/>
    <x v="1"/>
    <x v="24"/>
    <s v="Thalassia hemprichii, Cymodocea_x000a_rotundata, Halodule pinifolia, Halodule uninervis, and Halophila ovalis"/>
    <n v="0.17179800000000001"/>
    <n v="0.34880200000000006"/>
    <n v="0.52059999999999995"/>
    <m/>
    <m/>
    <m/>
    <m/>
    <m/>
    <m/>
    <m/>
    <m/>
    <m/>
    <m/>
    <m/>
    <m/>
    <m/>
    <m/>
    <m/>
    <m/>
    <m/>
    <m/>
    <m/>
    <m/>
    <m/>
    <m/>
    <m/>
  </r>
  <r>
    <s v="CC_028"/>
    <s v="Boutahar, L., Espinosa, F., Richir, J., Lepoint, G., Gobert, S., Maanan, M., &amp; Bazairi, H. (2020). Deep-water Zostera marina meadows in the Mediterranean. Aquatic Botany, 166, 103269."/>
    <m/>
    <n v="2020"/>
    <m/>
    <s v="Jbel Moussa"/>
    <x v="38"/>
    <s v="Type 1: Small deltas"/>
    <x v="2"/>
    <s v="Belyounech"/>
    <x v="4"/>
    <x v="25"/>
    <m/>
    <n v="0.9554999999999999"/>
    <n v="0.63349999999999995"/>
    <n v="1.589"/>
    <m/>
    <m/>
    <m/>
    <m/>
    <m/>
    <m/>
    <m/>
    <m/>
    <m/>
    <m/>
    <m/>
    <m/>
    <m/>
    <m/>
    <m/>
    <m/>
    <m/>
    <m/>
    <m/>
    <m/>
    <m/>
    <m/>
    <m/>
  </r>
  <r>
    <s v="CC_028"/>
    <s v="Boutahar, L., Espinosa, F., Richir, J., Lepoint, G., Gobert, S., Maanan, M., &amp; Bazairi, H. (2020). Deep-water Zostera marina meadows in the Mediterranean. Aquatic Botany, 166, 103269."/>
    <m/>
    <n v="2020"/>
    <m/>
    <s v="Jbel Moussa"/>
    <x v="38"/>
    <s v="Type 1: Small deltas"/>
    <x v="2"/>
    <s v="Oued El mersa"/>
    <x v="4"/>
    <x v="25"/>
    <m/>
    <n v="0.91"/>
    <n v="1.0605"/>
    <n v="1.9704999999999999"/>
    <m/>
    <m/>
    <m/>
    <m/>
    <m/>
    <m/>
    <m/>
    <m/>
    <m/>
    <m/>
    <m/>
    <m/>
    <m/>
    <m/>
    <m/>
    <m/>
    <m/>
    <m/>
    <m/>
    <m/>
    <m/>
    <m/>
    <m/>
  </r>
  <r>
    <s v="CC_028"/>
    <s v="Boutahar, L., Espinosa, F., Richir, J., Lepoint, G., Gobert, S., Maanan, M., &amp; Bazairi, H. (2020). Deep-water Zostera marina meadows in the Mediterranean. Aquatic Botany, 166, 103269."/>
    <m/>
    <n v="2020"/>
    <m/>
    <s v="Jbel Moussa"/>
    <x v="38"/>
    <s v="Type 1: Small deltas"/>
    <x v="2"/>
    <s v="Average"/>
    <x v="4"/>
    <x v="25"/>
    <m/>
    <n v="0.93274999999999986"/>
    <n v="0.84699999999999986"/>
    <n v="1.7797499999999999"/>
    <m/>
    <m/>
    <m/>
    <m/>
    <m/>
    <m/>
    <m/>
    <m/>
    <m/>
    <m/>
    <m/>
    <m/>
    <m/>
    <m/>
    <m/>
    <m/>
    <m/>
    <m/>
    <m/>
    <m/>
    <m/>
    <m/>
    <m/>
  </r>
  <r>
    <s v="CC_029"/>
    <s v="Brouns, J. and F. Heijs, Production and biomass of the seagrass Enhalus acoroides (Lf) Royle and its epiphytes. Aquatic Botany, 1986."/>
    <m/>
    <n v="1986"/>
    <m/>
    <s v="Bootless Bay"/>
    <x v="57"/>
    <s v="Type II: Tidal systems"/>
    <x v="5"/>
    <m/>
    <x v="16"/>
    <x v="26"/>
    <m/>
    <n v="0.56699999999999995"/>
    <n v="1.5329999999999999"/>
    <n v="2.1"/>
    <n v="5.67E-2"/>
    <m/>
    <m/>
    <m/>
    <m/>
    <m/>
    <m/>
    <m/>
    <m/>
    <m/>
    <m/>
    <m/>
    <m/>
    <m/>
    <m/>
    <m/>
    <m/>
    <m/>
    <m/>
    <m/>
    <m/>
    <m/>
    <m/>
  </r>
  <r>
    <s v="LW_031"/>
    <s v="Rahmawati, S., U.E. Hernawan, and A. Rustam, The seagrass carbon content of 0.336 of dry weight can be applied in Indonesian seagrasses. AIP Conference Proceedings, 2019."/>
    <m/>
    <n v="2019"/>
    <m/>
    <m/>
    <x v="13"/>
    <m/>
    <x v="5"/>
    <s v="Average"/>
    <x v="15"/>
    <x v="0"/>
    <m/>
    <m/>
    <m/>
    <m/>
    <m/>
    <m/>
    <m/>
    <m/>
    <m/>
    <m/>
    <m/>
    <m/>
    <m/>
    <m/>
    <m/>
    <m/>
    <m/>
    <m/>
    <m/>
    <m/>
    <m/>
    <m/>
    <m/>
    <m/>
    <m/>
    <m/>
    <m/>
  </r>
  <r>
    <s v="LW_032"/>
    <s v="Ramadona, D. N., Ain, C., Febrianto, S., &amp; Latifah, N. (2021). POTENSI SIMPANAN KARBON PADANG LAMUN DI PANTAI POKEMON, KARIMUNJAWA. Jurnal Ilmu dan Teknologi Kelautan Tropis, 13(2), 319-332."/>
    <m/>
    <n v="2021"/>
    <m/>
    <m/>
    <x v="13"/>
    <m/>
    <x v="5"/>
    <s v="Biomass"/>
    <x v="15"/>
    <x v="0"/>
    <m/>
    <n v="0.12529999999999997"/>
    <n v="0.13516999999999998"/>
    <n v="0.26046999999999992"/>
    <m/>
    <m/>
    <m/>
    <m/>
    <m/>
    <m/>
    <m/>
    <m/>
    <m/>
    <m/>
    <m/>
    <m/>
    <m/>
    <m/>
    <n v="208652490.20000002"/>
    <m/>
    <m/>
    <m/>
    <m/>
    <m/>
    <m/>
    <m/>
    <m/>
  </r>
  <r>
    <s v="CC_033"/>
    <s v="Drylie, T. P., Lohrer, A. M., Needham, H. R., Bulmer, R. H., &amp; Pilditch, C. A. (2018). Benthic primary production in emerged intertidal habitats provides resilience to high water column turbidity. Journal of sea research, 142, 101-112."/>
    <m/>
    <n v="2018"/>
    <m/>
    <s v="Kaipara Harbour"/>
    <x v="27"/>
    <s v="36°32′51″ S"/>
    <x v="11"/>
    <s v="Tapora Bank"/>
    <x v="26"/>
    <x v="25"/>
    <m/>
    <m/>
    <m/>
    <n v="0.82599999999999985"/>
    <m/>
    <m/>
    <m/>
    <m/>
    <m/>
    <m/>
    <m/>
    <m/>
    <m/>
    <m/>
    <m/>
    <m/>
    <m/>
    <m/>
    <m/>
    <m/>
    <m/>
    <m/>
    <m/>
    <m/>
    <m/>
    <m/>
    <m/>
  </r>
  <r>
    <s v="CC_033"/>
    <s v="Drylie, T. P., Lohrer, A. M., Needham, H. R., Bulmer, R. H., &amp; Pilditch, C. A. (2018). Benthic primary production in emerged intertidal habitats provides resilience to high water column turbidity. Journal of sea research, 142, 101-112."/>
    <m/>
    <n v="2018"/>
    <m/>
    <m/>
    <x v="50"/>
    <m/>
    <x v="9"/>
    <s v="Kakaraia Flat"/>
    <x v="26"/>
    <x v="25"/>
    <m/>
    <m/>
    <m/>
    <n v="0.86449999999999982"/>
    <m/>
    <m/>
    <m/>
    <m/>
    <m/>
    <m/>
    <m/>
    <m/>
    <m/>
    <m/>
    <m/>
    <m/>
    <m/>
    <m/>
    <m/>
    <m/>
    <m/>
    <m/>
    <m/>
    <m/>
    <m/>
    <m/>
    <m/>
  </r>
  <r>
    <s v="CC_033"/>
    <s v="Drylie, T. P., Lohrer, A. M., Needham, H. R., Bulmer, R. H., &amp; Pilditch, C. A. (2018). Benthic primary production in emerged intertidal habitats provides resilience to high water column turbidity. Journal of sea research, 142, 101-112."/>
    <m/>
    <n v="2018"/>
    <m/>
    <m/>
    <x v="50"/>
    <m/>
    <x v="9"/>
    <s v="Mairetahi Creek"/>
    <x v="26"/>
    <x v="25"/>
    <m/>
    <m/>
    <m/>
    <n v="0.63349999999999995"/>
    <m/>
    <m/>
    <m/>
    <m/>
    <m/>
    <m/>
    <m/>
    <m/>
    <m/>
    <m/>
    <m/>
    <m/>
    <m/>
    <m/>
    <m/>
    <m/>
    <m/>
    <m/>
    <m/>
    <m/>
    <m/>
    <m/>
    <m/>
  </r>
  <r>
    <m/>
    <m/>
    <m/>
    <m/>
    <m/>
    <m/>
    <x v="50"/>
    <m/>
    <x v="9"/>
    <m/>
    <x v="15"/>
    <x v="0"/>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0CA1A8-2915-4B92-BC7B-6658289C1ED4}"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B3:U487" firstHeaderRow="0" firstDataRow="1" firstDataCol="1"/>
  <pivotFields count="39">
    <pivotField showAll="0"/>
    <pivotField showAll="0"/>
    <pivotField showAll="0"/>
    <pivotField showAll="0"/>
    <pivotField showAll="0"/>
    <pivotField showAll="0"/>
    <pivotField axis="axisRow" dataField="1" showAll="0">
      <items count="59">
        <item x="5"/>
        <item x="3"/>
        <item x="10"/>
        <item x="20"/>
        <item x="7"/>
        <item x="52"/>
        <item x="9"/>
        <item x="2"/>
        <item x="12"/>
        <item x="4"/>
        <item x="1"/>
        <item x="14"/>
        <item x="18"/>
        <item x="15"/>
        <item x="55"/>
        <item x="21"/>
        <item x="48"/>
        <item x="47"/>
        <item x="6"/>
        <item x="19"/>
        <item x="16"/>
        <item x="17"/>
        <item x="36"/>
        <item x="54"/>
        <item x="11"/>
        <item x="50"/>
        <item x="0"/>
        <item x="8"/>
        <item x="13"/>
        <item x="22"/>
        <item x="23"/>
        <item x="24"/>
        <item x="25"/>
        <item x="26"/>
        <item x="27"/>
        <item x="28"/>
        <item x="29"/>
        <item x="30"/>
        <item x="31"/>
        <item x="32"/>
        <item x="33"/>
        <item x="34"/>
        <item x="35"/>
        <item x="37"/>
        <item x="38"/>
        <item x="39"/>
        <item x="40"/>
        <item x="41"/>
        <item x="42"/>
        <item x="43"/>
        <item x="44"/>
        <item x="45"/>
        <item x="46"/>
        <item x="49"/>
        <item x="51"/>
        <item x="53"/>
        <item x="56"/>
        <item x="57"/>
        <item t="default"/>
      </items>
    </pivotField>
    <pivotField showAll="0"/>
    <pivotField axis="axisRow" multipleItemSelectionAllowed="1" showAll="0">
      <items count="13">
        <item x="2"/>
        <item x="7"/>
        <item x="8"/>
        <item x="3"/>
        <item x="6"/>
        <item x="4"/>
        <item x="10"/>
        <item x="5"/>
        <item x="1"/>
        <item x="9"/>
        <item x="0"/>
        <item x="11"/>
        <item t="default"/>
      </items>
    </pivotField>
    <pivotField showAll="0"/>
    <pivotField axis="axisRow" showAll="0">
      <items count="54">
        <item x="33"/>
        <item x="34"/>
        <item x="9"/>
        <item x="27"/>
        <item x="41"/>
        <item x="40"/>
        <item x="13"/>
        <item x="16"/>
        <item x="35"/>
        <item x="46"/>
        <item x="12"/>
        <item x="21"/>
        <item x="23"/>
        <item x="28"/>
        <item x="22"/>
        <item x="39"/>
        <item x="10"/>
        <item x="38"/>
        <item x="43"/>
        <item x="1"/>
        <item x="19"/>
        <item x="7"/>
        <item x="5"/>
        <item x="30"/>
        <item x="2"/>
        <item x="42"/>
        <item x="48"/>
        <item x="45"/>
        <item x="29"/>
        <item x="11"/>
        <item x="17"/>
        <item x="44"/>
        <item x="25"/>
        <item x="24"/>
        <item x="18"/>
        <item x="31"/>
        <item x="47"/>
        <item x="36"/>
        <item x="6"/>
        <item x="37"/>
        <item x="20"/>
        <item x="32"/>
        <item x="4"/>
        <item x="26"/>
        <item x="3"/>
        <item x="14"/>
        <item x="8"/>
        <item x="15"/>
        <item x="0"/>
        <item x="49"/>
        <item x="50"/>
        <item x="51"/>
        <item x="52"/>
        <item t="default"/>
      </items>
    </pivotField>
    <pivotField axis="axisRow" showAll="0">
      <items count="29">
        <item x="26"/>
        <item x="24"/>
        <item m="1" x="27"/>
        <item x="23"/>
        <item x="25"/>
        <item x="0"/>
        <item x="1"/>
        <item x="2"/>
        <item x="3"/>
        <item x="4"/>
        <item x="5"/>
        <item x="6"/>
        <item x="7"/>
        <item x="8"/>
        <item x="9"/>
        <item x="10"/>
        <item x="11"/>
        <item x="12"/>
        <item x="13"/>
        <item x="14"/>
        <item x="15"/>
        <item x="16"/>
        <item x="17"/>
        <item x="18"/>
        <item x="19"/>
        <item x="20"/>
        <item x="21"/>
        <item x="22"/>
        <item t="default"/>
      </items>
    </pivotField>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8"/>
    <field x="6"/>
    <field x="11"/>
    <field x="10"/>
  </rowFields>
  <rowItems count="484">
    <i>
      <x/>
    </i>
    <i r="1">
      <x v="1"/>
    </i>
    <i r="2">
      <x v="8"/>
    </i>
    <i r="3">
      <x v="44"/>
    </i>
    <i r="1">
      <x v="6"/>
    </i>
    <i r="2">
      <x v="7"/>
    </i>
    <i r="3">
      <x v="24"/>
    </i>
    <i r="2">
      <x v="8"/>
    </i>
    <i r="3">
      <x v="42"/>
    </i>
    <i r="3">
      <x v="44"/>
    </i>
    <i r="1">
      <x v="7"/>
    </i>
    <i r="2">
      <x v="7"/>
    </i>
    <i r="3">
      <x v="24"/>
    </i>
    <i r="1">
      <x v="15"/>
    </i>
    <i r="2">
      <x v="8"/>
    </i>
    <i r="3">
      <x v="44"/>
    </i>
    <i r="2">
      <x v="9"/>
    </i>
    <i r="3">
      <x v="38"/>
    </i>
    <i r="1">
      <x v="25"/>
    </i>
    <i r="2">
      <x v="5"/>
    </i>
    <i r="3">
      <x v="47"/>
    </i>
    <i r="2">
      <x v="25"/>
    </i>
    <i r="3">
      <x v="26"/>
    </i>
    <i r="1">
      <x v="30"/>
    </i>
    <i r="2">
      <x v="6"/>
    </i>
    <i r="3">
      <x v="19"/>
    </i>
    <i r="2">
      <x v="7"/>
    </i>
    <i r="3">
      <x v="24"/>
    </i>
    <i r="2">
      <x v="8"/>
    </i>
    <i r="3">
      <x v="42"/>
    </i>
    <i r="2">
      <x v="9"/>
    </i>
    <i r="3">
      <x v="38"/>
    </i>
    <i r="1">
      <x v="33"/>
    </i>
    <i r="2">
      <x v="6"/>
    </i>
    <i r="3">
      <x v="19"/>
    </i>
    <i r="2">
      <x v="7"/>
    </i>
    <i r="3">
      <x v="24"/>
    </i>
    <i r="2">
      <x v="8"/>
    </i>
    <i r="3">
      <x v="42"/>
    </i>
    <i r="3">
      <x v="44"/>
    </i>
    <i r="3">
      <x v="51"/>
    </i>
    <i r="2">
      <x v="9"/>
    </i>
    <i r="3">
      <x v="38"/>
    </i>
    <i r="2">
      <x v="15"/>
    </i>
    <i r="3">
      <x v="3"/>
    </i>
    <i r="2">
      <x v="27"/>
    </i>
    <i r="3">
      <x v="50"/>
    </i>
    <i r="1">
      <x v="36"/>
    </i>
    <i r="2">
      <x v="7"/>
    </i>
    <i r="3">
      <x v="24"/>
    </i>
    <i r="2">
      <x v="9"/>
    </i>
    <i r="3">
      <x v="38"/>
    </i>
    <i r="1">
      <x v="37"/>
    </i>
    <i r="2">
      <x v="7"/>
    </i>
    <i r="3">
      <x v="24"/>
    </i>
    <i r="2">
      <x v="9"/>
    </i>
    <i r="3">
      <x v="38"/>
    </i>
    <i r="1">
      <x v="38"/>
    </i>
    <i r="2">
      <x v="7"/>
    </i>
    <i r="3">
      <x v="24"/>
    </i>
    <i r="1">
      <x v="42"/>
    </i>
    <i r="2">
      <x v="12"/>
    </i>
    <i r="3">
      <x v="17"/>
    </i>
    <i r="1">
      <x v="44"/>
    </i>
    <i r="2">
      <x v="4"/>
    </i>
    <i r="3">
      <x v="42"/>
    </i>
    <i r="2">
      <x v="8"/>
    </i>
    <i r="3">
      <x v="44"/>
    </i>
    <i r="2">
      <x v="9"/>
    </i>
    <i r="3">
      <x v="38"/>
    </i>
    <i r="1">
      <x v="53"/>
    </i>
    <i r="2">
      <x v="3"/>
    </i>
    <i r="3">
      <x v="34"/>
    </i>
    <i r="2">
      <x v="5"/>
    </i>
    <i r="3">
      <x v="47"/>
    </i>
    <i r="2">
      <x v="17"/>
    </i>
    <i r="3">
      <x v="30"/>
    </i>
    <i>
      <x v="1"/>
    </i>
    <i r="1">
      <x v="1"/>
    </i>
    <i r="2">
      <x v="8"/>
    </i>
    <i r="3">
      <x v="42"/>
    </i>
    <i r="1">
      <x v="2"/>
    </i>
    <i r="2">
      <x v="8"/>
    </i>
    <i r="3">
      <x v="42"/>
    </i>
    <i r="1">
      <x v="4"/>
    </i>
    <i r="2">
      <x v="8"/>
    </i>
    <i r="3">
      <x v="42"/>
    </i>
    <i r="2">
      <x v="9"/>
    </i>
    <i r="3">
      <x v="38"/>
    </i>
    <i r="1">
      <x v="5"/>
    </i>
    <i r="2">
      <x v="8"/>
    </i>
    <i r="3">
      <x v="42"/>
    </i>
    <i r="1">
      <x v="6"/>
    </i>
    <i r="2">
      <x v="8"/>
    </i>
    <i r="3">
      <x v="42"/>
    </i>
    <i r="3">
      <x v="44"/>
    </i>
    <i r="2">
      <x v="9"/>
    </i>
    <i r="3">
      <x v="38"/>
    </i>
    <i r="1">
      <x v="14"/>
    </i>
    <i r="2">
      <x v="8"/>
    </i>
    <i r="3">
      <x v="42"/>
    </i>
    <i r="1">
      <x v="15"/>
    </i>
    <i r="2">
      <x v="8"/>
    </i>
    <i r="3">
      <x v="42"/>
    </i>
    <i r="3">
      <x v="44"/>
    </i>
    <i r="2">
      <x v="9"/>
    </i>
    <i r="3">
      <x v="38"/>
    </i>
    <i r="2">
      <x v="15"/>
    </i>
    <i r="3">
      <x v="3"/>
    </i>
    <i r="2">
      <x v="19"/>
    </i>
    <i r="3">
      <x v="20"/>
    </i>
    <i r="1">
      <x v="17"/>
    </i>
    <i r="2">
      <x v="8"/>
    </i>
    <i r="3">
      <x v="42"/>
    </i>
    <i r="3">
      <x v="44"/>
    </i>
    <i r="3">
      <x v="46"/>
    </i>
    <i r="2">
      <x v="9"/>
    </i>
    <i r="3">
      <x v="38"/>
    </i>
    <i r="1">
      <x v="19"/>
    </i>
    <i r="2">
      <x v="8"/>
    </i>
    <i r="3">
      <x v="42"/>
    </i>
    <i r="1">
      <x v="23"/>
    </i>
    <i r="2">
      <x v="8"/>
    </i>
    <i r="3">
      <x v="42"/>
    </i>
    <i r="1">
      <x v="24"/>
    </i>
    <i r="2">
      <x v="6"/>
    </i>
    <i r="3">
      <x v="19"/>
    </i>
    <i r="2">
      <x v="8"/>
    </i>
    <i r="3">
      <x v="42"/>
    </i>
    <i r="2">
      <x v="9"/>
    </i>
    <i r="3">
      <x v="38"/>
    </i>
    <i r="2">
      <x v="13"/>
    </i>
    <i r="3">
      <x v="27"/>
    </i>
    <i r="2">
      <x v="14"/>
    </i>
    <i r="3">
      <x v="12"/>
    </i>
    <i r="2">
      <x v="20"/>
    </i>
    <i r="3">
      <x v="31"/>
    </i>
    <i r="1">
      <x v="25"/>
    </i>
    <i r="2">
      <x v="5"/>
    </i>
    <i r="3">
      <x v="47"/>
    </i>
    <i r="1">
      <x v="27"/>
    </i>
    <i r="2">
      <x v="8"/>
    </i>
    <i r="3">
      <x v="42"/>
    </i>
    <i r="2">
      <x v="9"/>
    </i>
    <i r="3">
      <x v="38"/>
    </i>
    <i r="1">
      <x v="31"/>
    </i>
    <i r="2">
      <x v="8"/>
    </i>
    <i r="3">
      <x v="42"/>
    </i>
    <i r="3">
      <x v="44"/>
    </i>
    <i r="1">
      <x v="51"/>
    </i>
    <i r="2">
      <x v="8"/>
    </i>
    <i r="3">
      <x v="42"/>
    </i>
    <i r="1">
      <x v="52"/>
    </i>
    <i r="2">
      <x v="8"/>
    </i>
    <i r="3">
      <x v="42"/>
    </i>
    <i>
      <x v="2"/>
    </i>
    <i r="1">
      <x v="2"/>
    </i>
    <i r="2">
      <x v="8"/>
    </i>
    <i r="3">
      <x v="42"/>
    </i>
    <i r="1">
      <x v="10"/>
    </i>
    <i r="2">
      <x v="8"/>
    </i>
    <i r="3">
      <x v="42"/>
    </i>
    <i r="1">
      <x v="24"/>
    </i>
    <i r="2">
      <x v="8"/>
    </i>
    <i r="3">
      <x v="41"/>
    </i>
    <i r="3">
      <x v="42"/>
    </i>
    <i r="2">
      <x v="9"/>
    </i>
    <i r="3">
      <x v="38"/>
    </i>
    <i>
      <x v="3"/>
    </i>
    <i r="1">
      <x v="3"/>
    </i>
    <i r="2">
      <x v="5"/>
    </i>
    <i r="3">
      <x v="47"/>
    </i>
    <i r="1">
      <x v="8"/>
    </i>
    <i r="2">
      <x v="5"/>
    </i>
    <i r="3">
      <x v="47"/>
    </i>
    <i r="2">
      <x v="6"/>
    </i>
    <i r="3">
      <x v="19"/>
    </i>
    <i r="2">
      <x v="8"/>
    </i>
    <i r="3">
      <x v="42"/>
    </i>
    <i r="2">
      <x v="9"/>
    </i>
    <i r="3">
      <x v="38"/>
    </i>
    <i r="2">
      <x v="17"/>
    </i>
    <i r="3">
      <x v="30"/>
    </i>
    <i r="1">
      <x v="9"/>
    </i>
    <i r="2">
      <x v="8"/>
    </i>
    <i r="3">
      <x v="41"/>
    </i>
    <i r="3">
      <x v="42"/>
    </i>
    <i>
      <x v="4"/>
    </i>
    <i r="1">
      <x v="18"/>
    </i>
    <i r="2">
      <x v="8"/>
    </i>
    <i r="3">
      <x v="45"/>
    </i>
    <i r="1">
      <x v="20"/>
    </i>
    <i r="2">
      <x v="16"/>
    </i>
    <i r="3">
      <x v="7"/>
    </i>
    <i r="1">
      <x v="32"/>
    </i>
    <i r="2">
      <x v="14"/>
    </i>
    <i r="3">
      <x v="12"/>
    </i>
    <i r="2">
      <x v="18"/>
    </i>
    <i r="3">
      <x v="33"/>
    </i>
    <i r="2">
      <x v="20"/>
    </i>
    <i r="3">
      <x v="32"/>
    </i>
    <i r="2">
      <x v="21"/>
    </i>
    <i r="3">
      <x v="35"/>
    </i>
    <i r="1">
      <x v="41"/>
    </i>
    <i r="2">
      <x v="8"/>
    </i>
    <i r="3">
      <x v="39"/>
    </i>
    <i r="2">
      <x v="18"/>
    </i>
    <i r="3">
      <x v="33"/>
    </i>
    <i r="3">
      <x v="52"/>
    </i>
    <i r="2">
      <x v="21"/>
    </i>
    <i r="3">
      <x v="35"/>
    </i>
    <i r="1">
      <x v="47"/>
    </i>
    <i r="2">
      <x v="13"/>
    </i>
    <i r="3">
      <x v="27"/>
    </i>
    <i>
      <x v="5"/>
    </i>
    <i r="1">
      <x/>
    </i>
    <i r="2">
      <x v="6"/>
    </i>
    <i r="3">
      <x v="19"/>
    </i>
    <i r="2">
      <x v="7"/>
    </i>
    <i r="3">
      <x v="21"/>
    </i>
    <i r="3">
      <x v="22"/>
    </i>
    <i r="3">
      <x v="23"/>
    </i>
    <i r="3">
      <x v="25"/>
    </i>
    <i r="2">
      <x v="8"/>
    </i>
    <i r="3">
      <x v="40"/>
    </i>
    <i r="2">
      <x v="9"/>
    </i>
    <i r="3">
      <x v="38"/>
    </i>
    <i r="2">
      <x v="10"/>
    </i>
    <i r="3">
      <x v="46"/>
    </i>
    <i r="2">
      <x v="11"/>
    </i>
    <i r="3">
      <x v="2"/>
    </i>
    <i r="2">
      <x v="12"/>
    </i>
    <i r="3">
      <x v="13"/>
    </i>
    <i r="3">
      <x v="16"/>
    </i>
    <i r="2">
      <x v="13"/>
    </i>
    <i r="3">
      <x v="28"/>
    </i>
    <i r="3">
      <x v="29"/>
    </i>
    <i r="2">
      <x v="17"/>
    </i>
    <i r="3">
      <x v="30"/>
    </i>
    <i r="2">
      <x v="23"/>
    </i>
    <i r="3">
      <x v="18"/>
    </i>
    <i r="1">
      <x v="25"/>
    </i>
    <i r="2">
      <x v="5"/>
    </i>
    <i r="3">
      <x v="47"/>
    </i>
    <i>
      <x v="6"/>
    </i>
    <i r="1">
      <x v="34"/>
    </i>
    <i r="2">
      <x v="8"/>
    </i>
    <i r="3">
      <x v="43"/>
    </i>
    <i r="2">
      <x v="9"/>
    </i>
    <i r="3">
      <x v="38"/>
    </i>
    <i>
      <x v="7"/>
    </i>
    <i r="1">
      <x/>
    </i>
    <i r="2">
      <x v="6"/>
    </i>
    <i r="3">
      <x v="19"/>
    </i>
    <i r="2">
      <x v="7"/>
    </i>
    <i r="3">
      <x v="22"/>
    </i>
    <i r="2">
      <x v="8"/>
    </i>
    <i r="3">
      <x v="40"/>
    </i>
    <i r="2">
      <x v="9"/>
    </i>
    <i r="3">
      <x v="38"/>
    </i>
    <i r="2">
      <x v="10"/>
    </i>
    <i r="3">
      <x v="46"/>
    </i>
    <i r="2">
      <x v="11"/>
    </i>
    <i r="3">
      <x/>
    </i>
    <i r="3">
      <x v="1"/>
    </i>
    <i r="3">
      <x v="2"/>
    </i>
    <i r="2">
      <x v="12"/>
    </i>
    <i r="3">
      <x v="14"/>
    </i>
    <i r="3">
      <x v="16"/>
    </i>
    <i r="2">
      <x v="13"/>
    </i>
    <i r="3">
      <x v="29"/>
    </i>
    <i r="2">
      <x v="14"/>
    </i>
    <i r="3">
      <x v="10"/>
    </i>
    <i r="3">
      <x v="11"/>
    </i>
    <i r="2">
      <x v="15"/>
    </i>
    <i r="3">
      <x v="6"/>
    </i>
    <i r="2">
      <x v="16"/>
    </i>
    <i r="3">
      <x v="7"/>
    </i>
    <i r="2">
      <x v="17"/>
    </i>
    <i r="3">
      <x v="30"/>
    </i>
    <i r="2">
      <x v="18"/>
    </i>
    <i r="3">
      <x v="33"/>
    </i>
    <i r="2">
      <x v="20"/>
    </i>
    <i r="3">
      <x v="32"/>
    </i>
    <i r="1">
      <x v="11"/>
    </i>
    <i r="2">
      <x v="16"/>
    </i>
    <i r="3">
      <x v="7"/>
    </i>
    <i r="1">
      <x v="13"/>
    </i>
    <i r="2">
      <x v="6"/>
    </i>
    <i r="3">
      <x v="19"/>
    </i>
    <i r="2">
      <x v="16"/>
    </i>
    <i r="3">
      <x v="7"/>
    </i>
    <i r="2">
      <x v="17"/>
    </i>
    <i r="3">
      <x v="30"/>
    </i>
    <i r="2">
      <x v="18"/>
    </i>
    <i r="3">
      <x v="33"/>
    </i>
    <i r="2">
      <x v="22"/>
    </i>
    <i r="3">
      <x v="37"/>
    </i>
    <i r="1">
      <x v="16"/>
    </i>
    <i r="2">
      <x v="5"/>
    </i>
    <i r="3">
      <x v="47"/>
    </i>
    <i r="2">
      <x v="12"/>
    </i>
    <i r="3">
      <x v="17"/>
    </i>
    <i r="2">
      <x v="14"/>
    </i>
    <i r="3">
      <x v="11"/>
    </i>
    <i r="2">
      <x v="16"/>
    </i>
    <i r="3">
      <x v="7"/>
    </i>
    <i r="2">
      <x v="17"/>
    </i>
    <i r="3">
      <x v="30"/>
    </i>
    <i r="2">
      <x v="18"/>
    </i>
    <i r="3">
      <x v="33"/>
    </i>
    <i r="2">
      <x v="24"/>
    </i>
    <i r="3">
      <x v="36"/>
    </i>
    <i r="1">
      <x v="21"/>
    </i>
    <i r="2">
      <x v="6"/>
    </i>
    <i r="3">
      <x v="19"/>
    </i>
    <i r="2">
      <x v="9"/>
    </i>
    <i r="3">
      <x v="38"/>
    </i>
    <i r="2">
      <x v="12"/>
    </i>
    <i r="3">
      <x v="15"/>
    </i>
    <i r="2">
      <x v="15"/>
    </i>
    <i r="3">
      <x v="4"/>
    </i>
    <i r="3">
      <x v="5"/>
    </i>
    <i r="2">
      <x v="16"/>
    </i>
    <i r="3">
      <x v="7"/>
    </i>
    <i r="2">
      <x v="17"/>
    </i>
    <i r="3">
      <x v="30"/>
    </i>
    <i r="2">
      <x v="18"/>
    </i>
    <i r="3">
      <x v="33"/>
    </i>
    <i r="1">
      <x v="22"/>
    </i>
    <i r="2">
      <x v="6"/>
    </i>
    <i r="3">
      <x v="19"/>
    </i>
    <i r="2">
      <x v="12"/>
    </i>
    <i r="3">
      <x v="17"/>
    </i>
    <i r="2">
      <x v="14"/>
    </i>
    <i r="3">
      <x v="10"/>
    </i>
    <i r="3">
      <x v="11"/>
    </i>
    <i r="3">
      <x v="19"/>
    </i>
    <i r="1">
      <x v="24"/>
    </i>
    <i r="2">
      <x v="16"/>
    </i>
    <i r="3">
      <x v="7"/>
    </i>
    <i r="1">
      <x v="25"/>
    </i>
    <i r="2">
      <x v="5"/>
    </i>
    <i r="3">
      <x v="47"/>
    </i>
    <i r="1">
      <x v="28"/>
    </i>
    <i r="2">
      <x v="1"/>
    </i>
    <i r="3">
      <x v="19"/>
    </i>
    <i r="2">
      <x v="5"/>
    </i>
    <i r="3">
      <x v="47"/>
    </i>
    <i r="2">
      <x v="6"/>
    </i>
    <i r="3">
      <x v="19"/>
    </i>
    <i r="2">
      <x v="12"/>
    </i>
    <i r="3">
      <x v="15"/>
    </i>
    <i r="2">
      <x v="14"/>
    </i>
    <i r="3">
      <x v="11"/>
    </i>
    <i r="2">
      <x v="15"/>
    </i>
    <i r="3">
      <x v="4"/>
    </i>
    <i r="2">
      <x v="16"/>
    </i>
    <i r="3">
      <x v="7"/>
    </i>
    <i r="3">
      <x v="8"/>
    </i>
    <i r="2">
      <x v="17"/>
    </i>
    <i r="3">
      <x v="30"/>
    </i>
    <i r="2">
      <x v="18"/>
    </i>
    <i r="3">
      <x v="33"/>
    </i>
    <i r="2">
      <x v="20"/>
    </i>
    <i r="3">
      <x v="32"/>
    </i>
    <i r="1">
      <x v="35"/>
    </i>
    <i r="2">
      <x v="9"/>
    </i>
    <i r="3">
      <x v="38"/>
    </i>
    <i r="2">
      <x v="20"/>
    </i>
    <i r="3">
      <x v="32"/>
    </i>
    <i r="1">
      <x v="39"/>
    </i>
    <i r="2">
      <x v="9"/>
    </i>
    <i r="3">
      <x v="38"/>
    </i>
    <i r="2">
      <x v="14"/>
    </i>
    <i r="3">
      <x v="11"/>
    </i>
    <i r="1">
      <x v="43"/>
    </i>
    <i r="2">
      <x v="6"/>
    </i>
    <i r="3">
      <x v="19"/>
    </i>
    <i r="2">
      <x v="9"/>
    </i>
    <i r="3">
      <x v="38"/>
    </i>
    <i r="2">
      <x v="12"/>
    </i>
    <i r="3">
      <x v="15"/>
    </i>
    <i r="2">
      <x v="14"/>
    </i>
    <i r="3">
      <x v="11"/>
    </i>
    <i r="1">
      <x v="48"/>
    </i>
    <i r="2">
      <x v="14"/>
    </i>
    <i r="3">
      <x v="9"/>
    </i>
    <i r="1">
      <x v="49"/>
    </i>
    <i r="2">
      <x v="18"/>
    </i>
    <i r="3">
      <x v="33"/>
    </i>
    <i r="1">
      <x v="54"/>
    </i>
    <i r="2">
      <x v="6"/>
    </i>
    <i r="3">
      <x v="19"/>
    </i>
    <i r="1">
      <x v="57"/>
    </i>
    <i r="2">
      <x/>
    </i>
    <i r="3">
      <x v="7"/>
    </i>
    <i>
      <x v="8"/>
    </i>
    <i r="1">
      <x v="10"/>
    </i>
    <i r="2">
      <x v="5"/>
    </i>
    <i r="3">
      <x v="47"/>
    </i>
    <i r="2">
      <x v="6"/>
    </i>
    <i r="3">
      <x v="19"/>
    </i>
    <i r="2">
      <x v="14"/>
    </i>
    <i r="3">
      <x v="12"/>
    </i>
    <i r="2">
      <x v="17"/>
    </i>
    <i r="3">
      <x v="30"/>
    </i>
    <i r="2">
      <x v="18"/>
    </i>
    <i r="3">
      <x v="34"/>
    </i>
    <i r="1">
      <x v="24"/>
    </i>
    <i r="2">
      <x v="6"/>
    </i>
    <i r="3">
      <x v="19"/>
    </i>
    <i r="2">
      <x v="8"/>
    </i>
    <i r="3">
      <x v="42"/>
    </i>
    <i r="2">
      <x v="9"/>
    </i>
    <i r="3">
      <x v="38"/>
    </i>
    <i r="2">
      <x v="14"/>
    </i>
    <i r="3">
      <x v="12"/>
    </i>
    <i r="2">
      <x v="17"/>
    </i>
    <i r="3">
      <x v="30"/>
    </i>
    <i r="2">
      <x v="18"/>
    </i>
    <i r="3">
      <x v="34"/>
    </i>
    <i r="2">
      <x v="26"/>
    </i>
    <i r="3">
      <x v="49"/>
    </i>
    <i r="2">
      <x v="27"/>
    </i>
    <i r="3">
      <x v="50"/>
    </i>
    <i r="1">
      <x v="25"/>
    </i>
    <i r="2">
      <x v="5"/>
    </i>
    <i r="3">
      <x v="47"/>
    </i>
    <i r="1">
      <x v="29"/>
    </i>
    <i r="2">
      <x v="18"/>
    </i>
    <i r="3">
      <x v="34"/>
    </i>
    <i r="1">
      <x v="40"/>
    </i>
    <i r="2">
      <x v="9"/>
    </i>
    <i r="3">
      <x v="38"/>
    </i>
    <i r="2">
      <x v="18"/>
    </i>
    <i r="3">
      <x v="34"/>
    </i>
    <i r="1">
      <x v="45"/>
    </i>
    <i r="2">
      <x v="18"/>
    </i>
    <i r="3">
      <x v="34"/>
    </i>
    <i r="2">
      <x v="20"/>
    </i>
    <i r="3">
      <x v="31"/>
    </i>
    <i r="1">
      <x v="46"/>
    </i>
    <i r="2">
      <x v="18"/>
    </i>
    <i r="3">
      <x v="34"/>
    </i>
    <i r="1">
      <x v="50"/>
    </i>
    <i r="2">
      <x v="18"/>
    </i>
    <i r="3">
      <x v="34"/>
    </i>
    <i r="1">
      <x v="53"/>
    </i>
    <i r="2">
      <x v="5"/>
    </i>
    <i r="3">
      <x v="47"/>
    </i>
    <i r="2">
      <x v="6"/>
    </i>
    <i r="3">
      <x v="19"/>
    </i>
    <i r="2">
      <x v="17"/>
    </i>
    <i r="3">
      <x v="30"/>
    </i>
    <i r="1">
      <x v="55"/>
    </i>
    <i r="2">
      <x v="6"/>
    </i>
    <i r="3">
      <x v="19"/>
    </i>
    <i r="1">
      <x v="56"/>
    </i>
    <i r="2">
      <x v="6"/>
    </i>
    <i r="3">
      <x v="19"/>
    </i>
    <i>
      <x v="9"/>
    </i>
    <i r="1">
      <x v="12"/>
    </i>
    <i r="2">
      <x v="16"/>
    </i>
    <i r="3">
      <x v="7"/>
    </i>
    <i r="1">
      <x v="24"/>
    </i>
    <i r="2">
      <x v="5"/>
    </i>
    <i r="3">
      <x v="47"/>
    </i>
    <i r="1">
      <x v="25"/>
    </i>
    <i r="2">
      <x v="4"/>
    </i>
    <i r="3">
      <x v="43"/>
    </i>
    <i r="2">
      <x v="5"/>
    </i>
    <i r="3">
      <x v="47"/>
    </i>
    <i r="2">
      <x v="8"/>
    </i>
    <i r="3">
      <x v="47"/>
    </i>
    <i>
      <x v="10"/>
    </i>
    <i r="1">
      <x v="26"/>
    </i>
    <i r="2">
      <x v="5"/>
    </i>
    <i r="3">
      <x v="48"/>
    </i>
    <i>
      <x v="11"/>
    </i>
    <i r="1">
      <x v="34"/>
    </i>
    <i r="2">
      <x v="4"/>
    </i>
    <i r="3">
      <x v="43"/>
    </i>
    <i t="grand">
      <x/>
    </i>
  </rowItems>
  <colFields count="1">
    <field x="-2"/>
  </colFields>
  <colItems count="19">
    <i>
      <x/>
    </i>
    <i i="1">
      <x v="1"/>
    </i>
    <i i="2">
      <x v="2"/>
    </i>
    <i i="3">
      <x v="3"/>
    </i>
    <i i="4">
      <x v="4"/>
    </i>
    <i i="5">
      <x v="5"/>
    </i>
    <i i="6">
      <x v="6"/>
    </i>
    <i i="7">
      <x v="7"/>
    </i>
    <i i="8">
      <x v="8"/>
    </i>
    <i i="9">
      <x v="9"/>
    </i>
    <i i="10">
      <x v="10"/>
    </i>
    <i i="11">
      <x v="11"/>
    </i>
    <i i="12">
      <x v="12"/>
    </i>
    <i i="13">
      <x v="13"/>
    </i>
    <i i="14">
      <x v="14"/>
    </i>
    <i i="15">
      <x v="15"/>
    </i>
    <i i="16">
      <x v="16"/>
    </i>
    <i i="17">
      <x v="17"/>
    </i>
    <i i="18">
      <x v="18"/>
    </i>
  </colItems>
  <dataFields count="19">
    <dataField name="Count of Studies" fld="6" subtotal="count" baseField="8" baseItem="0"/>
    <dataField name="Average of Above-ground biomass (Mg C ha)" fld="13" subtotal="average" baseField="8" baseItem="0"/>
    <dataField name="Average of Below-ground biomass (Mg C ha)" fld="14" subtotal="average" baseField="8" baseItem="0"/>
    <dataField name="Average of Total biomass (Mg C ha)" fld="15" subtotal="average" baseField="8" baseItem="0"/>
    <dataField name="Average of Soil carbon stock total (Mg C ha) " fld="17" subtotal="average" baseField="8" baseItem="0"/>
    <dataField name="Average of Soil carbon total (%dw)" fld="18" subtotal="average" baseField="6" baseItem="22"/>
    <dataField name="Average of Soil organic carbon (SOC/Corg) stock (Mg C ha)" fld="19" subtotal="average" baseField="6" baseItem="22"/>
    <dataField name="Average of Soil organic carbon (%dw)" fld="20" subtotal="average" baseField="6" baseItem="22"/>
    <dataField name="Average of Soil inorganic carbon (SIC/Cing) stock (Mg C ha)" fld="21" subtotal="average" baseField="6" baseItem="22"/>
    <dataField name="Average of Soil inorganic carbon (%dw)" fld="22" subtotal="average" baseField="6" baseItem="22"/>
    <dataField name="Average of Soil carbon total top 1m (Mg C ha)" fld="23" subtotal="average" baseField="8" baseItem="0"/>
    <dataField name="StdDev of Soil carbon total top 1m (Mg C ha)" fld="23" subtotal="stdDev" baseField="6" baseItem="0"/>
    <dataField name="Count of Soil carbon total top 1m (Mg C ha)" fld="23" subtotal="count" baseField="8" baseItem="0"/>
    <dataField name="Average of Soil organic carbon top 1m (Mg C ha)" fld="24" subtotal="average" baseField="8" baseItem="0"/>
    <dataField name="StdDev of Soil organic carbon top 1m (Mg C ha)" fld="24" subtotal="stdDev" baseField="8" baseItem="0"/>
    <dataField name="Count of Soil organic carbon top 1m (Mg C ha)" fld="24" subtotal="count" baseField="0" baseItem="0"/>
    <dataField name="Average of Soil inorganic carbon top 1m (Mg C ha)" fld="25" subtotal="average" baseField="8" baseItem="0"/>
    <dataField name="StdDev of Soil inorganic carbon top 1m (Mg C ha)" fld="25" subtotal="stdDev" baseField="8" baseItem="0"/>
    <dataField name="Count of Soil inorganic carbon top 1m (Mg C ha)" fld="25" subtotal="count" baseField="8" baseItem="0"/>
  </dataFields>
  <formats count="60">
    <format dxfId="59">
      <pivotArea outline="0" collapsedLevelsAreSubtotals="1" fieldPosition="0"/>
    </format>
    <format dxfId="58">
      <pivotArea type="all" dataOnly="0" outline="0" fieldPosition="0"/>
    </format>
    <format dxfId="57">
      <pivotArea outline="0" collapsedLevelsAreSubtotals="1" fieldPosition="0"/>
    </format>
    <format dxfId="56">
      <pivotArea field="8" type="button" dataOnly="0" labelOnly="1" outline="0" axis="axisRow" fieldPosition="0"/>
    </format>
    <format dxfId="55">
      <pivotArea dataOnly="0" labelOnly="1" grandRow="1" outline="0" fieldPosition="0"/>
    </format>
    <format dxfId="54">
      <pivotArea dataOnly="0" labelOnly="1" outline="0" fieldPosition="0">
        <references count="1">
          <reference field="4294967294" count="2">
            <x v="10"/>
            <x v="11"/>
          </reference>
        </references>
      </pivotArea>
    </format>
    <format dxfId="53">
      <pivotArea type="all" dataOnly="0" outline="0" fieldPosition="0"/>
    </format>
    <format dxfId="52">
      <pivotArea outline="0" collapsedLevelsAreSubtotals="1" fieldPosition="0"/>
    </format>
    <format dxfId="51">
      <pivotArea field="8" type="button" dataOnly="0" labelOnly="1" outline="0" axis="axisRow" fieldPosition="0"/>
    </format>
    <format dxfId="50">
      <pivotArea dataOnly="0" labelOnly="1" grandRow="1" outline="0" fieldPosition="0"/>
    </format>
    <format dxfId="49">
      <pivotArea dataOnly="0" labelOnly="1" outline="0" fieldPosition="0">
        <references count="1">
          <reference field="4294967294" count="2">
            <x v="10"/>
            <x v="11"/>
          </reference>
        </references>
      </pivotArea>
    </format>
    <format dxfId="48">
      <pivotArea outline="0" collapsedLevelsAreSubtotals="1" fieldPosition="0"/>
    </format>
    <format dxfId="47">
      <pivotArea dataOnly="0" labelOnly="1" outline="0" fieldPosition="0">
        <references count="1">
          <reference field="4294967294" count="2">
            <x v="10"/>
            <x v="11"/>
          </reference>
        </references>
      </pivotArea>
    </format>
    <format dxfId="46">
      <pivotArea outline="0" collapsedLevelsAreSubtotals="1" fieldPosition="0"/>
    </format>
    <format dxfId="45">
      <pivotArea dataOnly="0" labelOnly="1" outline="0" fieldPosition="0">
        <references count="1">
          <reference field="4294967294" count="5">
            <x v="1"/>
            <x v="2"/>
            <x v="3"/>
            <x v="10"/>
            <x v="11"/>
          </reference>
        </references>
      </pivotArea>
    </format>
    <format dxfId="44">
      <pivotArea collapsedLevelsAreSubtotals="1" fieldPosition="0">
        <references count="2">
          <reference field="4294967294" count="1" selected="0">
            <x v="0"/>
          </reference>
          <reference field="8" count="1">
            <x v="0"/>
          </reference>
        </references>
      </pivotArea>
    </format>
    <format dxfId="43">
      <pivotArea collapsedLevelsAreSubtotals="1" fieldPosition="0">
        <references count="3">
          <reference field="4294967294" count="1" selected="0">
            <x v="0"/>
          </reference>
          <reference field="6" count="1">
            <x v="1"/>
          </reference>
          <reference field="8" count="1" selected="0">
            <x v="0"/>
          </reference>
        </references>
      </pivotArea>
    </format>
    <format dxfId="42">
      <pivotArea collapsedLevelsAreSubtotals="1" fieldPosition="0">
        <references count="3">
          <reference field="4294967294" count="1" selected="0">
            <x v="0"/>
          </reference>
          <reference field="6" count="5">
            <x v="6"/>
            <x v="7"/>
            <x v="15"/>
            <x v="16"/>
            <x v="25"/>
          </reference>
          <reference field="8" count="1" selected="0">
            <x v="0"/>
          </reference>
        </references>
      </pivotArea>
    </format>
    <format dxfId="41">
      <pivotArea collapsedLevelsAreSubtotals="1" fieldPosition="0">
        <references count="2">
          <reference field="4294967294" count="1" selected="0">
            <x v="0"/>
          </reference>
          <reference field="8" count="1">
            <x v="1"/>
          </reference>
        </references>
      </pivotArea>
    </format>
    <format dxfId="40">
      <pivotArea collapsedLevelsAreSubtotals="1" fieldPosition="0">
        <references count="3">
          <reference field="4294967294" count="1" selected="0">
            <x v="0"/>
          </reference>
          <reference field="6" count="1">
            <x v="1"/>
          </reference>
          <reference field="8" count="1" selected="0">
            <x v="1"/>
          </reference>
        </references>
      </pivotArea>
    </format>
    <format dxfId="39">
      <pivotArea collapsedLevelsAreSubtotals="1" fieldPosition="0">
        <references count="3">
          <reference field="4294967294" count="1" selected="0">
            <x v="0"/>
          </reference>
          <reference field="6" count="10">
            <x v="2"/>
            <x v="4"/>
            <x v="5"/>
            <x v="6"/>
            <x v="14"/>
            <x v="15"/>
            <x v="17"/>
            <x v="19"/>
            <x v="23"/>
            <x v="24"/>
          </reference>
          <reference field="8" count="1" selected="0">
            <x v="1"/>
          </reference>
        </references>
      </pivotArea>
    </format>
    <format dxfId="38">
      <pivotArea collapsedLevelsAreSubtotals="1" fieldPosition="0">
        <references count="2">
          <reference field="4294967294" count="1" selected="0">
            <x v="0"/>
          </reference>
          <reference field="8" count="1">
            <x v="2"/>
          </reference>
        </references>
      </pivotArea>
    </format>
    <format dxfId="37">
      <pivotArea collapsedLevelsAreSubtotals="1" fieldPosition="0">
        <references count="3">
          <reference field="4294967294" count="1" selected="0">
            <x v="0"/>
          </reference>
          <reference field="6" count="3">
            <x v="2"/>
            <x v="10"/>
            <x v="24"/>
          </reference>
          <reference field="8" count="1" selected="0">
            <x v="2"/>
          </reference>
        </references>
      </pivotArea>
    </format>
    <format dxfId="36">
      <pivotArea collapsedLevelsAreSubtotals="1" fieldPosition="0">
        <references count="2">
          <reference field="4294967294" count="1" selected="0">
            <x v="0"/>
          </reference>
          <reference field="8" count="1">
            <x v="3"/>
          </reference>
        </references>
      </pivotArea>
    </format>
    <format dxfId="35">
      <pivotArea collapsedLevelsAreSubtotals="1" fieldPosition="0">
        <references count="3">
          <reference field="4294967294" count="1" selected="0">
            <x v="0"/>
          </reference>
          <reference field="6" count="3">
            <x v="3"/>
            <x v="8"/>
            <x v="9"/>
          </reference>
          <reference field="8" count="1" selected="0">
            <x v="3"/>
          </reference>
        </references>
      </pivotArea>
    </format>
    <format dxfId="34">
      <pivotArea collapsedLevelsAreSubtotals="1" fieldPosition="0">
        <references count="2">
          <reference field="4294967294" count="1" selected="0">
            <x v="0"/>
          </reference>
          <reference field="8" count="1">
            <x v="4"/>
          </reference>
        </references>
      </pivotArea>
    </format>
    <format dxfId="33">
      <pivotArea collapsedLevelsAreSubtotals="1" fieldPosition="0">
        <references count="3">
          <reference field="4294967294" count="1" selected="0">
            <x v="0"/>
          </reference>
          <reference field="6" count="2">
            <x v="18"/>
            <x v="20"/>
          </reference>
          <reference field="8" count="1" selected="0">
            <x v="4"/>
          </reference>
        </references>
      </pivotArea>
    </format>
    <format dxfId="32">
      <pivotArea collapsedLevelsAreSubtotals="1" fieldPosition="0">
        <references count="2">
          <reference field="4294967294" count="1" selected="0">
            <x v="0"/>
          </reference>
          <reference field="8" count="1">
            <x v="5"/>
          </reference>
        </references>
      </pivotArea>
    </format>
    <format dxfId="31">
      <pivotArea collapsedLevelsAreSubtotals="1" fieldPosition="0">
        <references count="3">
          <reference field="4294967294" count="1" selected="0">
            <x v="0"/>
          </reference>
          <reference field="6" count="1">
            <x v="0"/>
          </reference>
          <reference field="8" count="1" selected="0">
            <x v="5"/>
          </reference>
        </references>
      </pivotArea>
    </format>
    <format dxfId="30">
      <pivotArea collapsedLevelsAreSubtotals="1" fieldPosition="0">
        <references count="2">
          <reference field="4294967294" count="1" selected="0">
            <x v="0"/>
          </reference>
          <reference field="8" count="1">
            <x v="6"/>
          </reference>
        </references>
      </pivotArea>
    </format>
    <format dxfId="29">
      <pivotArea collapsedLevelsAreSubtotals="1" fieldPosition="0">
        <references count="2">
          <reference field="4294967294" count="1" selected="0">
            <x v="0"/>
          </reference>
          <reference field="8" count="1">
            <x v="7"/>
          </reference>
        </references>
      </pivotArea>
    </format>
    <format dxfId="28">
      <pivotArea collapsedLevelsAreSubtotals="1" fieldPosition="0">
        <references count="3">
          <reference field="4294967294" count="1" selected="0">
            <x v="0"/>
          </reference>
          <reference field="6" count="7">
            <x v="0"/>
            <x v="11"/>
            <x v="13"/>
            <x v="16"/>
            <x v="21"/>
            <x v="22"/>
            <x v="24"/>
          </reference>
          <reference field="8" count="1" selected="0">
            <x v="7"/>
          </reference>
        </references>
      </pivotArea>
    </format>
    <format dxfId="27">
      <pivotArea collapsedLevelsAreSubtotals="1" fieldPosition="0">
        <references count="2">
          <reference field="4294967294" count="1" selected="0">
            <x v="0"/>
          </reference>
          <reference field="8" count="1">
            <x v="8"/>
          </reference>
        </references>
      </pivotArea>
    </format>
    <format dxfId="26">
      <pivotArea collapsedLevelsAreSubtotals="1" fieldPosition="0">
        <references count="3">
          <reference field="4294967294" count="1" selected="0">
            <x v="0"/>
          </reference>
          <reference field="6" count="2">
            <x v="10"/>
            <x v="24"/>
          </reference>
          <reference field="8" count="1" selected="0">
            <x v="8"/>
          </reference>
        </references>
      </pivotArea>
    </format>
    <format dxfId="25">
      <pivotArea collapsedLevelsAreSubtotals="1" fieldPosition="0">
        <references count="2">
          <reference field="4294967294" count="1" selected="0">
            <x v="0"/>
          </reference>
          <reference field="8" count="1">
            <x v="9"/>
          </reference>
        </references>
      </pivotArea>
    </format>
    <format dxfId="24">
      <pivotArea collapsedLevelsAreSubtotals="1" fieldPosition="0">
        <references count="3">
          <reference field="4294967294" count="1" selected="0">
            <x v="0"/>
          </reference>
          <reference field="6" count="3">
            <x v="12"/>
            <x v="24"/>
            <x v="25"/>
          </reference>
          <reference field="8" count="1" selected="0">
            <x v="9"/>
          </reference>
        </references>
      </pivotArea>
    </format>
    <format dxfId="23">
      <pivotArea field="8" grandRow="1" outline="0" collapsedLevelsAreSubtotals="1" axis="axisRow" fieldPosition="0">
        <references count="1">
          <reference field="4294967294" count="1" selected="0">
            <x v="0"/>
          </reference>
        </references>
      </pivotArea>
    </format>
    <format dxfId="22">
      <pivotArea dataOnly="0" outline="0" fieldPosition="0">
        <references count="1">
          <reference field="4294967294" count="1">
            <x v="0"/>
          </reference>
        </references>
      </pivotArea>
    </format>
    <format dxfId="21">
      <pivotArea dataOnly="0" labelOnly="1" outline="0" fieldPosition="0">
        <references count="1">
          <reference field="4294967294" count="6">
            <x v="4"/>
            <x v="5"/>
            <x v="6"/>
            <x v="7"/>
            <x v="8"/>
            <x v="9"/>
          </reference>
        </references>
      </pivotArea>
    </format>
    <format dxfId="20">
      <pivotArea dataOnly="0" labelOnly="1" outline="0" fieldPosition="0">
        <references count="1">
          <reference field="4294967294" count="12">
            <x v="0"/>
            <x v="1"/>
            <x v="2"/>
            <x v="3"/>
            <x v="4"/>
            <x v="5"/>
            <x v="6"/>
            <x v="7"/>
            <x v="8"/>
            <x v="9"/>
            <x v="10"/>
            <x v="11"/>
          </reference>
        </references>
      </pivotArea>
    </format>
    <format dxfId="19">
      <pivotArea dataOnly="0" labelOnly="1" outline="0" fieldPosition="0">
        <references count="1">
          <reference field="4294967294" count="1">
            <x v="11"/>
          </reference>
        </references>
      </pivotArea>
    </format>
    <format dxfId="18">
      <pivotArea dataOnly="0" labelOnly="1" outline="0" fieldPosition="0">
        <references count="1">
          <reference field="4294967294" count="1">
            <x v="14"/>
          </reference>
        </references>
      </pivotArea>
    </format>
    <format dxfId="17">
      <pivotArea dataOnly="0" labelOnly="1" outline="0" fieldPosition="0">
        <references count="1">
          <reference field="4294967294" count="1">
            <x v="17"/>
          </reference>
        </references>
      </pivotArea>
    </format>
    <format dxfId="16">
      <pivotArea dataOnly="0" labelOnly="1" outline="0" fieldPosition="0">
        <references count="1">
          <reference field="4294967294" count="4">
            <x v="13"/>
            <x v="14"/>
            <x v="16"/>
            <x v="17"/>
          </reference>
        </references>
      </pivotArea>
    </format>
    <format dxfId="15">
      <pivotArea dataOnly="0" labelOnly="1" outline="0" fieldPosition="0">
        <references count="1">
          <reference field="4294967294" count="1">
            <x v="12"/>
          </reference>
        </references>
      </pivotArea>
    </format>
    <format dxfId="14">
      <pivotArea dataOnly="0" labelOnly="1" outline="0" fieldPosition="0">
        <references count="1">
          <reference field="4294967294" count="1">
            <x v="12"/>
          </reference>
        </references>
      </pivotArea>
    </format>
    <format dxfId="13">
      <pivotArea dataOnly="0" labelOnly="1" outline="0" fieldPosition="0">
        <references count="1">
          <reference field="4294967294" count="1">
            <x v="15"/>
          </reference>
        </references>
      </pivotArea>
    </format>
    <format dxfId="12">
      <pivotArea dataOnly="0" labelOnly="1" outline="0" fieldPosition="0">
        <references count="1">
          <reference field="4294967294" count="1">
            <x v="15"/>
          </reference>
        </references>
      </pivotArea>
    </format>
    <format dxfId="11">
      <pivotArea dataOnly="0" outline="0" fieldPosition="0">
        <references count="1">
          <reference field="4294967294" count="1">
            <x v="18"/>
          </reference>
        </references>
      </pivotArea>
    </format>
    <format dxfId="10">
      <pivotArea dataOnly="0" labelOnly="1" outline="0" fieldPosition="0">
        <references count="1">
          <reference field="4294967294" count="1">
            <x v="18"/>
          </reference>
        </references>
      </pivotArea>
    </format>
    <format dxfId="9">
      <pivotArea dataOnly="0" labelOnly="1" fieldPosition="0">
        <references count="1">
          <reference field="8" count="1">
            <x v="8"/>
          </reference>
        </references>
      </pivotArea>
    </format>
    <format dxfId="8">
      <pivotArea dataOnly="0" labelOnly="1" fieldPosition="0">
        <references count="2">
          <reference field="6" count="1">
            <x v="0"/>
          </reference>
          <reference field="8" count="1" selected="0">
            <x v="3"/>
          </reference>
        </references>
      </pivotArea>
    </format>
    <format dxfId="7">
      <pivotArea dataOnly="0" labelOnly="1" fieldPosition="0">
        <references count="2">
          <reference field="6" count="1">
            <x v="0"/>
          </reference>
          <reference field="8" count="1" selected="0">
            <x v="1"/>
          </reference>
        </references>
      </pivotArea>
    </format>
    <format dxfId="6">
      <pivotArea dataOnly="0" labelOnly="1" fieldPosition="0">
        <references count="2">
          <reference field="6" count="1">
            <x v="0"/>
          </reference>
          <reference field="8" count="1" selected="0">
            <x v="0"/>
          </reference>
        </references>
      </pivotArea>
    </format>
    <format dxfId="5">
      <pivotArea dataOnly="0" labelOnly="1" fieldPosition="0">
        <references count="2">
          <reference field="6" count="1">
            <x v="0"/>
          </reference>
          <reference field="8" count="1" selected="0">
            <x v="4"/>
          </reference>
        </references>
      </pivotArea>
    </format>
    <format dxfId="4">
      <pivotArea dataOnly="0" labelOnly="1" fieldPosition="0">
        <references count="1">
          <reference field="8" count="1">
            <x v="4"/>
          </reference>
        </references>
      </pivotArea>
    </format>
    <format dxfId="3">
      <pivotArea dataOnly="0" labelOnly="1" fieldPosition="0">
        <references count="2">
          <reference field="6" count="1">
            <x v="0"/>
          </reference>
          <reference field="8" count="1" selected="0">
            <x v="6"/>
          </reference>
        </references>
      </pivotArea>
    </format>
    <format dxfId="2">
      <pivotArea dataOnly="0" labelOnly="1" fieldPosition="0">
        <references count="2">
          <reference field="6" count="1">
            <x v="0"/>
          </reference>
          <reference field="8" count="1" selected="0">
            <x v="8"/>
          </reference>
        </references>
      </pivotArea>
    </format>
    <format dxfId="1">
      <pivotArea dataOnly="0" labelOnly="1" fieldPosition="0">
        <references count="2">
          <reference field="6" count="1">
            <x v="0"/>
          </reference>
          <reference field="8" count="1" selected="0">
            <x v="9"/>
          </reference>
        </references>
      </pivotArea>
    </format>
    <format dxfId="0">
      <pivotArea dataOnly="0" labelOnly="1" fieldPosition="0">
        <references count="2">
          <reference field="6" count="1">
            <x v="1"/>
          </reference>
          <reference field="8" count="1" selected="0">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3" dT="2022-05-22T23:33:23.12" personId="{1AE81FD8-B4A0-40DE-A267-812EBEC25D2C}" id="{504366BA-F9F7-41DC-9040-21E8DB26DE34}">
    <text>Def: having no outflow to an external body of water such as a river or ocean, and only losing water through evaporation or seepage into the ground</text>
  </threadedComment>
  <threadedComment ref="G10" dT="2022-05-22T23:33:44.95" personId="{1AE81FD8-B4A0-40DE-A267-812EBEC25D2C}" id="{3668E5FC-1032-430A-9978-9D875382E3F2}">
    <text>Def: In arheic systems water falls unpredictably in small amounts and follows haphazard drainage patterns. Apart from rivers that arise outside the region (allogenic rivers) and areas fed from underground sources of water, most bodies of water within arheic regions are temporary.</text>
  </threadedComment>
</ThreadedComments>
</file>

<file path=xl/threadedComments/threadedComment2.xml><?xml version="1.0" encoding="utf-8"?>
<ThreadedComments xmlns="http://schemas.microsoft.com/office/spreadsheetml/2018/threadedcomments" xmlns:x="http://schemas.openxmlformats.org/spreadsheetml/2006/main">
  <threadedComment ref="C2" dT="2022-02-06T01:48:30.32" personId="{F9E8C005-A8FA-43E1-83DB-1A66834DF2D2}" id="{285C1287-C5B3-4A0F-9E20-536D5D74459C}">
    <text>Is there a preferred format for the references? I presume APA from what you've been doing</text>
  </threadedComment>
  <threadedComment ref="C2" dT="2022-02-08T22:08:01.87" personId="{93C3E084-4BFC-4179-A3EA-6ED20B0910E2}" id="{E7EA9850-389C-42D2-999F-A7F6EDAFBD43}" parentId="{285C1287-C5B3-4A0F-9E20-536D5D74459C}">
    <text>Yes I've just been using APA</text>
  </threadedComment>
  <threadedComment ref="R2" dT="2022-07-11T04:41:00.80" personId="{644C840A-6FBA-40AC-A7B7-FD0F7416DABD}" id="{B1F10F4C-135D-4EB4-969E-888B23B76437}">
    <text>need to re-do all of these, all out of syn up to CC-021</text>
  </threadedComment>
  <threadedComment ref="C7" dT="2022-02-09T22:52:17.79" personId="{93C3E084-4BFC-4179-A3EA-6ED20B0910E2}" id="{A61E80D6-0CA5-487C-AC53-2C95AF31E0D7}">
    <text>already included in Jim's database - need to cross check make sure consistent data extracted</text>
  </threadedComment>
  <threadedComment ref="D291" dT="2022-02-06T07:51:01.77" personId="{F9E8C005-A8FA-43E1-83DB-1A66834DF2D2}" id="{E44FF57B-84A4-4DDE-83DA-7C218DA0EF1E}">
    <text>Lavery et al. (2013) estimated Australian seagrasses to contain 155 Mt of carbon; given a diverse range of species-specific Corg storage rates to a depth of 25 cm. Lavery et al. (2013) estimated Australian seagrasses to contain 155 Mt of carbon; given a diverse range of species-specific Corg storage rates to a depth of 25 cm (for comparison Ajani and Comisari 2014 used 100 cm depth). For example, it has been estimated that 1–2% of all global seagrass carbon stocks are contained within Shark Bay alone due to its large area of seagrass meadows and high accumulation rates. However, carbon stocks vary across Australia’s 9,256,900 hectares of seagrass meadows (Lavery et al. 2013).</text>
  </threadedComment>
  <threadedComment ref="D292" dT="2022-02-06T07:48:22.55" personId="{F9E8C005-A8FA-43E1-83DB-1A66834DF2D2}" id="{DB1FB713-0B0D-45BE-9BBF-9A5F7139208A}">
    <text>Not included in SysRev</text>
  </threadedComment>
  <threadedComment ref="D293" dT="2022-02-06T07:56:07.70" personId="{F9E8C005-A8FA-43E1-83DB-1A66834DF2D2}" id="{E2688E1B-D447-40A1-9884-7E81FE5E2ECC}">
    <text>Current Australian datasets show a large range in sediment organic carbon content, ranging from 1.09 to 20.14 mg Corg cm−3 (Lavery et al. 2013; Serrano et al. 2014).</text>
  </threadedComment>
  <threadedComment ref="AK301" dT="2022-05-11T03:04:44.69" personId="{644C840A-6FBA-40AC-A7B7-FD0F7416DABD}" id="{7915B211-8CF4-40C3-B038-F049C56C23EF}">
    <text>5% (88km2)</text>
  </threadedComment>
  <threadedComment ref="C1896" dT="2022-05-16T00:10:42.46" personId="{644C840A-6FBA-40AC-A7B7-FD0F7416DABD}" id="{3BB9CB5C-7780-4232-941F-F1696EF6781E}">
    <text>Extracted data from Table 4.1 - only references later than 2010 to avoid duplicating Duarte (2010) dataset</text>
  </threadedComment>
  <threadedComment ref="C2007" dT="2022-05-17T03:54:25.14" personId="{1AE81FD8-B4A0-40DE-A267-812EBEC25D2C}" id="{6801B63A-EA18-4106-8BA7-9EC2D9CAA76A}">
    <text xml:space="preserve">only used data not reported already in Fourquean et al (2012) i.e. post 2012 to avoid double up </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2-04-26T22:51:03.63" personId="{1AE81FD8-B4A0-40DE-A267-812EBEC25D2C}" id="{C2372111-322D-4DE1-85AB-943EE7F89B5F}" done="1">
    <text>How do you fill series in sharepoint? Can't figure this one out</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mailto:clint.cameron@uq.edu.au"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46484375" defaultRowHeight="15" customHeight="1" x14ac:dyDescent="0.45"/>
  <cols>
    <col min="1" max="1" width="23.86328125" customWidth="1"/>
    <col min="2" max="2" width="80.53125" customWidth="1"/>
    <col min="3" max="26" width="8.6640625" customWidth="1"/>
  </cols>
  <sheetData>
    <row r="1" spans="1:26" ht="21" x14ac:dyDescent="0.65">
      <c r="A1" s="1" t="s">
        <v>0</v>
      </c>
      <c r="B1" s="2"/>
      <c r="C1" s="3"/>
      <c r="D1" s="3"/>
      <c r="E1" s="3"/>
      <c r="F1" s="3"/>
      <c r="G1" s="3"/>
      <c r="H1" s="3"/>
      <c r="I1" s="3"/>
      <c r="J1" s="3"/>
      <c r="K1" s="3"/>
      <c r="L1" s="3"/>
      <c r="M1" s="3"/>
      <c r="N1" s="3"/>
      <c r="O1" s="3"/>
      <c r="P1" s="3"/>
      <c r="Q1" s="3"/>
      <c r="R1" s="3"/>
      <c r="S1" s="3"/>
      <c r="T1" s="3"/>
      <c r="U1" s="3"/>
      <c r="V1" s="3"/>
      <c r="W1" s="3"/>
      <c r="X1" s="3"/>
      <c r="Y1" s="3"/>
      <c r="Z1" s="3"/>
    </row>
    <row r="2" spans="1:26" ht="14.25" x14ac:dyDescent="0.45">
      <c r="A2" s="4" t="s">
        <v>1</v>
      </c>
      <c r="B2" s="4" t="s">
        <v>2</v>
      </c>
    </row>
    <row r="3" spans="1:26" ht="38.25" x14ac:dyDescent="0.45">
      <c r="A3" s="4" t="s">
        <v>3</v>
      </c>
      <c r="B3" s="4" t="s">
        <v>4</v>
      </c>
    </row>
    <row r="4" spans="1:26" ht="14.25" x14ac:dyDescent="0.45">
      <c r="A4" s="4" t="s">
        <v>5</v>
      </c>
      <c r="B4" s="4" t="s">
        <v>6</v>
      </c>
    </row>
    <row r="5" spans="1:26" ht="25.5" x14ac:dyDescent="0.45">
      <c r="A5" s="4" t="s">
        <v>7</v>
      </c>
      <c r="B5" s="4" t="s">
        <v>8</v>
      </c>
    </row>
    <row r="6" spans="1:26" ht="14.25" x14ac:dyDescent="0.45">
      <c r="A6" s="4" t="s">
        <v>9</v>
      </c>
      <c r="B6" s="4" t="s">
        <v>10</v>
      </c>
    </row>
    <row r="7" spans="1:26" ht="14.25" x14ac:dyDescent="0.45">
      <c r="A7" s="4" t="s">
        <v>11</v>
      </c>
      <c r="B7" s="4" t="s">
        <v>12</v>
      </c>
    </row>
    <row r="8" spans="1:26" ht="14.25" x14ac:dyDescent="0.45">
      <c r="A8" s="4" t="s">
        <v>13</v>
      </c>
      <c r="B8" s="4" t="s">
        <v>14</v>
      </c>
    </row>
    <row r="9" spans="1:26" ht="14.25" x14ac:dyDescent="0.45">
      <c r="A9" s="4" t="s">
        <v>15</v>
      </c>
      <c r="B9" s="5" t="s">
        <v>16</v>
      </c>
    </row>
    <row r="10" spans="1:26" ht="14.25" x14ac:dyDescent="0.45">
      <c r="A10" s="4" t="s">
        <v>17</v>
      </c>
      <c r="B10" s="6" t="s">
        <v>18</v>
      </c>
    </row>
    <row r="11" spans="1:26" ht="14.25" x14ac:dyDescent="0.45">
      <c r="A11" s="2"/>
      <c r="B11" s="2"/>
    </row>
    <row r="12" spans="1:26" ht="14.25" x14ac:dyDescent="0.45">
      <c r="A12" s="2"/>
      <c r="B12" s="2"/>
    </row>
    <row r="13" spans="1:26" ht="14.25" x14ac:dyDescent="0.45">
      <c r="A13" s="2"/>
      <c r="B13" s="2"/>
    </row>
    <row r="14" spans="1:26" ht="14.25" x14ac:dyDescent="0.45">
      <c r="A14" s="2"/>
      <c r="B14" s="2"/>
    </row>
    <row r="15" spans="1:26" ht="14.25" x14ac:dyDescent="0.45">
      <c r="A15" s="2"/>
      <c r="B15" s="2"/>
    </row>
    <row r="16" spans="1:26" ht="14.25" x14ac:dyDescent="0.45">
      <c r="A16" s="2"/>
      <c r="B16" s="2"/>
    </row>
    <row r="17" spans="1:2" ht="14.25" x14ac:dyDescent="0.45">
      <c r="A17" s="2"/>
      <c r="B17" s="2"/>
    </row>
    <row r="18" spans="1:2" ht="14.25" x14ac:dyDescent="0.45">
      <c r="A18" s="2"/>
      <c r="B18" s="2"/>
    </row>
    <row r="19" spans="1:2" ht="14.25" x14ac:dyDescent="0.45">
      <c r="A19" s="2"/>
      <c r="B19" s="2"/>
    </row>
    <row r="20" spans="1:2" ht="14.25" x14ac:dyDescent="0.45">
      <c r="A20" s="2"/>
      <c r="B20" s="2"/>
    </row>
    <row r="21" spans="1:2" ht="15.75" customHeight="1" x14ac:dyDescent="0.45">
      <c r="A21" s="2"/>
      <c r="B21" s="2"/>
    </row>
    <row r="22" spans="1:2" ht="15.75" customHeight="1" x14ac:dyDescent="0.45">
      <c r="A22" s="2"/>
      <c r="B22" s="2"/>
    </row>
    <row r="23" spans="1:2" ht="15.75" customHeight="1" x14ac:dyDescent="0.45">
      <c r="A23" s="2"/>
      <c r="B23" s="2"/>
    </row>
    <row r="24" spans="1:2" ht="15.75" customHeight="1" x14ac:dyDescent="0.45">
      <c r="A24" s="2"/>
      <c r="B24" s="2"/>
    </row>
    <row r="25" spans="1:2" ht="15.75" customHeight="1" x14ac:dyDescent="0.45">
      <c r="A25" s="2"/>
      <c r="B25" s="2"/>
    </row>
    <row r="26" spans="1:2" ht="15.75" customHeight="1" x14ac:dyDescent="0.45">
      <c r="A26" s="2"/>
      <c r="B26" s="2"/>
    </row>
    <row r="27" spans="1:2" ht="15.75" customHeight="1" x14ac:dyDescent="0.45">
      <c r="A27" s="2"/>
      <c r="B27" s="2"/>
    </row>
    <row r="28" spans="1:2" ht="15.75" customHeight="1" x14ac:dyDescent="0.45">
      <c r="A28" s="2"/>
      <c r="B28" s="2"/>
    </row>
    <row r="29" spans="1:2" ht="15.75" customHeight="1" x14ac:dyDescent="0.45">
      <c r="A29" s="2"/>
      <c r="B29" s="2"/>
    </row>
    <row r="30" spans="1:2" ht="15.75" customHeight="1" x14ac:dyDescent="0.45">
      <c r="A30" s="2"/>
      <c r="B30" s="2"/>
    </row>
    <row r="31" spans="1:2" ht="15.75" customHeight="1" x14ac:dyDescent="0.45">
      <c r="A31" s="2"/>
      <c r="B31" s="2"/>
    </row>
    <row r="32" spans="1:2" ht="15.75" customHeight="1" x14ac:dyDescent="0.45">
      <c r="A32" s="2"/>
      <c r="B32" s="2"/>
    </row>
    <row r="33" spans="1:2" ht="15.75" customHeight="1" x14ac:dyDescent="0.45">
      <c r="A33" s="2"/>
      <c r="B33" s="2"/>
    </row>
    <row r="34" spans="1:2" ht="15.75" customHeight="1" x14ac:dyDescent="0.45">
      <c r="A34" s="2"/>
      <c r="B34" s="2"/>
    </row>
    <row r="35" spans="1:2" ht="15.75" customHeight="1" x14ac:dyDescent="0.45">
      <c r="A35" s="2"/>
      <c r="B35" s="2"/>
    </row>
    <row r="36" spans="1:2" ht="15.75" customHeight="1" x14ac:dyDescent="0.45">
      <c r="A36" s="2"/>
      <c r="B36" s="2"/>
    </row>
    <row r="37" spans="1:2" ht="15.75" customHeight="1" x14ac:dyDescent="0.45">
      <c r="A37" s="2"/>
      <c r="B37" s="2"/>
    </row>
    <row r="38" spans="1:2" ht="15.75" customHeight="1" x14ac:dyDescent="0.45">
      <c r="A38" s="2"/>
      <c r="B38" s="2"/>
    </row>
    <row r="39" spans="1:2" ht="15.75" customHeight="1" x14ac:dyDescent="0.45">
      <c r="A39" s="2"/>
      <c r="B39" s="2"/>
    </row>
    <row r="40" spans="1:2" ht="15.75" customHeight="1" x14ac:dyDescent="0.45">
      <c r="A40" s="2"/>
      <c r="B40" s="2"/>
    </row>
    <row r="41" spans="1:2" ht="15.75" customHeight="1" x14ac:dyDescent="0.45">
      <c r="A41" s="2"/>
      <c r="B41" s="2"/>
    </row>
    <row r="42" spans="1:2" ht="15.75" customHeight="1" x14ac:dyDescent="0.45">
      <c r="A42" s="2"/>
      <c r="B42" s="2"/>
    </row>
    <row r="43" spans="1:2" ht="15.75" customHeight="1" x14ac:dyDescent="0.45">
      <c r="A43" s="2"/>
      <c r="B43" s="2"/>
    </row>
    <row r="44" spans="1:2" ht="15.75" customHeight="1" x14ac:dyDescent="0.45">
      <c r="A44" s="2"/>
      <c r="B44" s="2"/>
    </row>
    <row r="45" spans="1:2" ht="15.75" customHeight="1" x14ac:dyDescent="0.45">
      <c r="A45" s="2"/>
      <c r="B45" s="2"/>
    </row>
    <row r="46" spans="1:2" ht="15.75" customHeight="1" x14ac:dyDescent="0.45">
      <c r="A46" s="2"/>
      <c r="B46" s="2"/>
    </row>
    <row r="47" spans="1:2" ht="15.75" customHeight="1" x14ac:dyDescent="0.45">
      <c r="A47" s="2"/>
      <c r="B47" s="2"/>
    </row>
    <row r="48" spans="1:2" ht="15.75" customHeight="1" x14ac:dyDescent="0.45">
      <c r="A48" s="2"/>
      <c r="B48" s="2"/>
    </row>
    <row r="49" spans="1:2" ht="15.75" customHeight="1" x14ac:dyDescent="0.45">
      <c r="A49" s="2"/>
      <c r="B49" s="2"/>
    </row>
    <row r="50" spans="1:2" ht="15.75" customHeight="1" x14ac:dyDescent="0.45">
      <c r="A50" s="2"/>
      <c r="B50" s="2"/>
    </row>
    <row r="51" spans="1:2" ht="15.75" customHeight="1" x14ac:dyDescent="0.45">
      <c r="A51" s="2"/>
      <c r="B51" s="2"/>
    </row>
    <row r="52" spans="1:2" ht="15.75" customHeight="1" x14ac:dyDescent="0.45">
      <c r="A52" s="2"/>
      <c r="B52" s="2"/>
    </row>
    <row r="53" spans="1:2" ht="15.75" customHeight="1" x14ac:dyDescent="0.45">
      <c r="A53" s="2"/>
      <c r="B53" s="2"/>
    </row>
    <row r="54" spans="1:2" ht="15.75" customHeight="1" x14ac:dyDescent="0.45">
      <c r="A54" s="2"/>
      <c r="B54" s="2"/>
    </row>
    <row r="55" spans="1:2" ht="15.75" customHeight="1" x14ac:dyDescent="0.45">
      <c r="A55" s="2"/>
      <c r="B55" s="2"/>
    </row>
    <row r="56" spans="1:2" ht="15.75" customHeight="1" x14ac:dyDescent="0.45">
      <c r="A56" s="2"/>
      <c r="B56" s="2"/>
    </row>
    <row r="57" spans="1:2" ht="15.75" customHeight="1" x14ac:dyDescent="0.45">
      <c r="A57" s="2"/>
      <c r="B57" s="2"/>
    </row>
    <row r="58" spans="1:2" ht="15.75" customHeight="1" x14ac:dyDescent="0.45">
      <c r="A58" s="2"/>
      <c r="B58" s="2"/>
    </row>
    <row r="59" spans="1:2" ht="15.75" customHeight="1" x14ac:dyDescent="0.45">
      <c r="A59" s="2"/>
      <c r="B59" s="2"/>
    </row>
    <row r="60" spans="1:2" ht="15.75" customHeight="1" x14ac:dyDescent="0.45">
      <c r="A60" s="2"/>
      <c r="B60" s="2"/>
    </row>
    <row r="61" spans="1:2" ht="15.75" customHeight="1" x14ac:dyDescent="0.45">
      <c r="A61" s="2"/>
      <c r="B61" s="2"/>
    </row>
    <row r="62" spans="1:2" ht="15.75" customHeight="1" x14ac:dyDescent="0.45">
      <c r="A62" s="2"/>
      <c r="B62" s="2"/>
    </row>
    <row r="63" spans="1:2" ht="15.75" customHeight="1" x14ac:dyDescent="0.45">
      <c r="A63" s="2"/>
      <c r="B63" s="2"/>
    </row>
    <row r="64" spans="1:2" ht="15.75" customHeight="1" x14ac:dyDescent="0.45">
      <c r="A64" s="2"/>
      <c r="B64" s="2"/>
    </row>
    <row r="65" spans="1:2" ht="15.75" customHeight="1" x14ac:dyDescent="0.45">
      <c r="A65" s="2"/>
      <c r="B65" s="2"/>
    </row>
    <row r="66" spans="1:2" ht="15.75" customHeight="1" x14ac:dyDescent="0.45">
      <c r="A66" s="2"/>
      <c r="B66" s="2"/>
    </row>
    <row r="67" spans="1:2" ht="15.75" customHeight="1" x14ac:dyDescent="0.45">
      <c r="A67" s="2"/>
      <c r="B67" s="2"/>
    </row>
    <row r="68" spans="1:2" ht="15.75" customHeight="1" x14ac:dyDescent="0.45">
      <c r="A68" s="2"/>
      <c r="B68" s="2"/>
    </row>
    <row r="69" spans="1:2" ht="15.75" customHeight="1" x14ac:dyDescent="0.45">
      <c r="A69" s="2"/>
      <c r="B69" s="2"/>
    </row>
    <row r="70" spans="1:2" ht="15.75" customHeight="1" x14ac:dyDescent="0.45">
      <c r="A70" s="2"/>
      <c r="B70" s="2"/>
    </row>
    <row r="71" spans="1:2" ht="15.75" customHeight="1" x14ac:dyDescent="0.45">
      <c r="A71" s="2"/>
      <c r="B71" s="2"/>
    </row>
    <row r="72" spans="1:2" ht="15.75" customHeight="1" x14ac:dyDescent="0.45">
      <c r="A72" s="2"/>
      <c r="B72" s="2"/>
    </row>
    <row r="73" spans="1:2" ht="15.75" customHeight="1" x14ac:dyDescent="0.45">
      <c r="A73" s="2"/>
      <c r="B73" s="2"/>
    </row>
    <row r="74" spans="1:2" ht="15.75" customHeight="1" x14ac:dyDescent="0.45">
      <c r="A74" s="2"/>
      <c r="B74" s="2"/>
    </row>
    <row r="75" spans="1:2" ht="15.75" customHeight="1" x14ac:dyDescent="0.45">
      <c r="A75" s="2"/>
      <c r="B75" s="2"/>
    </row>
    <row r="76" spans="1:2" ht="15.75" customHeight="1" x14ac:dyDescent="0.45">
      <c r="A76" s="2"/>
      <c r="B76" s="2"/>
    </row>
    <row r="77" spans="1:2" ht="15.75" customHeight="1" x14ac:dyDescent="0.45">
      <c r="A77" s="2"/>
      <c r="B77" s="2"/>
    </row>
    <row r="78" spans="1:2" ht="15.75" customHeight="1" x14ac:dyDescent="0.45">
      <c r="A78" s="2"/>
      <c r="B78" s="2"/>
    </row>
    <row r="79" spans="1:2" ht="15.75" customHeight="1" x14ac:dyDescent="0.45">
      <c r="A79" s="2"/>
      <c r="B79" s="2"/>
    </row>
    <row r="80" spans="1:2" ht="15.75" customHeight="1" x14ac:dyDescent="0.45">
      <c r="A80" s="2"/>
      <c r="B80" s="2"/>
    </row>
    <row r="81" spans="1:2" ht="15.75" customHeight="1" x14ac:dyDescent="0.45">
      <c r="A81" s="2"/>
      <c r="B81" s="2"/>
    </row>
    <row r="82" spans="1:2" ht="15.75" customHeight="1" x14ac:dyDescent="0.45">
      <c r="A82" s="2"/>
      <c r="B82" s="2"/>
    </row>
    <row r="83" spans="1:2" ht="15.75" customHeight="1" x14ac:dyDescent="0.45">
      <c r="A83" s="2"/>
      <c r="B83" s="2"/>
    </row>
    <row r="84" spans="1:2" ht="15.75" customHeight="1" x14ac:dyDescent="0.45">
      <c r="A84" s="2"/>
      <c r="B84" s="2"/>
    </row>
    <row r="85" spans="1:2" ht="15.75" customHeight="1" x14ac:dyDescent="0.45">
      <c r="A85" s="2"/>
      <c r="B85" s="2"/>
    </row>
    <row r="86" spans="1:2" ht="15.75" customHeight="1" x14ac:dyDescent="0.45">
      <c r="A86" s="2"/>
      <c r="B86" s="2"/>
    </row>
    <row r="87" spans="1:2" ht="15.75" customHeight="1" x14ac:dyDescent="0.45">
      <c r="A87" s="2"/>
      <c r="B87" s="2"/>
    </row>
    <row r="88" spans="1:2" ht="15.75" customHeight="1" x14ac:dyDescent="0.45">
      <c r="A88" s="2"/>
      <c r="B88" s="2"/>
    </row>
    <row r="89" spans="1:2" ht="15.75" customHeight="1" x14ac:dyDescent="0.45">
      <c r="A89" s="2"/>
      <c r="B89" s="2"/>
    </row>
    <row r="90" spans="1:2" ht="15.75" customHeight="1" x14ac:dyDescent="0.45">
      <c r="A90" s="2"/>
      <c r="B90" s="2"/>
    </row>
    <row r="91" spans="1:2" ht="15.75" customHeight="1" x14ac:dyDescent="0.45">
      <c r="A91" s="2"/>
      <c r="B91" s="2"/>
    </row>
    <row r="92" spans="1:2" ht="15.75" customHeight="1" x14ac:dyDescent="0.45">
      <c r="A92" s="2"/>
      <c r="B92" s="2"/>
    </row>
    <row r="93" spans="1:2" ht="15.75" customHeight="1" x14ac:dyDescent="0.45">
      <c r="A93" s="2"/>
      <c r="B93" s="2"/>
    </row>
    <row r="94" spans="1:2" ht="15.75" customHeight="1" x14ac:dyDescent="0.45">
      <c r="A94" s="2"/>
      <c r="B94" s="2"/>
    </row>
    <row r="95" spans="1:2" ht="15.75" customHeight="1" x14ac:dyDescent="0.45">
      <c r="A95" s="2"/>
      <c r="B95" s="2"/>
    </row>
    <row r="96" spans="1:2" ht="15.75" customHeight="1" x14ac:dyDescent="0.45">
      <c r="A96" s="2"/>
      <c r="B96" s="2"/>
    </row>
    <row r="97" spans="1:2" ht="15.75" customHeight="1" x14ac:dyDescent="0.45">
      <c r="A97" s="2"/>
      <c r="B97" s="2"/>
    </row>
    <row r="98" spans="1:2" ht="15.75" customHeight="1" x14ac:dyDescent="0.45">
      <c r="A98" s="2"/>
      <c r="B98" s="2"/>
    </row>
    <row r="99" spans="1:2" ht="15.75" customHeight="1" x14ac:dyDescent="0.45">
      <c r="A99" s="2"/>
      <c r="B99" s="2"/>
    </row>
    <row r="100" spans="1:2" ht="15.75" customHeight="1" x14ac:dyDescent="0.45">
      <c r="A100" s="2"/>
      <c r="B100" s="2"/>
    </row>
    <row r="101" spans="1:2" ht="15.75" customHeight="1" x14ac:dyDescent="0.45">
      <c r="A101" s="2"/>
      <c r="B101" s="2"/>
    </row>
    <row r="102" spans="1:2" ht="15.75" customHeight="1" x14ac:dyDescent="0.45">
      <c r="A102" s="2"/>
      <c r="B102" s="2"/>
    </row>
    <row r="103" spans="1:2" ht="15.75" customHeight="1" x14ac:dyDescent="0.45">
      <c r="A103" s="2"/>
      <c r="B103" s="2"/>
    </row>
    <row r="104" spans="1:2" ht="15.75" customHeight="1" x14ac:dyDescent="0.45">
      <c r="A104" s="2"/>
      <c r="B104" s="2"/>
    </row>
    <row r="105" spans="1:2" ht="15.75" customHeight="1" x14ac:dyDescent="0.45">
      <c r="A105" s="2"/>
      <c r="B105" s="2"/>
    </row>
    <row r="106" spans="1:2" ht="15.75" customHeight="1" x14ac:dyDescent="0.45">
      <c r="A106" s="2"/>
      <c r="B106" s="2"/>
    </row>
    <row r="107" spans="1:2" ht="15.75" customHeight="1" x14ac:dyDescent="0.45">
      <c r="A107" s="2"/>
      <c r="B107" s="2"/>
    </row>
    <row r="108" spans="1:2" ht="15.75" customHeight="1" x14ac:dyDescent="0.45">
      <c r="A108" s="2"/>
      <c r="B108" s="2"/>
    </row>
    <row r="109" spans="1:2" ht="15.75" customHeight="1" x14ac:dyDescent="0.45">
      <c r="A109" s="2"/>
      <c r="B109" s="2"/>
    </row>
    <row r="110" spans="1:2" ht="15.75" customHeight="1" x14ac:dyDescent="0.45">
      <c r="A110" s="2"/>
      <c r="B110" s="2"/>
    </row>
    <row r="111" spans="1:2" ht="15.75" customHeight="1" x14ac:dyDescent="0.45">
      <c r="A111" s="2"/>
      <c r="B111" s="2"/>
    </row>
    <row r="112" spans="1:2" ht="15.75" customHeight="1" x14ac:dyDescent="0.45">
      <c r="A112" s="2"/>
      <c r="B112" s="2"/>
    </row>
    <row r="113" spans="1:2" ht="15.75" customHeight="1" x14ac:dyDescent="0.45">
      <c r="A113" s="2"/>
      <c r="B113" s="2"/>
    </row>
    <row r="114" spans="1:2" ht="15.75" customHeight="1" x14ac:dyDescent="0.45">
      <c r="A114" s="2"/>
      <c r="B114" s="2"/>
    </row>
    <row r="115" spans="1:2" ht="15.75" customHeight="1" x14ac:dyDescent="0.45">
      <c r="A115" s="2"/>
      <c r="B115" s="2"/>
    </row>
    <row r="116" spans="1:2" ht="15.75" customHeight="1" x14ac:dyDescent="0.45">
      <c r="A116" s="2"/>
      <c r="B116" s="2"/>
    </row>
    <row r="117" spans="1:2" ht="15.75" customHeight="1" x14ac:dyDescent="0.45">
      <c r="A117" s="2"/>
      <c r="B117" s="2"/>
    </row>
    <row r="118" spans="1:2" ht="15.75" customHeight="1" x14ac:dyDescent="0.45">
      <c r="A118" s="2"/>
      <c r="B118" s="2"/>
    </row>
    <row r="119" spans="1:2" ht="15.75" customHeight="1" x14ac:dyDescent="0.45">
      <c r="A119" s="2"/>
      <c r="B119" s="2"/>
    </row>
    <row r="120" spans="1:2" ht="15.75" customHeight="1" x14ac:dyDescent="0.45">
      <c r="A120" s="2"/>
      <c r="B120" s="2"/>
    </row>
    <row r="121" spans="1:2" ht="15.75" customHeight="1" x14ac:dyDescent="0.45">
      <c r="A121" s="2"/>
      <c r="B121" s="2"/>
    </row>
    <row r="122" spans="1:2" ht="15.75" customHeight="1" x14ac:dyDescent="0.45">
      <c r="A122" s="2"/>
      <c r="B122" s="2"/>
    </row>
    <row r="123" spans="1:2" ht="15.75" customHeight="1" x14ac:dyDescent="0.45">
      <c r="A123" s="2"/>
      <c r="B123" s="2"/>
    </row>
    <row r="124" spans="1:2" ht="15.75" customHeight="1" x14ac:dyDescent="0.45">
      <c r="A124" s="2"/>
      <c r="B124" s="2"/>
    </row>
    <row r="125" spans="1:2" ht="15.75" customHeight="1" x14ac:dyDescent="0.45">
      <c r="A125" s="2"/>
      <c r="B125" s="2"/>
    </row>
    <row r="126" spans="1:2" ht="15.75" customHeight="1" x14ac:dyDescent="0.45">
      <c r="A126" s="2"/>
      <c r="B126" s="2"/>
    </row>
    <row r="127" spans="1:2" ht="15.75" customHeight="1" x14ac:dyDescent="0.45">
      <c r="A127" s="2"/>
      <c r="B127" s="2"/>
    </row>
    <row r="128" spans="1:2" ht="15.75" customHeight="1" x14ac:dyDescent="0.45">
      <c r="A128" s="2"/>
      <c r="B128" s="2"/>
    </row>
    <row r="129" spans="1:2" ht="15.75" customHeight="1" x14ac:dyDescent="0.45">
      <c r="A129" s="2"/>
      <c r="B129" s="2"/>
    </row>
    <row r="130" spans="1:2" ht="15.75" customHeight="1" x14ac:dyDescent="0.45">
      <c r="A130" s="2"/>
      <c r="B130" s="2"/>
    </row>
    <row r="131" spans="1:2" ht="15.75" customHeight="1" x14ac:dyDescent="0.45">
      <c r="A131" s="2"/>
      <c r="B131" s="2"/>
    </row>
    <row r="132" spans="1:2" ht="15.75" customHeight="1" x14ac:dyDescent="0.45">
      <c r="A132" s="2"/>
      <c r="B132" s="2"/>
    </row>
    <row r="133" spans="1:2" ht="15.75" customHeight="1" x14ac:dyDescent="0.45">
      <c r="A133" s="2"/>
      <c r="B133" s="2"/>
    </row>
    <row r="134" spans="1:2" ht="15.75" customHeight="1" x14ac:dyDescent="0.45">
      <c r="A134" s="2"/>
      <c r="B134" s="2"/>
    </row>
    <row r="135" spans="1:2" ht="15.75" customHeight="1" x14ac:dyDescent="0.45">
      <c r="A135" s="2"/>
      <c r="B135" s="2"/>
    </row>
    <row r="136" spans="1:2" ht="15.75" customHeight="1" x14ac:dyDescent="0.45">
      <c r="A136" s="2"/>
      <c r="B136" s="2"/>
    </row>
    <row r="137" spans="1:2" ht="15.75" customHeight="1" x14ac:dyDescent="0.45">
      <c r="A137" s="2"/>
      <c r="B137" s="2"/>
    </row>
    <row r="138" spans="1:2" ht="15.75" customHeight="1" x14ac:dyDescent="0.45">
      <c r="A138" s="2"/>
      <c r="B138" s="2"/>
    </row>
    <row r="139" spans="1:2" ht="15.75" customHeight="1" x14ac:dyDescent="0.45">
      <c r="A139" s="2"/>
      <c r="B139" s="2"/>
    </row>
    <row r="140" spans="1:2" ht="15.75" customHeight="1" x14ac:dyDescent="0.45">
      <c r="A140" s="2"/>
      <c r="B140" s="2"/>
    </row>
    <row r="141" spans="1:2" ht="15.75" customHeight="1" x14ac:dyDescent="0.45">
      <c r="A141" s="2"/>
      <c r="B141" s="2"/>
    </row>
    <row r="142" spans="1:2" ht="15.75" customHeight="1" x14ac:dyDescent="0.45">
      <c r="A142" s="2"/>
      <c r="B142" s="2"/>
    </row>
    <row r="143" spans="1:2" ht="15.75" customHeight="1" x14ac:dyDescent="0.45">
      <c r="A143" s="2"/>
      <c r="B143" s="2"/>
    </row>
    <row r="144" spans="1:2" ht="15.75" customHeight="1" x14ac:dyDescent="0.45">
      <c r="A144" s="2"/>
      <c r="B144" s="2"/>
    </row>
    <row r="145" spans="1:2" ht="15.75" customHeight="1" x14ac:dyDescent="0.45">
      <c r="A145" s="2"/>
      <c r="B145" s="2"/>
    </row>
    <row r="146" spans="1:2" ht="15.75" customHeight="1" x14ac:dyDescent="0.45">
      <c r="A146" s="2"/>
      <c r="B146" s="2"/>
    </row>
    <row r="147" spans="1:2" ht="15.75" customHeight="1" x14ac:dyDescent="0.45">
      <c r="A147" s="2"/>
      <c r="B147" s="2"/>
    </row>
    <row r="148" spans="1:2" ht="15.75" customHeight="1" x14ac:dyDescent="0.45">
      <c r="A148" s="2"/>
      <c r="B148" s="2"/>
    </row>
    <row r="149" spans="1:2" ht="15.75" customHeight="1" x14ac:dyDescent="0.45">
      <c r="A149" s="2"/>
      <c r="B149" s="2"/>
    </row>
    <row r="150" spans="1:2" ht="15.75" customHeight="1" x14ac:dyDescent="0.45">
      <c r="A150" s="2"/>
      <c r="B150" s="2"/>
    </row>
    <row r="151" spans="1:2" ht="15.75" customHeight="1" x14ac:dyDescent="0.45">
      <c r="A151" s="2"/>
      <c r="B151" s="2"/>
    </row>
    <row r="152" spans="1:2" ht="15.75" customHeight="1" x14ac:dyDescent="0.45">
      <c r="A152" s="2"/>
      <c r="B152" s="2"/>
    </row>
    <row r="153" spans="1:2" ht="15.75" customHeight="1" x14ac:dyDescent="0.45">
      <c r="A153" s="2"/>
      <c r="B153" s="2"/>
    </row>
    <row r="154" spans="1:2" ht="15.75" customHeight="1" x14ac:dyDescent="0.45">
      <c r="A154" s="2"/>
      <c r="B154" s="2"/>
    </row>
    <row r="155" spans="1:2" ht="15.75" customHeight="1" x14ac:dyDescent="0.45">
      <c r="A155" s="2"/>
      <c r="B155" s="2"/>
    </row>
    <row r="156" spans="1:2" ht="15.75" customHeight="1" x14ac:dyDescent="0.45">
      <c r="A156" s="2"/>
      <c r="B156" s="2"/>
    </row>
    <row r="157" spans="1:2" ht="15.75" customHeight="1" x14ac:dyDescent="0.45">
      <c r="A157" s="2"/>
      <c r="B157" s="2"/>
    </row>
    <row r="158" spans="1:2" ht="15.75" customHeight="1" x14ac:dyDescent="0.45">
      <c r="A158" s="2"/>
      <c r="B158" s="2"/>
    </row>
    <row r="159" spans="1:2" ht="15.75" customHeight="1" x14ac:dyDescent="0.45">
      <c r="A159" s="2"/>
      <c r="B159" s="2"/>
    </row>
    <row r="160" spans="1:2" ht="15.75" customHeight="1" x14ac:dyDescent="0.45">
      <c r="A160" s="2"/>
      <c r="B160" s="2"/>
    </row>
    <row r="161" spans="1:2" ht="15.75" customHeight="1" x14ac:dyDescent="0.45">
      <c r="A161" s="2"/>
      <c r="B161" s="2"/>
    </row>
    <row r="162" spans="1:2" ht="15.75" customHeight="1" x14ac:dyDescent="0.45">
      <c r="A162" s="2"/>
      <c r="B162" s="2"/>
    </row>
    <row r="163" spans="1:2" ht="15.75" customHeight="1" x14ac:dyDescent="0.45">
      <c r="A163" s="2"/>
      <c r="B163" s="2"/>
    </row>
    <row r="164" spans="1:2" ht="15.75" customHeight="1" x14ac:dyDescent="0.45">
      <c r="A164" s="2"/>
      <c r="B164" s="2"/>
    </row>
    <row r="165" spans="1:2" ht="15.75" customHeight="1" x14ac:dyDescent="0.45">
      <c r="A165" s="2"/>
      <c r="B165" s="2"/>
    </row>
    <row r="166" spans="1:2" ht="15.75" customHeight="1" x14ac:dyDescent="0.45">
      <c r="A166" s="2"/>
      <c r="B166" s="2"/>
    </row>
    <row r="167" spans="1:2" ht="15.75" customHeight="1" x14ac:dyDescent="0.45">
      <c r="A167" s="2"/>
      <c r="B167" s="2"/>
    </row>
    <row r="168" spans="1:2" ht="15.75" customHeight="1" x14ac:dyDescent="0.45">
      <c r="A168" s="2"/>
      <c r="B168" s="2"/>
    </row>
    <row r="169" spans="1:2" ht="15.75" customHeight="1" x14ac:dyDescent="0.45">
      <c r="A169" s="2"/>
      <c r="B169" s="2"/>
    </row>
    <row r="170" spans="1:2" ht="15.75" customHeight="1" x14ac:dyDescent="0.45">
      <c r="A170" s="2"/>
      <c r="B170" s="2"/>
    </row>
    <row r="171" spans="1:2" ht="15.75" customHeight="1" x14ac:dyDescent="0.45">
      <c r="A171" s="2"/>
      <c r="B171" s="2"/>
    </row>
    <row r="172" spans="1:2" ht="15.75" customHeight="1" x14ac:dyDescent="0.45">
      <c r="A172" s="2"/>
      <c r="B172" s="2"/>
    </row>
    <row r="173" spans="1:2" ht="15.75" customHeight="1" x14ac:dyDescent="0.45">
      <c r="A173" s="2"/>
      <c r="B173" s="2"/>
    </row>
    <row r="174" spans="1:2" ht="15.75" customHeight="1" x14ac:dyDescent="0.45">
      <c r="A174" s="2"/>
      <c r="B174" s="2"/>
    </row>
    <row r="175" spans="1:2" ht="15.75" customHeight="1" x14ac:dyDescent="0.45">
      <c r="A175" s="2"/>
      <c r="B175" s="2"/>
    </row>
    <row r="176" spans="1:2" ht="15.75" customHeight="1" x14ac:dyDescent="0.45">
      <c r="A176" s="2"/>
      <c r="B176" s="2"/>
    </row>
    <row r="177" spans="1:2" ht="15.75" customHeight="1" x14ac:dyDescent="0.45">
      <c r="A177" s="2"/>
      <c r="B177" s="2"/>
    </row>
    <row r="178" spans="1:2" ht="15.75" customHeight="1" x14ac:dyDescent="0.45">
      <c r="A178" s="2"/>
      <c r="B178" s="2"/>
    </row>
    <row r="179" spans="1:2" ht="15.75" customHeight="1" x14ac:dyDescent="0.45">
      <c r="A179" s="2"/>
      <c r="B179" s="2"/>
    </row>
    <row r="180" spans="1:2" ht="15.75" customHeight="1" x14ac:dyDescent="0.45">
      <c r="A180" s="2"/>
      <c r="B180" s="2"/>
    </row>
    <row r="181" spans="1:2" ht="15.75" customHeight="1" x14ac:dyDescent="0.45">
      <c r="A181" s="2"/>
      <c r="B181" s="2"/>
    </row>
    <row r="182" spans="1:2" ht="15.75" customHeight="1" x14ac:dyDescent="0.45">
      <c r="A182" s="2"/>
      <c r="B182" s="2"/>
    </row>
    <row r="183" spans="1:2" ht="15.75" customHeight="1" x14ac:dyDescent="0.45">
      <c r="A183" s="2"/>
      <c r="B183" s="2"/>
    </row>
    <row r="184" spans="1:2" ht="15.75" customHeight="1" x14ac:dyDescent="0.45">
      <c r="A184" s="2"/>
      <c r="B184" s="2"/>
    </row>
    <row r="185" spans="1:2" ht="15.75" customHeight="1" x14ac:dyDescent="0.45">
      <c r="A185" s="2"/>
      <c r="B185" s="2"/>
    </row>
    <row r="186" spans="1:2" ht="15.75" customHeight="1" x14ac:dyDescent="0.45">
      <c r="A186" s="2"/>
      <c r="B186" s="2"/>
    </row>
    <row r="187" spans="1:2" ht="15.75" customHeight="1" x14ac:dyDescent="0.45">
      <c r="A187" s="2"/>
      <c r="B187" s="2"/>
    </row>
    <row r="188" spans="1:2" ht="15.75" customHeight="1" x14ac:dyDescent="0.45">
      <c r="A188" s="2"/>
      <c r="B188" s="2"/>
    </row>
    <row r="189" spans="1:2" ht="15.75" customHeight="1" x14ac:dyDescent="0.45">
      <c r="A189" s="2"/>
      <c r="B189" s="2"/>
    </row>
    <row r="190" spans="1:2" ht="15.75" customHeight="1" x14ac:dyDescent="0.45">
      <c r="A190" s="2"/>
      <c r="B190" s="2"/>
    </row>
    <row r="191" spans="1:2" ht="15.75" customHeight="1" x14ac:dyDescent="0.45">
      <c r="A191" s="2"/>
      <c r="B191" s="2"/>
    </row>
    <row r="192" spans="1:2" ht="15.75" customHeight="1" x14ac:dyDescent="0.45">
      <c r="A192" s="2"/>
      <c r="B192" s="2"/>
    </row>
    <row r="193" spans="1:2" ht="15.75" customHeight="1" x14ac:dyDescent="0.45">
      <c r="A193" s="2"/>
      <c r="B193" s="2"/>
    </row>
    <row r="194" spans="1:2" ht="15.75" customHeight="1" x14ac:dyDescent="0.45">
      <c r="A194" s="2"/>
      <c r="B194" s="2"/>
    </row>
    <row r="195" spans="1:2" ht="15.75" customHeight="1" x14ac:dyDescent="0.45">
      <c r="A195" s="2"/>
      <c r="B195" s="2"/>
    </row>
    <row r="196" spans="1:2" ht="15.75" customHeight="1" x14ac:dyDescent="0.45">
      <c r="A196" s="2"/>
      <c r="B196" s="2"/>
    </row>
    <row r="197" spans="1:2" ht="15.75" customHeight="1" x14ac:dyDescent="0.45">
      <c r="A197" s="2"/>
      <c r="B197" s="2"/>
    </row>
    <row r="198" spans="1:2" ht="15.75" customHeight="1" x14ac:dyDescent="0.45">
      <c r="A198" s="2"/>
      <c r="B198" s="2"/>
    </row>
    <row r="199" spans="1:2" ht="15.75" customHeight="1" x14ac:dyDescent="0.45">
      <c r="A199" s="2"/>
      <c r="B199" s="2"/>
    </row>
    <row r="200" spans="1:2" ht="15.75" customHeight="1" x14ac:dyDescent="0.45">
      <c r="A200" s="2"/>
      <c r="B200" s="2"/>
    </row>
    <row r="201" spans="1:2" ht="15.75" customHeight="1" x14ac:dyDescent="0.45">
      <c r="A201" s="2"/>
      <c r="B201" s="2"/>
    </row>
    <row r="202" spans="1:2" ht="15.75" customHeight="1" x14ac:dyDescent="0.45">
      <c r="A202" s="2"/>
      <c r="B202" s="2"/>
    </row>
    <row r="203" spans="1:2" ht="15.75" customHeight="1" x14ac:dyDescent="0.45">
      <c r="A203" s="2"/>
      <c r="B203" s="2"/>
    </row>
    <row r="204" spans="1:2" ht="15.75" customHeight="1" x14ac:dyDescent="0.45">
      <c r="A204" s="2"/>
      <c r="B204" s="2"/>
    </row>
    <row r="205" spans="1:2" ht="15.75" customHeight="1" x14ac:dyDescent="0.45">
      <c r="A205" s="2"/>
      <c r="B205" s="2"/>
    </row>
    <row r="206" spans="1:2" ht="15.75" customHeight="1" x14ac:dyDescent="0.45">
      <c r="A206" s="2"/>
      <c r="B206" s="2"/>
    </row>
    <row r="207" spans="1:2" ht="15.75" customHeight="1" x14ac:dyDescent="0.45">
      <c r="A207" s="2"/>
      <c r="B207" s="2"/>
    </row>
    <row r="208" spans="1:2" ht="15.75" customHeight="1" x14ac:dyDescent="0.45">
      <c r="A208" s="2"/>
      <c r="B208" s="2"/>
    </row>
    <row r="209" spans="1:2" ht="15.75" customHeight="1" x14ac:dyDescent="0.45">
      <c r="A209" s="2"/>
      <c r="B209" s="2"/>
    </row>
    <row r="210" spans="1:2" ht="15.75" customHeight="1" x14ac:dyDescent="0.45">
      <c r="A210" s="2"/>
      <c r="B210" s="2"/>
    </row>
    <row r="211" spans="1:2" ht="15.75" customHeight="1" x14ac:dyDescent="0.45">
      <c r="A211" s="2"/>
      <c r="B211" s="2"/>
    </row>
    <row r="212" spans="1:2" ht="15.75" customHeight="1" x14ac:dyDescent="0.45">
      <c r="A212" s="2"/>
      <c r="B212" s="2"/>
    </row>
    <row r="213" spans="1:2" ht="15.75" customHeight="1" x14ac:dyDescent="0.45">
      <c r="A213" s="2"/>
      <c r="B213" s="2"/>
    </row>
    <row r="214" spans="1:2" ht="15.75" customHeight="1" x14ac:dyDescent="0.45">
      <c r="A214" s="2"/>
      <c r="B214" s="2"/>
    </row>
    <row r="215" spans="1:2" ht="15.75" customHeight="1" x14ac:dyDescent="0.45">
      <c r="A215" s="2"/>
      <c r="B215" s="2"/>
    </row>
    <row r="216" spans="1:2" ht="15.75" customHeight="1" x14ac:dyDescent="0.45">
      <c r="A216" s="2"/>
      <c r="B216" s="2"/>
    </row>
    <row r="217" spans="1:2" ht="15.75" customHeight="1" x14ac:dyDescent="0.45">
      <c r="A217" s="2"/>
      <c r="B217" s="2"/>
    </row>
    <row r="218" spans="1:2" ht="15.75" customHeight="1" x14ac:dyDescent="0.45">
      <c r="A218" s="2"/>
      <c r="B218" s="2"/>
    </row>
    <row r="219" spans="1:2" ht="15.75" customHeight="1" x14ac:dyDescent="0.45">
      <c r="A219" s="2"/>
      <c r="B219" s="2"/>
    </row>
    <row r="220" spans="1:2" ht="15.75" customHeight="1" x14ac:dyDescent="0.45">
      <c r="A220" s="2"/>
      <c r="B220" s="2"/>
    </row>
    <row r="221" spans="1:2" ht="15.75" customHeight="1" x14ac:dyDescent="0.45">
      <c r="A221" s="2"/>
      <c r="B221" s="2"/>
    </row>
    <row r="222" spans="1:2" ht="15.75" customHeight="1" x14ac:dyDescent="0.45">
      <c r="A222" s="2"/>
      <c r="B222" s="2"/>
    </row>
    <row r="223" spans="1:2" ht="15.75" customHeight="1" x14ac:dyDescent="0.45">
      <c r="A223" s="2"/>
      <c r="B223" s="2"/>
    </row>
    <row r="224" spans="1:2" ht="15.75" customHeight="1" x14ac:dyDescent="0.45">
      <c r="A224" s="2"/>
      <c r="B224" s="2"/>
    </row>
    <row r="225" spans="1:2" ht="15.75" customHeight="1" x14ac:dyDescent="0.45">
      <c r="A225" s="2"/>
      <c r="B225" s="2"/>
    </row>
    <row r="226" spans="1:2" ht="15.75" customHeight="1" x14ac:dyDescent="0.45">
      <c r="A226" s="2"/>
      <c r="B226" s="2"/>
    </row>
    <row r="227" spans="1:2" ht="15.75" customHeight="1" x14ac:dyDescent="0.45">
      <c r="A227" s="2"/>
      <c r="B227" s="2"/>
    </row>
    <row r="228" spans="1:2" ht="15.75" customHeight="1" x14ac:dyDescent="0.45">
      <c r="A228" s="2"/>
      <c r="B228" s="2"/>
    </row>
    <row r="229" spans="1:2" ht="15.75" customHeight="1" x14ac:dyDescent="0.45">
      <c r="A229" s="2"/>
      <c r="B229" s="2"/>
    </row>
    <row r="230" spans="1:2" ht="15.75" customHeight="1" x14ac:dyDescent="0.45">
      <c r="A230" s="2"/>
      <c r="B230" s="2"/>
    </row>
    <row r="231" spans="1:2" ht="15.75" customHeight="1" x14ac:dyDescent="0.45">
      <c r="A231" s="2"/>
      <c r="B231" s="2"/>
    </row>
    <row r="232" spans="1:2" ht="15.75" customHeight="1" x14ac:dyDescent="0.45">
      <c r="A232" s="2"/>
      <c r="B232" s="2"/>
    </row>
    <row r="233" spans="1:2" ht="15.75" customHeight="1" x14ac:dyDescent="0.45">
      <c r="A233" s="2"/>
      <c r="B233" s="2"/>
    </row>
    <row r="234" spans="1:2" ht="15.75" customHeight="1" x14ac:dyDescent="0.45">
      <c r="A234" s="2"/>
      <c r="B234" s="2"/>
    </row>
    <row r="235" spans="1:2" ht="15.75" customHeight="1" x14ac:dyDescent="0.45">
      <c r="A235" s="2"/>
      <c r="B235" s="2"/>
    </row>
    <row r="236" spans="1:2" ht="15.75" customHeight="1" x14ac:dyDescent="0.45">
      <c r="A236" s="2"/>
      <c r="B236" s="2"/>
    </row>
    <row r="237" spans="1:2" ht="15.75" customHeight="1" x14ac:dyDescent="0.45">
      <c r="A237" s="2"/>
      <c r="B237" s="2"/>
    </row>
    <row r="238" spans="1:2" ht="15.75" customHeight="1" x14ac:dyDescent="0.45">
      <c r="A238" s="2"/>
      <c r="B238" s="2"/>
    </row>
    <row r="239" spans="1:2" ht="15.75" customHeight="1" x14ac:dyDescent="0.45">
      <c r="A239" s="2"/>
      <c r="B239" s="2"/>
    </row>
    <row r="240" spans="1:2" ht="15.75" customHeight="1" x14ac:dyDescent="0.45">
      <c r="A240" s="2"/>
      <c r="B240" s="2"/>
    </row>
    <row r="241" spans="1:2" ht="15.75" customHeight="1" x14ac:dyDescent="0.45">
      <c r="A241" s="2"/>
      <c r="B241" s="2"/>
    </row>
    <row r="242" spans="1:2" ht="15.75" customHeight="1" x14ac:dyDescent="0.45">
      <c r="A242" s="2"/>
      <c r="B242" s="2"/>
    </row>
    <row r="243" spans="1:2" ht="15.75" customHeight="1" x14ac:dyDescent="0.45">
      <c r="A243" s="2"/>
      <c r="B243" s="2"/>
    </row>
    <row r="244" spans="1:2" ht="15.75" customHeight="1" x14ac:dyDescent="0.45">
      <c r="A244" s="2"/>
      <c r="B244" s="2"/>
    </row>
    <row r="245" spans="1:2" ht="15.75" customHeight="1" x14ac:dyDescent="0.45">
      <c r="A245" s="2"/>
      <c r="B245" s="2"/>
    </row>
    <row r="246" spans="1:2" ht="15.75" customHeight="1" x14ac:dyDescent="0.45">
      <c r="A246" s="2"/>
      <c r="B246" s="2"/>
    </row>
    <row r="247" spans="1:2" ht="15.75" customHeight="1" x14ac:dyDescent="0.45">
      <c r="A247" s="2"/>
      <c r="B247" s="2"/>
    </row>
    <row r="248" spans="1:2" ht="15.75" customHeight="1" x14ac:dyDescent="0.45">
      <c r="A248" s="2"/>
      <c r="B248" s="2"/>
    </row>
    <row r="249" spans="1:2" ht="15.75" customHeight="1" x14ac:dyDescent="0.45">
      <c r="A249" s="2"/>
      <c r="B249" s="2"/>
    </row>
    <row r="250" spans="1:2" ht="15.75" customHeight="1" x14ac:dyDescent="0.45">
      <c r="A250" s="2"/>
      <c r="B250" s="2"/>
    </row>
    <row r="251" spans="1:2" ht="15.75" customHeight="1" x14ac:dyDescent="0.45">
      <c r="A251" s="2"/>
      <c r="B251" s="2"/>
    </row>
    <row r="252" spans="1:2" ht="15.75" customHeight="1" x14ac:dyDescent="0.45">
      <c r="A252" s="2"/>
      <c r="B252" s="2"/>
    </row>
    <row r="253" spans="1:2" ht="15.75" customHeight="1" x14ac:dyDescent="0.45">
      <c r="A253" s="2"/>
      <c r="B253" s="2"/>
    </row>
    <row r="254" spans="1:2" ht="15.75" customHeight="1" x14ac:dyDescent="0.45">
      <c r="A254" s="2"/>
      <c r="B254" s="2"/>
    </row>
    <row r="255" spans="1:2" ht="15.75" customHeight="1" x14ac:dyDescent="0.45">
      <c r="A255" s="2"/>
      <c r="B255" s="2"/>
    </row>
    <row r="256" spans="1:2" ht="15.75" customHeight="1" x14ac:dyDescent="0.45">
      <c r="A256" s="2"/>
      <c r="B256" s="2"/>
    </row>
    <row r="257" spans="1:2" ht="15.75" customHeight="1" x14ac:dyDescent="0.45">
      <c r="A257" s="2"/>
      <c r="B257" s="2"/>
    </row>
    <row r="258" spans="1:2" ht="15.75" customHeight="1" x14ac:dyDescent="0.45">
      <c r="A258" s="2"/>
      <c r="B258" s="2"/>
    </row>
    <row r="259" spans="1:2" ht="15.75" customHeight="1" x14ac:dyDescent="0.45">
      <c r="A259" s="2"/>
      <c r="B259" s="2"/>
    </row>
    <row r="260" spans="1:2" ht="15.75" customHeight="1" x14ac:dyDescent="0.45">
      <c r="A260" s="2"/>
      <c r="B260" s="2"/>
    </row>
    <row r="261" spans="1:2" ht="15.75" customHeight="1" x14ac:dyDescent="0.45">
      <c r="A261" s="2"/>
      <c r="B261" s="2"/>
    </row>
    <row r="262" spans="1:2" ht="15.75" customHeight="1" x14ac:dyDescent="0.45">
      <c r="A262" s="2"/>
      <c r="B262" s="2"/>
    </row>
    <row r="263" spans="1:2" ht="15.75" customHeight="1" x14ac:dyDescent="0.45">
      <c r="A263" s="2"/>
      <c r="B263" s="2"/>
    </row>
    <row r="264" spans="1:2" ht="15.75" customHeight="1" x14ac:dyDescent="0.45">
      <c r="A264" s="2"/>
      <c r="B264" s="2"/>
    </row>
    <row r="265" spans="1:2" ht="15.75" customHeight="1" x14ac:dyDescent="0.45">
      <c r="A265" s="2"/>
      <c r="B265" s="2"/>
    </row>
    <row r="266" spans="1:2" ht="15.75" customHeight="1" x14ac:dyDescent="0.45">
      <c r="A266" s="2"/>
      <c r="B266" s="2"/>
    </row>
    <row r="267" spans="1:2" ht="15.75" customHeight="1" x14ac:dyDescent="0.45">
      <c r="A267" s="2"/>
      <c r="B267" s="2"/>
    </row>
    <row r="268" spans="1:2" ht="15.75" customHeight="1" x14ac:dyDescent="0.45">
      <c r="A268" s="2"/>
      <c r="B268" s="2"/>
    </row>
    <row r="269" spans="1:2" ht="15.75" customHeight="1" x14ac:dyDescent="0.45">
      <c r="A269" s="2"/>
      <c r="B269" s="2"/>
    </row>
    <row r="270" spans="1:2" ht="15.75" customHeight="1" x14ac:dyDescent="0.45">
      <c r="A270" s="2"/>
      <c r="B270" s="2"/>
    </row>
    <row r="271" spans="1:2" ht="15.75" customHeight="1" x14ac:dyDescent="0.45">
      <c r="A271" s="2"/>
      <c r="B271" s="2"/>
    </row>
    <row r="272" spans="1:2" ht="15.75" customHeight="1" x14ac:dyDescent="0.45">
      <c r="A272" s="2"/>
      <c r="B272" s="2"/>
    </row>
    <row r="273" spans="1:2" ht="15.75" customHeight="1" x14ac:dyDescent="0.45">
      <c r="A273" s="2"/>
      <c r="B273" s="2"/>
    </row>
    <row r="274" spans="1:2" ht="15.75" customHeight="1" x14ac:dyDescent="0.45">
      <c r="A274" s="2"/>
      <c r="B274" s="2"/>
    </row>
    <row r="275" spans="1:2" ht="15.75" customHeight="1" x14ac:dyDescent="0.45">
      <c r="A275" s="2"/>
      <c r="B275" s="2"/>
    </row>
    <row r="276" spans="1:2" ht="15.75" customHeight="1" x14ac:dyDescent="0.45">
      <c r="A276" s="2"/>
      <c r="B276" s="2"/>
    </row>
    <row r="277" spans="1:2" ht="15.75" customHeight="1" x14ac:dyDescent="0.45">
      <c r="A277" s="2"/>
      <c r="B277" s="2"/>
    </row>
    <row r="278" spans="1:2" ht="15.75" customHeight="1" x14ac:dyDescent="0.45">
      <c r="A278" s="2"/>
      <c r="B278" s="2"/>
    </row>
    <row r="279" spans="1:2" ht="15.75" customHeight="1" x14ac:dyDescent="0.45">
      <c r="A279" s="2"/>
      <c r="B279" s="2"/>
    </row>
    <row r="280" spans="1:2" ht="15.75" customHeight="1" x14ac:dyDescent="0.45">
      <c r="A280" s="2"/>
      <c r="B280" s="2"/>
    </row>
    <row r="281" spans="1:2" ht="15.75" customHeight="1" x14ac:dyDescent="0.45">
      <c r="A281" s="2"/>
      <c r="B281" s="2"/>
    </row>
    <row r="282" spans="1:2" ht="15.75" customHeight="1" x14ac:dyDescent="0.45">
      <c r="A282" s="2"/>
      <c r="B282" s="2"/>
    </row>
    <row r="283" spans="1:2" ht="15.75" customHeight="1" x14ac:dyDescent="0.45">
      <c r="A283" s="2"/>
      <c r="B283" s="2"/>
    </row>
    <row r="284" spans="1:2" ht="15.75" customHeight="1" x14ac:dyDescent="0.45">
      <c r="A284" s="2"/>
      <c r="B284" s="2"/>
    </row>
    <row r="285" spans="1:2" ht="15.75" customHeight="1" x14ac:dyDescent="0.45">
      <c r="A285" s="2"/>
      <c r="B285" s="2"/>
    </row>
    <row r="286" spans="1:2" ht="15.75" customHeight="1" x14ac:dyDescent="0.45">
      <c r="A286" s="2"/>
      <c r="B286" s="2"/>
    </row>
    <row r="287" spans="1:2" ht="15.75" customHeight="1" x14ac:dyDescent="0.45">
      <c r="A287" s="2"/>
      <c r="B287" s="2"/>
    </row>
    <row r="288" spans="1:2" ht="15.75" customHeight="1" x14ac:dyDescent="0.45">
      <c r="A288" s="2"/>
      <c r="B288" s="2"/>
    </row>
    <row r="289" spans="1:2" ht="15.75" customHeight="1" x14ac:dyDescent="0.45">
      <c r="A289" s="2"/>
      <c r="B289" s="2"/>
    </row>
    <row r="290" spans="1:2" ht="15.75" customHeight="1" x14ac:dyDescent="0.45">
      <c r="A290" s="2"/>
      <c r="B290" s="2"/>
    </row>
    <row r="291" spans="1:2" ht="15.75" customHeight="1" x14ac:dyDescent="0.45">
      <c r="A291" s="2"/>
      <c r="B291" s="2"/>
    </row>
    <row r="292" spans="1:2" ht="15.75" customHeight="1" x14ac:dyDescent="0.45">
      <c r="A292" s="2"/>
      <c r="B292" s="2"/>
    </row>
    <row r="293" spans="1:2" ht="15.75" customHeight="1" x14ac:dyDescent="0.45">
      <c r="A293" s="2"/>
      <c r="B293" s="2"/>
    </row>
    <row r="294" spans="1:2" ht="15.75" customHeight="1" x14ac:dyDescent="0.45">
      <c r="A294" s="2"/>
      <c r="B294" s="2"/>
    </row>
    <row r="295" spans="1:2" ht="15.75" customHeight="1" x14ac:dyDescent="0.45">
      <c r="A295" s="2"/>
      <c r="B295" s="2"/>
    </row>
    <row r="296" spans="1:2" ht="15.75" customHeight="1" x14ac:dyDescent="0.45">
      <c r="A296" s="2"/>
      <c r="B296" s="2"/>
    </row>
    <row r="297" spans="1:2" ht="15.75" customHeight="1" x14ac:dyDescent="0.45">
      <c r="A297" s="2"/>
      <c r="B297" s="2"/>
    </row>
    <row r="298" spans="1:2" ht="15.75" customHeight="1" x14ac:dyDescent="0.45">
      <c r="A298" s="2"/>
      <c r="B298" s="2"/>
    </row>
    <row r="299" spans="1:2" ht="15.75" customHeight="1" x14ac:dyDescent="0.45">
      <c r="A299" s="2"/>
      <c r="B299" s="2"/>
    </row>
    <row r="300" spans="1:2" ht="15.75" customHeight="1" x14ac:dyDescent="0.45">
      <c r="A300" s="2"/>
      <c r="B300" s="2"/>
    </row>
    <row r="301" spans="1:2" ht="15.75" customHeight="1" x14ac:dyDescent="0.45">
      <c r="A301" s="2"/>
      <c r="B301" s="2"/>
    </row>
    <row r="302" spans="1:2" ht="15.75" customHeight="1" x14ac:dyDescent="0.45">
      <c r="A302" s="2"/>
      <c r="B302" s="2"/>
    </row>
    <row r="303" spans="1:2" ht="15.75" customHeight="1" x14ac:dyDescent="0.45">
      <c r="A303" s="2"/>
      <c r="B303" s="2"/>
    </row>
    <row r="304" spans="1:2" ht="15.75" customHeight="1" x14ac:dyDescent="0.45">
      <c r="A304" s="2"/>
      <c r="B304" s="2"/>
    </row>
    <row r="305" spans="1:2" ht="15.75" customHeight="1" x14ac:dyDescent="0.45">
      <c r="A305" s="2"/>
      <c r="B305" s="2"/>
    </row>
    <row r="306" spans="1:2" ht="15.75" customHeight="1" x14ac:dyDescent="0.45">
      <c r="A306" s="2"/>
      <c r="B306" s="2"/>
    </row>
    <row r="307" spans="1:2" ht="15.75" customHeight="1" x14ac:dyDescent="0.45">
      <c r="A307" s="2"/>
      <c r="B307" s="2"/>
    </row>
    <row r="308" spans="1:2" ht="15.75" customHeight="1" x14ac:dyDescent="0.45">
      <c r="A308" s="2"/>
      <c r="B308" s="2"/>
    </row>
    <row r="309" spans="1:2" ht="15.75" customHeight="1" x14ac:dyDescent="0.45">
      <c r="A309" s="2"/>
      <c r="B309" s="2"/>
    </row>
    <row r="310" spans="1:2" ht="15.75" customHeight="1" x14ac:dyDescent="0.45">
      <c r="A310" s="2"/>
      <c r="B310" s="2"/>
    </row>
    <row r="311" spans="1:2" ht="15.75" customHeight="1" x14ac:dyDescent="0.45">
      <c r="A311" s="2"/>
      <c r="B311" s="2"/>
    </row>
    <row r="312" spans="1:2" ht="15.75" customHeight="1" x14ac:dyDescent="0.45">
      <c r="A312" s="2"/>
      <c r="B312" s="2"/>
    </row>
    <row r="313" spans="1:2" ht="15.75" customHeight="1" x14ac:dyDescent="0.45">
      <c r="A313" s="2"/>
      <c r="B313" s="2"/>
    </row>
    <row r="314" spans="1:2" ht="15.75" customHeight="1" x14ac:dyDescent="0.45">
      <c r="A314" s="2"/>
      <c r="B314" s="2"/>
    </row>
    <row r="315" spans="1:2" ht="15.75" customHeight="1" x14ac:dyDescent="0.45">
      <c r="A315" s="2"/>
      <c r="B315" s="2"/>
    </row>
    <row r="316" spans="1:2" ht="15.75" customHeight="1" x14ac:dyDescent="0.45">
      <c r="A316" s="2"/>
      <c r="B316" s="2"/>
    </row>
    <row r="317" spans="1:2" ht="15.75" customHeight="1" x14ac:dyDescent="0.45">
      <c r="A317" s="2"/>
      <c r="B317" s="2"/>
    </row>
    <row r="318" spans="1:2" ht="15.75" customHeight="1" x14ac:dyDescent="0.45">
      <c r="A318" s="2"/>
      <c r="B318" s="2"/>
    </row>
    <row r="319" spans="1:2" ht="15.75" customHeight="1" x14ac:dyDescent="0.45">
      <c r="A319" s="2"/>
      <c r="B319" s="2"/>
    </row>
    <row r="320" spans="1:2" ht="15.75" customHeight="1" x14ac:dyDescent="0.45">
      <c r="A320" s="2"/>
      <c r="B320" s="2"/>
    </row>
    <row r="321" spans="1:2" ht="15.75" customHeight="1" x14ac:dyDescent="0.45">
      <c r="A321" s="2"/>
      <c r="B321" s="2"/>
    </row>
    <row r="322" spans="1:2" ht="15.75" customHeight="1" x14ac:dyDescent="0.45">
      <c r="A322" s="2"/>
      <c r="B322" s="2"/>
    </row>
    <row r="323" spans="1:2" ht="15.75" customHeight="1" x14ac:dyDescent="0.45">
      <c r="A323" s="2"/>
      <c r="B323" s="2"/>
    </row>
    <row r="324" spans="1:2" ht="15.75" customHeight="1" x14ac:dyDescent="0.45">
      <c r="A324" s="2"/>
      <c r="B324" s="2"/>
    </row>
    <row r="325" spans="1:2" ht="15.75" customHeight="1" x14ac:dyDescent="0.45">
      <c r="A325" s="2"/>
      <c r="B325" s="2"/>
    </row>
    <row r="326" spans="1:2" ht="15.75" customHeight="1" x14ac:dyDescent="0.45">
      <c r="A326" s="2"/>
      <c r="B326" s="2"/>
    </row>
    <row r="327" spans="1:2" ht="15.75" customHeight="1" x14ac:dyDescent="0.45">
      <c r="A327" s="2"/>
      <c r="B327" s="2"/>
    </row>
    <row r="328" spans="1:2" ht="15.75" customHeight="1" x14ac:dyDescent="0.45">
      <c r="A328" s="2"/>
      <c r="B328" s="2"/>
    </row>
    <row r="329" spans="1:2" ht="15.75" customHeight="1" x14ac:dyDescent="0.45">
      <c r="A329" s="2"/>
      <c r="B329" s="2"/>
    </row>
    <row r="330" spans="1:2" ht="15.75" customHeight="1" x14ac:dyDescent="0.45">
      <c r="A330" s="2"/>
      <c r="B330" s="2"/>
    </row>
    <row r="331" spans="1:2" ht="15.75" customHeight="1" x14ac:dyDescent="0.45">
      <c r="A331" s="2"/>
      <c r="B331" s="2"/>
    </row>
    <row r="332" spans="1:2" ht="15.75" customHeight="1" x14ac:dyDescent="0.45">
      <c r="A332" s="2"/>
      <c r="B332" s="2"/>
    </row>
    <row r="333" spans="1:2" ht="15.75" customHeight="1" x14ac:dyDescent="0.45">
      <c r="A333" s="2"/>
      <c r="B333" s="2"/>
    </row>
    <row r="334" spans="1:2" ht="15.75" customHeight="1" x14ac:dyDescent="0.45">
      <c r="A334" s="2"/>
      <c r="B334" s="2"/>
    </row>
    <row r="335" spans="1:2" ht="15.75" customHeight="1" x14ac:dyDescent="0.45">
      <c r="A335" s="2"/>
      <c r="B335" s="2"/>
    </row>
    <row r="336" spans="1:2" ht="15.75" customHeight="1" x14ac:dyDescent="0.45">
      <c r="A336" s="2"/>
      <c r="B336" s="2"/>
    </row>
    <row r="337" spans="1:2" ht="15.75" customHeight="1" x14ac:dyDescent="0.45">
      <c r="A337" s="2"/>
      <c r="B337" s="2"/>
    </row>
    <row r="338" spans="1:2" ht="15.75" customHeight="1" x14ac:dyDescent="0.45">
      <c r="A338" s="2"/>
      <c r="B338" s="2"/>
    </row>
    <row r="339" spans="1:2" ht="15.75" customHeight="1" x14ac:dyDescent="0.45">
      <c r="A339" s="2"/>
      <c r="B339" s="2"/>
    </row>
    <row r="340" spans="1:2" ht="15.75" customHeight="1" x14ac:dyDescent="0.45">
      <c r="A340" s="2"/>
      <c r="B340" s="2"/>
    </row>
    <row r="341" spans="1:2" ht="15.75" customHeight="1" x14ac:dyDescent="0.45">
      <c r="A341" s="2"/>
      <c r="B341" s="2"/>
    </row>
    <row r="342" spans="1:2" ht="15.75" customHeight="1" x14ac:dyDescent="0.45">
      <c r="A342" s="2"/>
      <c r="B342" s="2"/>
    </row>
    <row r="343" spans="1:2" ht="15.75" customHeight="1" x14ac:dyDescent="0.45">
      <c r="A343" s="2"/>
      <c r="B343" s="2"/>
    </row>
    <row r="344" spans="1:2" ht="15.75" customHeight="1" x14ac:dyDescent="0.45">
      <c r="A344" s="2"/>
      <c r="B344" s="2"/>
    </row>
    <row r="345" spans="1:2" ht="15.75" customHeight="1" x14ac:dyDescent="0.45">
      <c r="A345" s="2"/>
      <c r="B345" s="2"/>
    </row>
    <row r="346" spans="1:2" ht="15.75" customHeight="1" x14ac:dyDescent="0.45">
      <c r="A346" s="2"/>
      <c r="B346" s="2"/>
    </row>
    <row r="347" spans="1:2" ht="15.75" customHeight="1" x14ac:dyDescent="0.45">
      <c r="A347" s="2"/>
      <c r="B347" s="2"/>
    </row>
    <row r="348" spans="1:2" ht="15.75" customHeight="1" x14ac:dyDescent="0.45">
      <c r="A348" s="2"/>
      <c r="B348" s="2"/>
    </row>
    <row r="349" spans="1:2" ht="15.75" customHeight="1" x14ac:dyDescent="0.45">
      <c r="A349" s="2"/>
      <c r="B349" s="2"/>
    </row>
    <row r="350" spans="1:2" ht="15.75" customHeight="1" x14ac:dyDescent="0.45">
      <c r="A350" s="2"/>
      <c r="B350" s="2"/>
    </row>
    <row r="351" spans="1:2" ht="15.75" customHeight="1" x14ac:dyDescent="0.45">
      <c r="A351" s="2"/>
      <c r="B351" s="2"/>
    </row>
    <row r="352" spans="1:2" ht="15.75" customHeight="1" x14ac:dyDescent="0.45">
      <c r="A352" s="2"/>
      <c r="B352" s="2"/>
    </row>
    <row r="353" spans="1:2" ht="15.75" customHeight="1" x14ac:dyDescent="0.45">
      <c r="A353" s="2"/>
      <c r="B353" s="2"/>
    </row>
    <row r="354" spans="1:2" ht="15.75" customHeight="1" x14ac:dyDescent="0.45">
      <c r="A354" s="2"/>
      <c r="B354" s="2"/>
    </row>
    <row r="355" spans="1:2" ht="15.75" customHeight="1" x14ac:dyDescent="0.45">
      <c r="A355" s="2"/>
      <c r="B355" s="2"/>
    </row>
    <row r="356" spans="1:2" ht="15.75" customHeight="1" x14ac:dyDescent="0.45">
      <c r="A356" s="2"/>
      <c r="B356" s="2"/>
    </row>
    <row r="357" spans="1:2" ht="15.75" customHeight="1" x14ac:dyDescent="0.45">
      <c r="A357" s="2"/>
      <c r="B357" s="2"/>
    </row>
    <row r="358" spans="1:2" ht="15.75" customHeight="1" x14ac:dyDescent="0.45">
      <c r="A358" s="2"/>
      <c r="B358" s="2"/>
    </row>
    <row r="359" spans="1:2" ht="15.75" customHeight="1" x14ac:dyDescent="0.45">
      <c r="A359" s="2"/>
      <c r="B359" s="2"/>
    </row>
    <row r="360" spans="1:2" ht="15.75" customHeight="1" x14ac:dyDescent="0.45">
      <c r="A360" s="2"/>
      <c r="B360" s="2"/>
    </row>
    <row r="361" spans="1:2" ht="15.75" customHeight="1" x14ac:dyDescent="0.45">
      <c r="A361" s="2"/>
      <c r="B361" s="2"/>
    </row>
    <row r="362" spans="1:2" ht="15.75" customHeight="1" x14ac:dyDescent="0.45">
      <c r="A362" s="2"/>
      <c r="B362" s="2"/>
    </row>
    <row r="363" spans="1:2" ht="15.75" customHeight="1" x14ac:dyDescent="0.45">
      <c r="A363" s="2"/>
      <c r="B363" s="2"/>
    </row>
    <row r="364" spans="1:2" ht="15.75" customHeight="1" x14ac:dyDescent="0.45">
      <c r="A364" s="2"/>
      <c r="B364" s="2"/>
    </row>
    <row r="365" spans="1:2" ht="15.75" customHeight="1" x14ac:dyDescent="0.45">
      <c r="A365" s="2"/>
      <c r="B365" s="2"/>
    </row>
    <row r="366" spans="1:2" ht="15.75" customHeight="1" x14ac:dyDescent="0.45">
      <c r="A366" s="2"/>
      <c r="B366" s="2"/>
    </row>
    <row r="367" spans="1:2" ht="15.75" customHeight="1" x14ac:dyDescent="0.45">
      <c r="A367" s="2"/>
      <c r="B367" s="2"/>
    </row>
    <row r="368" spans="1:2" ht="15.75" customHeight="1" x14ac:dyDescent="0.45">
      <c r="A368" s="2"/>
      <c r="B368" s="2"/>
    </row>
    <row r="369" spans="1:2" ht="15.75" customHeight="1" x14ac:dyDescent="0.45">
      <c r="A369" s="2"/>
      <c r="B369" s="2"/>
    </row>
    <row r="370" spans="1:2" ht="15.75" customHeight="1" x14ac:dyDescent="0.45">
      <c r="A370" s="2"/>
      <c r="B370" s="2"/>
    </row>
    <row r="371" spans="1:2" ht="15.75" customHeight="1" x14ac:dyDescent="0.45">
      <c r="A371" s="2"/>
      <c r="B371" s="2"/>
    </row>
    <row r="372" spans="1:2" ht="15.75" customHeight="1" x14ac:dyDescent="0.45">
      <c r="A372" s="2"/>
      <c r="B372" s="2"/>
    </row>
    <row r="373" spans="1:2" ht="15.75" customHeight="1" x14ac:dyDescent="0.45">
      <c r="A373" s="2"/>
      <c r="B373" s="2"/>
    </row>
    <row r="374" spans="1:2" ht="15.75" customHeight="1" x14ac:dyDescent="0.45">
      <c r="A374" s="2"/>
      <c r="B374" s="2"/>
    </row>
    <row r="375" spans="1:2" ht="15.75" customHeight="1" x14ac:dyDescent="0.45">
      <c r="A375" s="2"/>
      <c r="B375" s="2"/>
    </row>
    <row r="376" spans="1:2" ht="15.75" customHeight="1" x14ac:dyDescent="0.45">
      <c r="A376" s="2"/>
      <c r="B376" s="2"/>
    </row>
    <row r="377" spans="1:2" ht="15.75" customHeight="1" x14ac:dyDescent="0.45">
      <c r="A377" s="2"/>
      <c r="B377" s="2"/>
    </row>
    <row r="378" spans="1:2" ht="15.75" customHeight="1" x14ac:dyDescent="0.45">
      <c r="A378" s="2"/>
      <c r="B378" s="2"/>
    </row>
    <row r="379" spans="1:2" ht="15.75" customHeight="1" x14ac:dyDescent="0.45">
      <c r="A379" s="2"/>
      <c r="B379" s="2"/>
    </row>
    <row r="380" spans="1:2" ht="15.75" customHeight="1" x14ac:dyDescent="0.45">
      <c r="A380" s="2"/>
      <c r="B380" s="2"/>
    </row>
    <row r="381" spans="1:2" ht="15.75" customHeight="1" x14ac:dyDescent="0.45">
      <c r="A381" s="2"/>
      <c r="B381" s="2"/>
    </row>
    <row r="382" spans="1:2" ht="15.75" customHeight="1" x14ac:dyDescent="0.45">
      <c r="A382" s="2"/>
      <c r="B382" s="2"/>
    </row>
    <row r="383" spans="1:2" ht="15.75" customHeight="1" x14ac:dyDescent="0.45">
      <c r="A383" s="2"/>
      <c r="B383" s="2"/>
    </row>
    <row r="384" spans="1:2" ht="15.75" customHeight="1" x14ac:dyDescent="0.45">
      <c r="A384" s="2"/>
      <c r="B384" s="2"/>
    </row>
    <row r="385" spans="1:2" ht="15.75" customHeight="1" x14ac:dyDescent="0.45">
      <c r="A385" s="2"/>
      <c r="B385" s="2"/>
    </row>
    <row r="386" spans="1:2" ht="15.75" customHeight="1" x14ac:dyDescent="0.45">
      <c r="A386" s="2"/>
      <c r="B386" s="2"/>
    </row>
    <row r="387" spans="1:2" ht="15.75" customHeight="1" x14ac:dyDescent="0.45">
      <c r="A387" s="2"/>
      <c r="B387" s="2"/>
    </row>
    <row r="388" spans="1:2" ht="15.75" customHeight="1" x14ac:dyDescent="0.45">
      <c r="A388" s="2"/>
      <c r="B388" s="2"/>
    </row>
    <row r="389" spans="1:2" ht="15.75" customHeight="1" x14ac:dyDescent="0.45">
      <c r="A389" s="2"/>
      <c r="B389" s="2"/>
    </row>
    <row r="390" spans="1:2" ht="15.75" customHeight="1" x14ac:dyDescent="0.45">
      <c r="A390" s="2"/>
      <c r="B390" s="2"/>
    </row>
    <row r="391" spans="1:2" ht="15.75" customHeight="1" x14ac:dyDescent="0.45">
      <c r="A391" s="2"/>
      <c r="B391" s="2"/>
    </row>
    <row r="392" spans="1:2" ht="15.75" customHeight="1" x14ac:dyDescent="0.45">
      <c r="A392" s="2"/>
      <c r="B392" s="2"/>
    </row>
    <row r="393" spans="1:2" ht="15.75" customHeight="1" x14ac:dyDescent="0.45">
      <c r="A393" s="2"/>
      <c r="B393" s="2"/>
    </row>
    <row r="394" spans="1:2" ht="15.75" customHeight="1" x14ac:dyDescent="0.45">
      <c r="A394" s="2"/>
      <c r="B394" s="2"/>
    </row>
    <row r="395" spans="1:2" ht="15.75" customHeight="1" x14ac:dyDescent="0.45">
      <c r="A395" s="2"/>
      <c r="B395" s="2"/>
    </row>
    <row r="396" spans="1:2" ht="15.75" customHeight="1" x14ac:dyDescent="0.45">
      <c r="A396" s="2"/>
      <c r="B396" s="2"/>
    </row>
    <row r="397" spans="1:2" ht="15.75" customHeight="1" x14ac:dyDescent="0.45">
      <c r="A397" s="2"/>
      <c r="B397" s="2"/>
    </row>
    <row r="398" spans="1:2" ht="15.75" customHeight="1" x14ac:dyDescent="0.45">
      <c r="A398" s="2"/>
      <c r="B398" s="2"/>
    </row>
    <row r="399" spans="1:2" ht="15.75" customHeight="1" x14ac:dyDescent="0.45">
      <c r="A399" s="2"/>
      <c r="B399" s="2"/>
    </row>
    <row r="400" spans="1:2" ht="15.75" customHeight="1" x14ac:dyDescent="0.45">
      <c r="A400" s="2"/>
      <c r="B400" s="2"/>
    </row>
    <row r="401" spans="1:2" ht="15.75" customHeight="1" x14ac:dyDescent="0.45">
      <c r="A401" s="2"/>
      <c r="B401" s="2"/>
    </row>
    <row r="402" spans="1:2" ht="15.75" customHeight="1" x14ac:dyDescent="0.45">
      <c r="A402" s="2"/>
      <c r="B402" s="2"/>
    </row>
    <row r="403" spans="1:2" ht="15.75" customHeight="1" x14ac:dyDescent="0.45">
      <c r="A403" s="2"/>
      <c r="B403" s="2"/>
    </row>
    <row r="404" spans="1:2" ht="15.75" customHeight="1" x14ac:dyDescent="0.45">
      <c r="A404" s="2"/>
      <c r="B404" s="2"/>
    </row>
    <row r="405" spans="1:2" ht="15.75" customHeight="1" x14ac:dyDescent="0.45">
      <c r="A405" s="2"/>
      <c r="B405" s="2"/>
    </row>
    <row r="406" spans="1:2" ht="15.75" customHeight="1" x14ac:dyDescent="0.45">
      <c r="A406" s="2"/>
      <c r="B406" s="2"/>
    </row>
    <row r="407" spans="1:2" ht="15.75" customHeight="1" x14ac:dyDescent="0.45">
      <c r="A407" s="2"/>
      <c r="B407" s="2"/>
    </row>
    <row r="408" spans="1:2" ht="15.75" customHeight="1" x14ac:dyDescent="0.45">
      <c r="A408" s="2"/>
      <c r="B408" s="2"/>
    </row>
    <row r="409" spans="1:2" ht="15.75" customHeight="1" x14ac:dyDescent="0.45">
      <c r="A409" s="2"/>
      <c r="B409" s="2"/>
    </row>
    <row r="410" spans="1:2" ht="15.75" customHeight="1" x14ac:dyDescent="0.45">
      <c r="A410" s="2"/>
      <c r="B410" s="2"/>
    </row>
    <row r="411" spans="1:2" ht="15.75" customHeight="1" x14ac:dyDescent="0.45">
      <c r="A411" s="2"/>
      <c r="B411" s="2"/>
    </row>
    <row r="412" spans="1:2" ht="15.75" customHeight="1" x14ac:dyDescent="0.45">
      <c r="A412" s="2"/>
      <c r="B412" s="2"/>
    </row>
    <row r="413" spans="1:2" ht="15.75" customHeight="1" x14ac:dyDescent="0.45">
      <c r="A413" s="2"/>
      <c r="B413" s="2"/>
    </row>
    <row r="414" spans="1:2" ht="15.75" customHeight="1" x14ac:dyDescent="0.45">
      <c r="A414" s="2"/>
      <c r="B414" s="2"/>
    </row>
    <row r="415" spans="1:2" ht="15.75" customHeight="1" x14ac:dyDescent="0.45">
      <c r="A415" s="2"/>
      <c r="B415" s="2"/>
    </row>
    <row r="416" spans="1:2" ht="15.75" customHeight="1" x14ac:dyDescent="0.45">
      <c r="A416" s="2"/>
      <c r="B416" s="2"/>
    </row>
    <row r="417" spans="1:2" ht="15.75" customHeight="1" x14ac:dyDescent="0.45">
      <c r="A417" s="2"/>
      <c r="B417" s="2"/>
    </row>
    <row r="418" spans="1:2" ht="15.75" customHeight="1" x14ac:dyDescent="0.45">
      <c r="A418" s="2"/>
      <c r="B418" s="2"/>
    </row>
    <row r="419" spans="1:2" ht="15.75" customHeight="1" x14ac:dyDescent="0.45">
      <c r="A419" s="2"/>
      <c r="B419" s="2"/>
    </row>
    <row r="420" spans="1:2" ht="15.75" customHeight="1" x14ac:dyDescent="0.45">
      <c r="A420" s="2"/>
      <c r="B420" s="2"/>
    </row>
    <row r="421" spans="1:2" ht="15.75" customHeight="1" x14ac:dyDescent="0.45">
      <c r="A421" s="2"/>
      <c r="B421" s="2"/>
    </row>
    <row r="422" spans="1:2" ht="15.75" customHeight="1" x14ac:dyDescent="0.45">
      <c r="A422" s="2"/>
      <c r="B422" s="2"/>
    </row>
    <row r="423" spans="1:2" ht="15.75" customHeight="1" x14ac:dyDescent="0.45">
      <c r="A423" s="2"/>
      <c r="B423" s="2"/>
    </row>
    <row r="424" spans="1:2" ht="15.75" customHeight="1" x14ac:dyDescent="0.45">
      <c r="A424" s="2"/>
      <c r="B424" s="2"/>
    </row>
    <row r="425" spans="1:2" ht="15.75" customHeight="1" x14ac:dyDescent="0.45">
      <c r="A425" s="2"/>
      <c r="B425" s="2"/>
    </row>
    <row r="426" spans="1:2" ht="15.75" customHeight="1" x14ac:dyDescent="0.45">
      <c r="A426" s="2"/>
      <c r="B426" s="2"/>
    </row>
    <row r="427" spans="1:2" ht="15.75" customHeight="1" x14ac:dyDescent="0.45">
      <c r="A427" s="2"/>
      <c r="B427" s="2"/>
    </row>
    <row r="428" spans="1:2" ht="15.75" customHeight="1" x14ac:dyDescent="0.45">
      <c r="A428" s="2"/>
      <c r="B428" s="2"/>
    </row>
    <row r="429" spans="1:2" ht="15.75" customHeight="1" x14ac:dyDescent="0.45">
      <c r="A429" s="2"/>
      <c r="B429" s="2"/>
    </row>
    <row r="430" spans="1:2" ht="15.75" customHeight="1" x14ac:dyDescent="0.45">
      <c r="A430" s="2"/>
      <c r="B430" s="2"/>
    </row>
    <row r="431" spans="1:2" ht="15.75" customHeight="1" x14ac:dyDescent="0.45">
      <c r="A431" s="2"/>
      <c r="B431" s="2"/>
    </row>
    <row r="432" spans="1:2" ht="15.75" customHeight="1" x14ac:dyDescent="0.45">
      <c r="A432" s="2"/>
      <c r="B432" s="2"/>
    </row>
    <row r="433" spans="1:2" ht="15.75" customHeight="1" x14ac:dyDescent="0.45">
      <c r="A433" s="2"/>
      <c r="B433" s="2"/>
    </row>
    <row r="434" spans="1:2" ht="15.75" customHeight="1" x14ac:dyDescent="0.45">
      <c r="A434" s="2"/>
      <c r="B434" s="2"/>
    </row>
    <row r="435" spans="1:2" ht="15.75" customHeight="1" x14ac:dyDescent="0.45">
      <c r="A435" s="2"/>
      <c r="B435" s="2"/>
    </row>
    <row r="436" spans="1:2" ht="15.75" customHeight="1" x14ac:dyDescent="0.45">
      <c r="A436" s="2"/>
      <c r="B436" s="2"/>
    </row>
    <row r="437" spans="1:2" ht="15.75" customHeight="1" x14ac:dyDescent="0.45">
      <c r="A437" s="2"/>
      <c r="B437" s="2"/>
    </row>
    <row r="438" spans="1:2" ht="15.75" customHeight="1" x14ac:dyDescent="0.45">
      <c r="A438" s="2"/>
      <c r="B438" s="2"/>
    </row>
    <row r="439" spans="1:2" ht="15.75" customHeight="1" x14ac:dyDescent="0.45">
      <c r="A439" s="2"/>
      <c r="B439" s="2"/>
    </row>
    <row r="440" spans="1:2" ht="15.75" customHeight="1" x14ac:dyDescent="0.45">
      <c r="A440" s="2"/>
      <c r="B440" s="2"/>
    </row>
    <row r="441" spans="1:2" ht="15.75" customHeight="1" x14ac:dyDescent="0.45">
      <c r="A441" s="2"/>
      <c r="B441" s="2"/>
    </row>
    <row r="442" spans="1:2" ht="15.75" customHeight="1" x14ac:dyDescent="0.45">
      <c r="A442" s="2"/>
      <c r="B442" s="2"/>
    </row>
    <row r="443" spans="1:2" ht="15.75" customHeight="1" x14ac:dyDescent="0.45">
      <c r="A443" s="2"/>
      <c r="B443" s="2"/>
    </row>
    <row r="444" spans="1:2" ht="15.75" customHeight="1" x14ac:dyDescent="0.45">
      <c r="A444" s="2"/>
      <c r="B444" s="2"/>
    </row>
    <row r="445" spans="1:2" ht="15.75" customHeight="1" x14ac:dyDescent="0.45">
      <c r="A445" s="2"/>
      <c r="B445" s="2"/>
    </row>
    <row r="446" spans="1:2" ht="15.75" customHeight="1" x14ac:dyDescent="0.45">
      <c r="A446" s="2"/>
      <c r="B446" s="2"/>
    </row>
    <row r="447" spans="1:2" ht="15.75" customHeight="1" x14ac:dyDescent="0.45">
      <c r="A447" s="2"/>
      <c r="B447" s="2"/>
    </row>
    <row r="448" spans="1:2" ht="15.75" customHeight="1" x14ac:dyDescent="0.45">
      <c r="A448" s="2"/>
      <c r="B448" s="2"/>
    </row>
    <row r="449" spans="1:2" ht="15.75" customHeight="1" x14ac:dyDescent="0.45">
      <c r="A449" s="2"/>
      <c r="B449" s="2"/>
    </row>
    <row r="450" spans="1:2" ht="15.75" customHeight="1" x14ac:dyDescent="0.45">
      <c r="A450" s="2"/>
      <c r="B450" s="2"/>
    </row>
    <row r="451" spans="1:2" ht="15.75" customHeight="1" x14ac:dyDescent="0.45">
      <c r="A451" s="2"/>
      <c r="B451" s="2"/>
    </row>
    <row r="452" spans="1:2" ht="15.75" customHeight="1" x14ac:dyDescent="0.45">
      <c r="A452" s="2"/>
      <c r="B452" s="2"/>
    </row>
    <row r="453" spans="1:2" ht="15.75" customHeight="1" x14ac:dyDescent="0.45">
      <c r="A453" s="2"/>
      <c r="B453" s="2"/>
    </row>
    <row r="454" spans="1:2" ht="15.75" customHeight="1" x14ac:dyDescent="0.45">
      <c r="A454" s="2"/>
      <c r="B454" s="2"/>
    </row>
    <row r="455" spans="1:2" ht="15.75" customHeight="1" x14ac:dyDescent="0.45">
      <c r="A455" s="2"/>
      <c r="B455" s="2"/>
    </row>
    <row r="456" spans="1:2" ht="15.75" customHeight="1" x14ac:dyDescent="0.45">
      <c r="A456" s="2"/>
      <c r="B456" s="2"/>
    </row>
    <row r="457" spans="1:2" ht="15.75" customHeight="1" x14ac:dyDescent="0.45">
      <c r="A457" s="2"/>
      <c r="B457" s="2"/>
    </row>
    <row r="458" spans="1:2" ht="15.75" customHeight="1" x14ac:dyDescent="0.45">
      <c r="A458" s="2"/>
      <c r="B458" s="2"/>
    </row>
    <row r="459" spans="1:2" ht="15.75" customHeight="1" x14ac:dyDescent="0.45">
      <c r="A459" s="2"/>
      <c r="B459" s="2"/>
    </row>
    <row r="460" spans="1:2" ht="15.75" customHeight="1" x14ac:dyDescent="0.45">
      <c r="A460" s="2"/>
      <c r="B460" s="2"/>
    </row>
    <row r="461" spans="1:2" ht="15.75" customHeight="1" x14ac:dyDescent="0.45">
      <c r="A461" s="2"/>
      <c r="B461" s="2"/>
    </row>
    <row r="462" spans="1:2" ht="15.75" customHeight="1" x14ac:dyDescent="0.45">
      <c r="A462" s="2"/>
      <c r="B462" s="2"/>
    </row>
    <row r="463" spans="1:2" ht="15.75" customHeight="1" x14ac:dyDescent="0.45">
      <c r="A463" s="2"/>
      <c r="B463" s="2"/>
    </row>
    <row r="464" spans="1:2" ht="15.75" customHeight="1" x14ac:dyDescent="0.45">
      <c r="A464" s="2"/>
      <c r="B464" s="2"/>
    </row>
    <row r="465" spans="1:2" ht="15.75" customHeight="1" x14ac:dyDescent="0.45">
      <c r="A465" s="2"/>
      <c r="B465" s="2"/>
    </row>
    <row r="466" spans="1:2" ht="15.75" customHeight="1" x14ac:dyDescent="0.45">
      <c r="A466" s="2"/>
      <c r="B466" s="2"/>
    </row>
    <row r="467" spans="1:2" ht="15.75" customHeight="1" x14ac:dyDescent="0.45">
      <c r="A467" s="2"/>
      <c r="B467" s="2"/>
    </row>
    <row r="468" spans="1:2" ht="15.75" customHeight="1" x14ac:dyDescent="0.45">
      <c r="A468" s="2"/>
      <c r="B468" s="2"/>
    </row>
    <row r="469" spans="1:2" ht="15.75" customHeight="1" x14ac:dyDescent="0.45">
      <c r="A469" s="2"/>
      <c r="B469" s="2"/>
    </row>
    <row r="470" spans="1:2" ht="15.75" customHeight="1" x14ac:dyDescent="0.45">
      <c r="A470" s="2"/>
      <c r="B470" s="2"/>
    </row>
    <row r="471" spans="1:2" ht="15.75" customHeight="1" x14ac:dyDescent="0.45">
      <c r="A471" s="2"/>
      <c r="B471" s="2"/>
    </row>
    <row r="472" spans="1:2" ht="15.75" customHeight="1" x14ac:dyDescent="0.45">
      <c r="A472" s="2"/>
      <c r="B472" s="2"/>
    </row>
    <row r="473" spans="1:2" ht="15.75" customHeight="1" x14ac:dyDescent="0.45">
      <c r="A473" s="2"/>
      <c r="B473" s="2"/>
    </row>
    <row r="474" spans="1:2" ht="15.75" customHeight="1" x14ac:dyDescent="0.45">
      <c r="A474" s="2"/>
      <c r="B474" s="2"/>
    </row>
    <row r="475" spans="1:2" ht="15.75" customHeight="1" x14ac:dyDescent="0.45">
      <c r="A475" s="2"/>
      <c r="B475" s="2"/>
    </row>
    <row r="476" spans="1:2" ht="15.75" customHeight="1" x14ac:dyDescent="0.45">
      <c r="A476" s="2"/>
      <c r="B476" s="2"/>
    </row>
    <row r="477" spans="1:2" ht="15.75" customHeight="1" x14ac:dyDescent="0.45">
      <c r="A477" s="2"/>
      <c r="B477" s="2"/>
    </row>
    <row r="478" spans="1:2" ht="15.75" customHeight="1" x14ac:dyDescent="0.45">
      <c r="A478" s="2"/>
      <c r="B478" s="2"/>
    </row>
    <row r="479" spans="1:2" ht="15.75" customHeight="1" x14ac:dyDescent="0.45">
      <c r="A479" s="2"/>
      <c r="B479" s="2"/>
    </row>
    <row r="480" spans="1:2" ht="15.75" customHeight="1" x14ac:dyDescent="0.45">
      <c r="A480" s="2"/>
      <c r="B480" s="2"/>
    </row>
    <row r="481" spans="1:2" ht="15.75" customHeight="1" x14ac:dyDescent="0.45">
      <c r="A481" s="2"/>
      <c r="B481" s="2"/>
    </row>
    <row r="482" spans="1:2" ht="15.75" customHeight="1" x14ac:dyDescent="0.45">
      <c r="A482" s="2"/>
      <c r="B482" s="2"/>
    </row>
    <row r="483" spans="1:2" ht="15.75" customHeight="1" x14ac:dyDescent="0.45">
      <c r="A483" s="2"/>
      <c r="B483" s="2"/>
    </row>
    <row r="484" spans="1:2" ht="15.75" customHeight="1" x14ac:dyDescent="0.45">
      <c r="A484" s="2"/>
      <c r="B484" s="2"/>
    </row>
    <row r="485" spans="1:2" ht="15.75" customHeight="1" x14ac:dyDescent="0.45">
      <c r="A485" s="2"/>
      <c r="B485" s="2"/>
    </row>
    <row r="486" spans="1:2" ht="15.75" customHeight="1" x14ac:dyDescent="0.45">
      <c r="A486" s="2"/>
      <c r="B486" s="2"/>
    </row>
    <row r="487" spans="1:2" ht="15.75" customHeight="1" x14ac:dyDescent="0.45">
      <c r="A487" s="2"/>
      <c r="B487" s="2"/>
    </row>
    <row r="488" spans="1:2" ht="15.75" customHeight="1" x14ac:dyDescent="0.45">
      <c r="A488" s="2"/>
      <c r="B488" s="2"/>
    </row>
    <row r="489" spans="1:2" ht="15.75" customHeight="1" x14ac:dyDescent="0.45">
      <c r="A489" s="2"/>
      <c r="B489" s="2"/>
    </row>
    <row r="490" spans="1:2" ht="15.75" customHeight="1" x14ac:dyDescent="0.45">
      <c r="A490" s="2"/>
      <c r="B490" s="2"/>
    </row>
    <row r="491" spans="1:2" ht="15.75" customHeight="1" x14ac:dyDescent="0.45">
      <c r="A491" s="2"/>
      <c r="B491" s="2"/>
    </row>
    <row r="492" spans="1:2" ht="15.75" customHeight="1" x14ac:dyDescent="0.45">
      <c r="A492" s="2"/>
      <c r="B492" s="2"/>
    </row>
    <row r="493" spans="1:2" ht="15.75" customHeight="1" x14ac:dyDescent="0.45">
      <c r="A493" s="2"/>
      <c r="B493" s="2"/>
    </row>
    <row r="494" spans="1:2" ht="15.75" customHeight="1" x14ac:dyDescent="0.45">
      <c r="A494" s="2"/>
      <c r="B494" s="2"/>
    </row>
    <row r="495" spans="1:2" ht="15.75" customHeight="1" x14ac:dyDescent="0.45">
      <c r="A495" s="2"/>
      <c r="B495" s="2"/>
    </row>
    <row r="496" spans="1:2" ht="15.75" customHeight="1" x14ac:dyDescent="0.45">
      <c r="A496" s="2"/>
      <c r="B496" s="2"/>
    </row>
    <row r="497" spans="1:2" ht="15.75" customHeight="1" x14ac:dyDescent="0.45">
      <c r="A497" s="2"/>
      <c r="B497" s="2"/>
    </row>
    <row r="498" spans="1:2" ht="15.75" customHeight="1" x14ac:dyDescent="0.45">
      <c r="A498" s="2"/>
      <c r="B498" s="2"/>
    </row>
    <row r="499" spans="1:2" ht="15.75" customHeight="1" x14ac:dyDescent="0.45">
      <c r="A499" s="2"/>
      <c r="B499" s="2"/>
    </row>
    <row r="500" spans="1:2" ht="15.75" customHeight="1" x14ac:dyDescent="0.45">
      <c r="A500" s="2"/>
      <c r="B500" s="2"/>
    </row>
    <row r="501" spans="1:2" ht="15.75" customHeight="1" x14ac:dyDescent="0.45">
      <c r="A501" s="2"/>
      <c r="B501" s="2"/>
    </row>
    <row r="502" spans="1:2" ht="15.75" customHeight="1" x14ac:dyDescent="0.45">
      <c r="A502" s="2"/>
      <c r="B502" s="2"/>
    </row>
    <row r="503" spans="1:2" ht="15.75" customHeight="1" x14ac:dyDescent="0.45">
      <c r="A503" s="2"/>
      <c r="B503" s="2"/>
    </row>
    <row r="504" spans="1:2" ht="15.75" customHeight="1" x14ac:dyDescent="0.45">
      <c r="A504" s="2"/>
      <c r="B504" s="2"/>
    </row>
    <row r="505" spans="1:2" ht="15.75" customHeight="1" x14ac:dyDescent="0.45">
      <c r="A505" s="2"/>
      <c r="B505" s="2"/>
    </row>
    <row r="506" spans="1:2" ht="15.75" customHeight="1" x14ac:dyDescent="0.45">
      <c r="A506" s="2"/>
      <c r="B506" s="2"/>
    </row>
    <row r="507" spans="1:2" ht="15.75" customHeight="1" x14ac:dyDescent="0.45">
      <c r="A507" s="2"/>
      <c r="B507" s="2"/>
    </row>
    <row r="508" spans="1:2" ht="15.75" customHeight="1" x14ac:dyDescent="0.45">
      <c r="A508" s="2"/>
      <c r="B508" s="2"/>
    </row>
    <row r="509" spans="1:2" ht="15.75" customHeight="1" x14ac:dyDescent="0.45">
      <c r="A509" s="2"/>
      <c r="B509" s="2"/>
    </row>
    <row r="510" spans="1:2" ht="15.75" customHeight="1" x14ac:dyDescent="0.45">
      <c r="A510" s="2"/>
      <c r="B510" s="2"/>
    </row>
    <row r="511" spans="1:2" ht="15.75" customHeight="1" x14ac:dyDescent="0.45">
      <c r="A511" s="2"/>
      <c r="B511" s="2"/>
    </row>
    <row r="512" spans="1:2" ht="15.75" customHeight="1" x14ac:dyDescent="0.45">
      <c r="A512" s="2"/>
      <c r="B512" s="2"/>
    </row>
    <row r="513" spans="1:2" ht="15.75" customHeight="1" x14ac:dyDescent="0.45">
      <c r="A513" s="2"/>
      <c r="B513" s="2"/>
    </row>
    <row r="514" spans="1:2" ht="15.75" customHeight="1" x14ac:dyDescent="0.45">
      <c r="A514" s="2"/>
      <c r="B514" s="2"/>
    </row>
    <row r="515" spans="1:2" ht="15.75" customHeight="1" x14ac:dyDescent="0.45">
      <c r="A515" s="2"/>
      <c r="B515" s="2"/>
    </row>
    <row r="516" spans="1:2" ht="15.75" customHeight="1" x14ac:dyDescent="0.45">
      <c r="A516" s="2"/>
      <c r="B516" s="2"/>
    </row>
    <row r="517" spans="1:2" ht="15.75" customHeight="1" x14ac:dyDescent="0.45">
      <c r="A517" s="2"/>
      <c r="B517" s="2"/>
    </row>
    <row r="518" spans="1:2" ht="15.75" customHeight="1" x14ac:dyDescent="0.45">
      <c r="A518" s="2"/>
      <c r="B518" s="2"/>
    </row>
    <row r="519" spans="1:2" ht="15.75" customHeight="1" x14ac:dyDescent="0.45">
      <c r="A519" s="2"/>
      <c r="B519" s="2"/>
    </row>
    <row r="520" spans="1:2" ht="15.75" customHeight="1" x14ac:dyDescent="0.45">
      <c r="A520" s="2"/>
      <c r="B520" s="2"/>
    </row>
    <row r="521" spans="1:2" ht="15.75" customHeight="1" x14ac:dyDescent="0.45">
      <c r="A521" s="2"/>
      <c r="B521" s="2"/>
    </row>
    <row r="522" spans="1:2" ht="15.75" customHeight="1" x14ac:dyDescent="0.45">
      <c r="A522" s="2"/>
      <c r="B522" s="2"/>
    </row>
    <row r="523" spans="1:2" ht="15.75" customHeight="1" x14ac:dyDescent="0.45">
      <c r="A523" s="2"/>
      <c r="B523" s="2"/>
    </row>
    <row r="524" spans="1:2" ht="15.75" customHeight="1" x14ac:dyDescent="0.45">
      <c r="A524" s="2"/>
      <c r="B524" s="2"/>
    </row>
    <row r="525" spans="1:2" ht="15.75" customHeight="1" x14ac:dyDescent="0.45">
      <c r="A525" s="2"/>
      <c r="B525" s="2"/>
    </row>
    <row r="526" spans="1:2" ht="15.75" customHeight="1" x14ac:dyDescent="0.45">
      <c r="A526" s="2"/>
      <c r="B526" s="2"/>
    </row>
    <row r="527" spans="1:2" ht="15.75" customHeight="1" x14ac:dyDescent="0.45">
      <c r="A527" s="2"/>
      <c r="B527" s="2"/>
    </row>
    <row r="528" spans="1:2" ht="15.75" customHeight="1" x14ac:dyDescent="0.45">
      <c r="A528" s="2"/>
      <c r="B528" s="2"/>
    </row>
    <row r="529" spans="1:2" ht="15.75" customHeight="1" x14ac:dyDescent="0.45">
      <c r="A529" s="2"/>
      <c r="B529" s="2"/>
    </row>
    <row r="530" spans="1:2" ht="15.75" customHeight="1" x14ac:dyDescent="0.45">
      <c r="A530" s="2"/>
      <c r="B530" s="2"/>
    </row>
    <row r="531" spans="1:2" ht="15.75" customHeight="1" x14ac:dyDescent="0.45">
      <c r="A531" s="2"/>
      <c r="B531" s="2"/>
    </row>
    <row r="532" spans="1:2" ht="15.75" customHeight="1" x14ac:dyDescent="0.45">
      <c r="A532" s="2"/>
      <c r="B532" s="2"/>
    </row>
    <row r="533" spans="1:2" ht="15.75" customHeight="1" x14ac:dyDescent="0.45">
      <c r="A533" s="2"/>
      <c r="B533" s="2"/>
    </row>
    <row r="534" spans="1:2" ht="15.75" customHeight="1" x14ac:dyDescent="0.45">
      <c r="A534" s="2"/>
      <c r="B534" s="2"/>
    </row>
    <row r="535" spans="1:2" ht="15.75" customHeight="1" x14ac:dyDescent="0.45">
      <c r="A535" s="2"/>
      <c r="B535" s="2"/>
    </row>
    <row r="536" spans="1:2" ht="15.75" customHeight="1" x14ac:dyDescent="0.45">
      <c r="A536" s="2"/>
      <c r="B536" s="2"/>
    </row>
    <row r="537" spans="1:2" ht="15.75" customHeight="1" x14ac:dyDescent="0.45">
      <c r="A537" s="2"/>
      <c r="B537" s="2"/>
    </row>
    <row r="538" spans="1:2" ht="15.75" customHeight="1" x14ac:dyDescent="0.45">
      <c r="A538" s="2"/>
      <c r="B538" s="2"/>
    </row>
    <row r="539" spans="1:2" ht="15.75" customHeight="1" x14ac:dyDescent="0.45">
      <c r="A539" s="2"/>
      <c r="B539" s="2"/>
    </row>
    <row r="540" spans="1:2" ht="15.75" customHeight="1" x14ac:dyDescent="0.45">
      <c r="A540" s="2"/>
      <c r="B540" s="2"/>
    </row>
    <row r="541" spans="1:2" ht="15.75" customHeight="1" x14ac:dyDescent="0.45">
      <c r="A541" s="2"/>
      <c r="B541" s="2"/>
    </row>
    <row r="542" spans="1:2" ht="15.75" customHeight="1" x14ac:dyDescent="0.45">
      <c r="A542" s="2"/>
      <c r="B542" s="2"/>
    </row>
    <row r="543" spans="1:2" ht="15.75" customHeight="1" x14ac:dyDescent="0.45">
      <c r="A543" s="2"/>
      <c r="B543" s="2"/>
    </row>
    <row r="544" spans="1:2" ht="15.75" customHeight="1" x14ac:dyDescent="0.45">
      <c r="A544" s="2"/>
      <c r="B544" s="2"/>
    </row>
    <row r="545" spans="1:2" ht="15.75" customHeight="1" x14ac:dyDescent="0.45">
      <c r="A545" s="2"/>
      <c r="B545" s="2"/>
    </row>
    <row r="546" spans="1:2" ht="15.75" customHeight="1" x14ac:dyDescent="0.45">
      <c r="A546" s="2"/>
      <c r="B546" s="2"/>
    </row>
    <row r="547" spans="1:2" ht="15.75" customHeight="1" x14ac:dyDescent="0.45">
      <c r="A547" s="2"/>
      <c r="B547" s="2"/>
    </row>
    <row r="548" spans="1:2" ht="15.75" customHeight="1" x14ac:dyDescent="0.45">
      <c r="A548" s="2"/>
      <c r="B548" s="2"/>
    </row>
    <row r="549" spans="1:2" ht="15.75" customHeight="1" x14ac:dyDescent="0.45">
      <c r="A549" s="2"/>
      <c r="B549" s="2"/>
    </row>
    <row r="550" spans="1:2" ht="15.75" customHeight="1" x14ac:dyDescent="0.45">
      <c r="A550" s="2"/>
      <c r="B550" s="2"/>
    </row>
    <row r="551" spans="1:2" ht="15.75" customHeight="1" x14ac:dyDescent="0.45">
      <c r="A551" s="2"/>
      <c r="B551" s="2"/>
    </row>
    <row r="552" spans="1:2" ht="15.75" customHeight="1" x14ac:dyDescent="0.45">
      <c r="A552" s="2"/>
      <c r="B552" s="2"/>
    </row>
    <row r="553" spans="1:2" ht="15.75" customHeight="1" x14ac:dyDescent="0.45">
      <c r="A553" s="2"/>
      <c r="B553" s="2"/>
    </row>
    <row r="554" spans="1:2" ht="15.75" customHeight="1" x14ac:dyDescent="0.45">
      <c r="A554" s="2"/>
      <c r="B554" s="2"/>
    </row>
    <row r="555" spans="1:2" ht="15.75" customHeight="1" x14ac:dyDescent="0.45">
      <c r="A555" s="2"/>
      <c r="B555" s="2"/>
    </row>
    <row r="556" spans="1:2" ht="15.75" customHeight="1" x14ac:dyDescent="0.45">
      <c r="A556" s="2"/>
      <c r="B556" s="2"/>
    </row>
    <row r="557" spans="1:2" ht="15.75" customHeight="1" x14ac:dyDescent="0.45">
      <c r="A557" s="2"/>
      <c r="B557" s="2"/>
    </row>
    <row r="558" spans="1:2" ht="15.75" customHeight="1" x14ac:dyDescent="0.45">
      <c r="A558" s="2"/>
      <c r="B558" s="2"/>
    </row>
    <row r="559" spans="1:2" ht="15.75" customHeight="1" x14ac:dyDescent="0.45">
      <c r="A559" s="2"/>
      <c r="B559" s="2"/>
    </row>
    <row r="560" spans="1:2" ht="15.75" customHeight="1" x14ac:dyDescent="0.45">
      <c r="A560" s="2"/>
      <c r="B560" s="2"/>
    </row>
    <row r="561" spans="1:2" ht="15.75" customHeight="1" x14ac:dyDescent="0.45">
      <c r="A561" s="2"/>
      <c r="B561" s="2"/>
    </row>
    <row r="562" spans="1:2" ht="15.75" customHeight="1" x14ac:dyDescent="0.45">
      <c r="A562" s="2"/>
      <c r="B562" s="2"/>
    </row>
    <row r="563" spans="1:2" ht="15.75" customHeight="1" x14ac:dyDescent="0.45">
      <c r="A563" s="2"/>
      <c r="B563" s="2"/>
    </row>
    <row r="564" spans="1:2" ht="15.75" customHeight="1" x14ac:dyDescent="0.45">
      <c r="A564" s="2"/>
      <c r="B564" s="2"/>
    </row>
    <row r="565" spans="1:2" ht="15.75" customHeight="1" x14ac:dyDescent="0.45">
      <c r="A565" s="2"/>
      <c r="B565" s="2"/>
    </row>
    <row r="566" spans="1:2" ht="15.75" customHeight="1" x14ac:dyDescent="0.45">
      <c r="A566" s="2"/>
      <c r="B566" s="2"/>
    </row>
    <row r="567" spans="1:2" ht="15.75" customHeight="1" x14ac:dyDescent="0.45">
      <c r="A567" s="2"/>
      <c r="B567" s="2"/>
    </row>
    <row r="568" spans="1:2" ht="15.75" customHeight="1" x14ac:dyDescent="0.45">
      <c r="A568" s="2"/>
      <c r="B568" s="2"/>
    </row>
    <row r="569" spans="1:2" ht="15.75" customHeight="1" x14ac:dyDescent="0.45">
      <c r="A569" s="2"/>
      <c r="B569" s="2"/>
    </row>
    <row r="570" spans="1:2" ht="15.75" customHeight="1" x14ac:dyDescent="0.45">
      <c r="A570" s="2"/>
      <c r="B570" s="2"/>
    </row>
    <row r="571" spans="1:2" ht="15.75" customHeight="1" x14ac:dyDescent="0.45">
      <c r="A571" s="2"/>
      <c r="B571" s="2"/>
    </row>
    <row r="572" spans="1:2" ht="15.75" customHeight="1" x14ac:dyDescent="0.45">
      <c r="A572" s="2"/>
      <c r="B572" s="2"/>
    </row>
    <row r="573" spans="1:2" ht="15.75" customHeight="1" x14ac:dyDescent="0.45">
      <c r="A573" s="2"/>
      <c r="B573" s="2"/>
    </row>
    <row r="574" spans="1:2" ht="15.75" customHeight="1" x14ac:dyDescent="0.45">
      <c r="A574" s="2"/>
      <c r="B574" s="2"/>
    </row>
    <row r="575" spans="1:2" ht="15.75" customHeight="1" x14ac:dyDescent="0.45">
      <c r="A575" s="2"/>
      <c r="B575" s="2"/>
    </row>
    <row r="576" spans="1:2" ht="15.75" customHeight="1" x14ac:dyDescent="0.45">
      <c r="A576" s="2"/>
      <c r="B576" s="2"/>
    </row>
    <row r="577" spans="1:2" ht="15.75" customHeight="1" x14ac:dyDescent="0.45">
      <c r="A577" s="2"/>
      <c r="B577" s="2"/>
    </row>
    <row r="578" spans="1:2" ht="15.75" customHeight="1" x14ac:dyDescent="0.45">
      <c r="A578" s="2"/>
      <c r="B578" s="2"/>
    </row>
    <row r="579" spans="1:2" ht="15.75" customHeight="1" x14ac:dyDescent="0.45">
      <c r="A579" s="2"/>
      <c r="B579" s="2"/>
    </row>
    <row r="580" spans="1:2" ht="15.75" customHeight="1" x14ac:dyDescent="0.45">
      <c r="A580" s="2"/>
      <c r="B580" s="2"/>
    </row>
    <row r="581" spans="1:2" ht="15.75" customHeight="1" x14ac:dyDescent="0.45">
      <c r="A581" s="2"/>
      <c r="B581" s="2"/>
    </row>
    <row r="582" spans="1:2" ht="15.75" customHeight="1" x14ac:dyDescent="0.45">
      <c r="A582" s="2"/>
      <c r="B582" s="2"/>
    </row>
    <row r="583" spans="1:2" ht="15.75" customHeight="1" x14ac:dyDescent="0.45">
      <c r="A583" s="2"/>
      <c r="B583" s="2"/>
    </row>
    <row r="584" spans="1:2" ht="15.75" customHeight="1" x14ac:dyDescent="0.45">
      <c r="A584" s="2"/>
      <c r="B584" s="2"/>
    </row>
    <row r="585" spans="1:2" ht="15.75" customHeight="1" x14ac:dyDescent="0.45">
      <c r="A585" s="2"/>
      <c r="B585" s="2"/>
    </row>
    <row r="586" spans="1:2" ht="15.75" customHeight="1" x14ac:dyDescent="0.45">
      <c r="A586" s="2"/>
      <c r="B586" s="2"/>
    </row>
    <row r="587" spans="1:2" ht="15.75" customHeight="1" x14ac:dyDescent="0.45">
      <c r="A587" s="2"/>
      <c r="B587" s="2"/>
    </row>
    <row r="588" spans="1:2" ht="15.75" customHeight="1" x14ac:dyDescent="0.45">
      <c r="A588" s="2"/>
      <c r="B588" s="2"/>
    </row>
    <row r="589" spans="1:2" ht="15.75" customHeight="1" x14ac:dyDescent="0.45">
      <c r="A589" s="2"/>
      <c r="B589" s="2"/>
    </row>
    <row r="590" spans="1:2" ht="15.75" customHeight="1" x14ac:dyDescent="0.45">
      <c r="A590" s="2"/>
      <c r="B590" s="2"/>
    </row>
    <row r="591" spans="1:2" ht="15.75" customHeight="1" x14ac:dyDescent="0.45">
      <c r="A591" s="2"/>
      <c r="B591" s="2"/>
    </row>
    <row r="592" spans="1:2" ht="15.75" customHeight="1" x14ac:dyDescent="0.45">
      <c r="A592" s="2"/>
      <c r="B592" s="2"/>
    </row>
    <row r="593" spans="1:2" ht="15.75" customHeight="1" x14ac:dyDescent="0.45">
      <c r="A593" s="2"/>
      <c r="B593" s="2"/>
    </row>
    <row r="594" spans="1:2" ht="15.75" customHeight="1" x14ac:dyDescent="0.45">
      <c r="A594" s="2"/>
      <c r="B594" s="2"/>
    </row>
    <row r="595" spans="1:2" ht="15.75" customHeight="1" x14ac:dyDescent="0.45">
      <c r="A595" s="2"/>
      <c r="B595" s="2"/>
    </row>
    <row r="596" spans="1:2" ht="15.75" customHeight="1" x14ac:dyDescent="0.45">
      <c r="A596" s="2"/>
      <c r="B596" s="2"/>
    </row>
    <row r="597" spans="1:2" ht="15.75" customHeight="1" x14ac:dyDescent="0.45">
      <c r="A597" s="2"/>
      <c r="B597" s="2"/>
    </row>
    <row r="598" spans="1:2" ht="15.75" customHeight="1" x14ac:dyDescent="0.45">
      <c r="A598" s="2"/>
      <c r="B598" s="2"/>
    </row>
    <row r="599" spans="1:2" ht="15.75" customHeight="1" x14ac:dyDescent="0.45">
      <c r="A599" s="2"/>
      <c r="B599" s="2"/>
    </row>
    <row r="600" spans="1:2" ht="15.75" customHeight="1" x14ac:dyDescent="0.45">
      <c r="A600" s="2"/>
      <c r="B600" s="2"/>
    </row>
    <row r="601" spans="1:2" ht="15.75" customHeight="1" x14ac:dyDescent="0.45">
      <c r="A601" s="2"/>
      <c r="B601" s="2"/>
    </row>
    <row r="602" spans="1:2" ht="15.75" customHeight="1" x14ac:dyDescent="0.45">
      <c r="A602" s="2"/>
      <c r="B602" s="2"/>
    </row>
    <row r="603" spans="1:2" ht="15.75" customHeight="1" x14ac:dyDescent="0.45">
      <c r="A603" s="2"/>
      <c r="B603" s="2"/>
    </row>
    <row r="604" spans="1:2" ht="15.75" customHeight="1" x14ac:dyDescent="0.45">
      <c r="A604" s="2"/>
      <c r="B604" s="2"/>
    </row>
    <row r="605" spans="1:2" ht="15.75" customHeight="1" x14ac:dyDescent="0.45">
      <c r="A605" s="2"/>
      <c r="B605" s="2"/>
    </row>
    <row r="606" spans="1:2" ht="15.75" customHeight="1" x14ac:dyDescent="0.45">
      <c r="A606" s="2"/>
      <c r="B606" s="2"/>
    </row>
    <row r="607" spans="1:2" ht="15.75" customHeight="1" x14ac:dyDescent="0.45">
      <c r="A607" s="2"/>
      <c r="B607" s="2"/>
    </row>
    <row r="608" spans="1:2" ht="15.75" customHeight="1" x14ac:dyDescent="0.45">
      <c r="A608" s="2"/>
      <c r="B608" s="2"/>
    </row>
    <row r="609" spans="1:2" ht="15.75" customHeight="1" x14ac:dyDescent="0.45">
      <c r="A609" s="2"/>
      <c r="B609" s="2"/>
    </row>
    <row r="610" spans="1:2" ht="15.75" customHeight="1" x14ac:dyDescent="0.45">
      <c r="A610" s="2"/>
      <c r="B610" s="2"/>
    </row>
    <row r="611" spans="1:2" ht="15.75" customHeight="1" x14ac:dyDescent="0.45">
      <c r="A611" s="2"/>
      <c r="B611" s="2"/>
    </row>
    <row r="612" spans="1:2" ht="15.75" customHeight="1" x14ac:dyDescent="0.45">
      <c r="A612" s="2"/>
      <c r="B612" s="2"/>
    </row>
    <row r="613" spans="1:2" ht="15.75" customHeight="1" x14ac:dyDescent="0.45">
      <c r="A613" s="2"/>
      <c r="B613" s="2"/>
    </row>
    <row r="614" spans="1:2" ht="15.75" customHeight="1" x14ac:dyDescent="0.45">
      <c r="A614" s="2"/>
      <c r="B614" s="2"/>
    </row>
    <row r="615" spans="1:2" ht="15.75" customHeight="1" x14ac:dyDescent="0.45">
      <c r="A615" s="2"/>
      <c r="B615" s="2"/>
    </row>
    <row r="616" spans="1:2" ht="15.75" customHeight="1" x14ac:dyDescent="0.45">
      <c r="A616" s="2"/>
      <c r="B616" s="2"/>
    </row>
    <row r="617" spans="1:2" ht="15.75" customHeight="1" x14ac:dyDescent="0.45">
      <c r="A617" s="2"/>
      <c r="B617" s="2"/>
    </row>
    <row r="618" spans="1:2" ht="15.75" customHeight="1" x14ac:dyDescent="0.45">
      <c r="A618" s="2"/>
      <c r="B618" s="2"/>
    </row>
    <row r="619" spans="1:2" ht="15.75" customHeight="1" x14ac:dyDescent="0.45">
      <c r="A619" s="2"/>
      <c r="B619" s="2"/>
    </row>
    <row r="620" spans="1:2" ht="15.75" customHeight="1" x14ac:dyDescent="0.45">
      <c r="A620" s="2"/>
      <c r="B620" s="2"/>
    </row>
    <row r="621" spans="1:2" ht="15.75" customHeight="1" x14ac:dyDescent="0.45">
      <c r="A621" s="2"/>
      <c r="B621" s="2"/>
    </row>
    <row r="622" spans="1:2" ht="15.75" customHeight="1" x14ac:dyDescent="0.45">
      <c r="A622" s="2"/>
      <c r="B622" s="2"/>
    </row>
    <row r="623" spans="1:2" ht="15.75" customHeight="1" x14ac:dyDescent="0.45">
      <c r="A623" s="2"/>
      <c r="B623" s="2"/>
    </row>
    <row r="624" spans="1:2" ht="15.75" customHeight="1" x14ac:dyDescent="0.45">
      <c r="A624" s="2"/>
      <c r="B624" s="2"/>
    </row>
    <row r="625" spans="1:2" ht="15.75" customHeight="1" x14ac:dyDescent="0.45">
      <c r="A625" s="2"/>
      <c r="B625" s="2"/>
    </row>
    <row r="626" spans="1:2" ht="15.75" customHeight="1" x14ac:dyDescent="0.45">
      <c r="A626" s="2"/>
      <c r="B626" s="2"/>
    </row>
    <row r="627" spans="1:2" ht="15.75" customHeight="1" x14ac:dyDescent="0.45">
      <c r="A627" s="2"/>
      <c r="B627" s="2"/>
    </row>
    <row r="628" spans="1:2" ht="15.75" customHeight="1" x14ac:dyDescent="0.45">
      <c r="A628" s="2"/>
      <c r="B628" s="2"/>
    </row>
    <row r="629" spans="1:2" ht="15.75" customHeight="1" x14ac:dyDescent="0.45">
      <c r="A629" s="2"/>
      <c r="B629" s="2"/>
    </row>
    <row r="630" spans="1:2" ht="15.75" customHeight="1" x14ac:dyDescent="0.45">
      <c r="A630" s="2"/>
      <c r="B630" s="2"/>
    </row>
    <row r="631" spans="1:2" ht="15.75" customHeight="1" x14ac:dyDescent="0.45">
      <c r="A631" s="2"/>
      <c r="B631" s="2"/>
    </row>
    <row r="632" spans="1:2" ht="15.75" customHeight="1" x14ac:dyDescent="0.45">
      <c r="A632" s="2"/>
      <c r="B632" s="2"/>
    </row>
    <row r="633" spans="1:2" ht="15.75" customHeight="1" x14ac:dyDescent="0.45">
      <c r="A633" s="2"/>
      <c r="B633" s="2"/>
    </row>
    <row r="634" spans="1:2" ht="15.75" customHeight="1" x14ac:dyDescent="0.45">
      <c r="A634" s="2"/>
      <c r="B634" s="2"/>
    </row>
    <row r="635" spans="1:2" ht="15.75" customHeight="1" x14ac:dyDescent="0.45">
      <c r="A635" s="2"/>
      <c r="B635" s="2"/>
    </row>
    <row r="636" spans="1:2" ht="15.75" customHeight="1" x14ac:dyDescent="0.45">
      <c r="A636" s="2"/>
      <c r="B636" s="2"/>
    </row>
    <row r="637" spans="1:2" ht="15.75" customHeight="1" x14ac:dyDescent="0.45">
      <c r="A637" s="2"/>
      <c r="B637" s="2"/>
    </row>
    <row r="638" spans="1:2" ht="15.75" customHeight="1" x14ac:dyDescent="0.45">
      <c r="A638" s="2"/>
      <c r="B638" s="2"/>
    </row>
    <row r="639" spans="1:2" ht="15.75" customHeight="1" x14ac:dyDescent="0.45">
      <c r="A639" s="2"/>
      <c r="B639" s="2"/>
    </row>
    <row r="640" spans="1:2" ht="15.75" customHeight="1" x14ac:dyDescent="0.45">
      <c r="A640" s="2"/>
      <c r="B640" s="2"/>
    </row>
    <row r="641" spans="1:2" ht="15.75" customHeight="1" x14ac:dyDescent="0.45">
      <c r="A641" s="2"/>
      <c r="B641" s="2"/>
    </row>
    <row r="642" spans="1:2" ht="15.75" customHeight="1" x14ac:dyDescent="0.45">
      <c r="A642" s="2"/>
      <c r="B642" s="2"/>
    </row>
    <row r="643" spans="1:2" ht="15.75" customHeight="1" x14ac:dyDescent="0.45">
      <c r="A643" s="2"/>
      <c r="B643" s="2"/>
    </row>
    <row r="644" spans="1:2" ht="15.75" customHeight="1" x14ac:dyDescent="0.45">
      <c r="A644" s="2"/>
      <c r="B644" s="2"/>
    </row>
    <row r="645" spans="1:2" ht="15.75" customHeight="1" x14ac:dyDescent="0.45">
      <c r="A645" s="2"/>
      <c r="B645" s="2"/>
    </row>
    <row r="646" spans="1:2" ht="15.75" customHeight="1" x14ac:dyDescent="0.45">
      <c r="A646" s="2"/>
      <c r="B646" s="2"/>
    </row>
    <row r="647" spans="1:2" ht="15.75" customHeight="1" x14ac:dyDescent="0.45">
      <c r="A647" s="2"/>
      <c r="B647" s="2"/>
    </row>
    <row r="648" spans="1:2" ht="15.75" customHeight="1" x14ac:dyDescent="0.45">
      <c r="A648" s="2"/>
      <c r="B648" s="2"/>
    </row>
    <row r="649" spans="1:2" ht="15.75" customHeight="1" x14ac:dyDescent="0.45">
      <c r="A649" s="2"/>
      <c r="B649" s="2"/>
    </row>
    <row r="650" spans="1:2" ht="15.75" customHeight="1" x14ac:dyDescent="0.45">
      <c r="A650" s="2"/>
      <c r="B650" s="2"/>
    </row>
    <row r="651" spans="1:2" ht="15.75" customHeight="1" x14ac:dyDescent="0.45">
      <c r="A651" s="2"/>
      <c r="B651" s="2"/>
    </row>
    <row r="652" spans="1:2" ht="15.75" customHeight="1" x14ac:dyDescent="0.45">
      <c r="A652" s="2"/>
      <c r="B652" s="2"/>
    </row>
    <row r="653" spans="1:2" ht="15.75" customHeight="1" x14ac:dyDescent="0.45">
      <c r="A653" s="2"/>
      <c r="B653" s="2"/>
    </row>
    <row r="654" spans="1:2" ht="15.75" customHeight="1" x14ac:dyDescent="0.45">
      <c r="A654" s="2"/>
      <c r="B654" s="2"/>
    </row>
    <row r="655" spans="1:2" ht="15.75" customHeight="1" x14ac:dyDescent="0.45">
      <c r="A655" s="2"/>
      <c r="B655" s="2"/>
    </row>
    <row r="656" spans="1:2" ht="15.75" customHeight="1" x14ac:dyDescent="0.45">
      <c r="A656" s="2"/>
      <c r="B656" s="2"/>
    </row>
    <row r="657" spans="1:2" ht="15.75" customHeight="1" x14ac:dyDescent="0.45">
      <c r="A657" s="2"/>
      <c r="B657" s="2"/>
    </row>
    <row r="658" spans="1:2" ht="15.75" customHeight="1" x14ac:dyDescent="0.45">
      <c r="A658" s="2"/>
      <c r="B658" s="2"/>
    </row>
    <row r="659" spans="1:2" ht="15.75" customHeight="1" x14ac:dyDescent="0.45">
      <c r="A659" s="2"/>
      <c r="B659" s="2"/>
    </row>
    <row r="660" spans="1:2" ht="15.75" customHeight="1" x14ac:dyDescent="0.45">
      <c r="A660" s="2"/>
      <c r="B660" s="2"/>
    </row>
    <row r="661" spans="1:2" ht="15.75" customHeight="1" x14ac:dyDescent="0.45">
      <c r="A661" s="2"/>
      <c r="B661" s="2"/>
    </row>
    <row r="662" spans="1:2" ht="15.75" customHeight="1" x14ac:dyDescent="0.45">
      <c r="A662" s="2"/>
      <c r="B662" s="2"/>
    </row>
    <row r="663" spans="1:2" ht="15.75" customHeight="1" x14ac:dyDescent="0.45">
      <c r="A663" s="2"/>
      <c r="B663" s="2"/>
    </row>
    <row r="664" spans="1:2" ht="15.75" customHeight="1" x14ac:dyDescent="0.45">
      <c r="A664" s="2"/>
      <c r="B664" s="2"/>
    </row>
    <row r="665" spans="1:2" ht="15.75" customHeight="1" x14ac:dyDescent="0.45">
      <c r="A665" s="2"/>
      <c r="B665" s="2"/>
    </row>
    <row r="666" spans="1:2" ht="15.75" customHeight="1" x14ac:dyDescent="0.45">
      <c r="A666" s="2"/>
      <c r="B666" s="2"/>
    </row>
    <row r="667" spans="1:2" ht="15.75" customHeight="1" x14ac:dyDescent="0.45">
      <c r="A667" s="2"/>
      <c r="B667" s="2"/>
    </row>
    <row r="668" spans="1:2" ht="15.75" customHeight="1" x14ac:dyDescent="0.45">
      <c r="A668" s="2"/>
      <c r="B668" s="2"/>
    </row>
    <row r="669" spans="1:2" ht="15.75" customHeight="1" x14ac:dyDescent="0.45">
      <c r="A669" s="2"/>
      <c r="B669" s="2"/>
    </row>
    <row r="670" spans="1:2" ht="15.75" customHeight="1" x14ac:dyDescent="0.45">
      <c r="A670" s="2"/>
      <c r="B670" s="2"/>
    </row>
    <row r="671" spans="1:2" ht="15.75" customHeight="1" x14ac:dyDescent="0.45">
      <c r="A671" s="2"/>
      <c r="B671" s="2"/>
    </row>
    <row r="672" spans="1:2" ht="15.75" customHeight="1" x14ac:dyDescent="0.45">
      <c r="A672" s="2"/>
      <c r="B672" s="2"/>
    </row>
    <row r="673" spans="1:2" ht="15.75" customHeight="1" x14ac:dyDescent="0.45">
      <c r="A673" s="2"/>
      <c r="B673" s="2"/>
    </row>
    <row r="674" spans="1:2" ht="15.75" customHeight="1" x14ac:dyDescent="0.45">
      <c r="A674" s="2"/>
      <c r="B674" s="2"/>
    </row>
    <row r="675" spans="1:2" ht="15.75" customHeight="1" x14ac:dyDescent="0.45">
      <c r="A675" s="2"/>
      <c r="B675" s="2"/>
    </row>
    <row r="676" spans="1:2" ht="15.75" customHeight="1" x14ac:dyDescent="0.45">
      <c r="A676" s="2"/>
      <c r="B676" s="2"/>
    </row>
    <row r="677" spans="1:2" ht="15.75" customHeight="1" x14ac:dyDescent="0.45">
      <c r="A677" s="2"/>
      <c r="B677" s="2"/>
    </row>
    <row r="678" spans="1:2" ht="15.75" customHeight="1" x14ac:dyDescent="0.45">
      <c r="A678" s="2"/>
      <c r="B678" s="2"/>
    </row>
    <row r="679" spans="1:2" ht="15.75" customHeight="1" x14ac:dyDescent="0.45">
      <c r="A679" s="2"/>
      <c r="B679" s="2"/>
    </row>
    <row r="680" spans="1:2" ht="15.75" customHeight="1" x14ac:dyDescent="0.45">
      <c r="A680" s="2"/>
      <c r="B680" s="2"/>
    </row>
    <row r="681" spans="1:2" ht="15.75" customHeight="1" x14ac:dyDescent="0.45">
      <c r="A681" s="2"/>
      <c r="B681" s="2"/>
    </row>
    <row r="682" spans="1:2" ht="15.75" customHeight="1" x14ac:dyDescent="0.45">
      <c r="A682" s="2"/>
      <c r="B682" s="2"/>
    </row>
    <row r="683" spans="1:2" ht="15.75" customHeight="1" x14ac:dyDescent="0.45">
      <c r="A683" s="2"/>
      <c r="B683" s="2"/>
    </row>
    <row r="684" spans="1:2" ht="15.75" customHeight="1" x14ac:dyDescent="0.45">
      <c r="A684" s="2"/>
      <c r="B684" s="2"/>
    </row>
    <row r="685" spans="1:2" ht="15.75" customHeight="1" x14ac:dyDescent="0.45">
      <c r="A685" s="2"/>
      <c r="B685" s="2"/>
    </row>
    <row r="686" spans="1:2" ht="15.75" customHeight="1" x14ac:dyDescent="0.45">
      <c r="A686" s="2"/>
      <c r="B686" s="2"/>
    </row>
    <row r="687" spans="1:2" ht="15.75" customHeight="1" x14ac:dyDescent="0.45">
      <c r="A687" s="2"/>
      <c r="B687" s="2"/>
    </row>
    <row r="688" spans="1:2" ht="15.75" customHeight="1" x14ac:dyDescent="0.45">
      <c r="A688" s="2"/>
      <c r="B688" s="2"/>
    </row>
    <row r="689" spans="1:2" ht="15.75" customHeight="1" x14ac:dyDescent="0.45">
      <c r="A689" s="2"/>
      <c r="B689" s="2"/>
    </row>
    <row r="690" spans="1:2" ht="15.75" customHeight="1" x14ac:dyDescent="0.45">
      <c r="A690" s="2"/>
      <c r="B690" s="2"/>
    </row>
    <row r="691" spans="1:2" ht="15.75" customHeight="1" x14ac:dyDescent="0.45">
      <c r="A691" s="2"/>
      <c r="B691" s="2"/>
    </row>
    <row r="692" spans="1:2" ht="15.75" customHeight="1" x14ac:dyDescent="0.45">
      <c r="A692" s="2"/>
      <c r="B692" s="2"/>
    </row>
    <row r="693" spans="1:2" ht="15.75" customHeight="1" x14ac:dyDescent="0.45">
      <c r="A693" s="2"/>
      <c r="B693" s="2"/>
    </row>
    <row r="694" spans="1:2" ht="15.75" customHeight="1" x14ac:dyDescent="0.45">
      <c r="A694" s="2"/>
      <c r="B694" s="2"/>
    </row>
    <row r="695" spans="1:2" ht="15.75" customHeight="1" x14ac:dyDescent="0.45">
      <c r="A695" s="2"/>
      <c r="B695" s="2"/>
    </row>
    <row r="696" spans="1:2" ht="15.75" customHeight="1" x14ac:dyDescent="0.45">
      <c r="A696" s="2"/>
      <c r="B696" s="2"/>
    </row>
    <row r="697" spans="1:2" ht="15.75" customHeight="1" x14ac:dyDescent="0.45">
      <c r="A697" s="2"/>
      <c r="B697" s="2"/>
    </row>
    <row r="698" spans="1:2" ht="15.75" customHeight="1" x14ac:dyDescent="0.45">
      <c r="A698" s="2"/>
      <c r="B698" s="2"/>
    </row>
    <row r="699" spans="1:2" ht="15.75" customHeight="1" x14ac:dyDescent="0.45">
      <c r="A699" s="2"/>
      <c r="B699" s="2"/>
    </row>
    <row r="700" spans="1:2" ht="15.75" customHeight="1" x14ac:dyDescent="0.45">
      <c r="A700" s="2"/>
      <c r="B700" s="2"/>
    </row>
    <row r="701" spans="1:2" ht="15.75" customHeight="1" x14ac:dyDescent="0.45">
      <c r="A701" s="2"/>
      <c r="B701" s="2"/>
    </row>
    <row r="702" spans="1:2" ht="15.75" customHeight="1" x14ac:dyDescent="0.45">
      <c r="A702" s="2"/>
      <c r="B702" s="2"/>
    </row>
    <row r="703" spans="1:2" ht="15.75" customHeight="1" x14ac:dyDescent="0.45">
      <c r="A703" s="2"/>
      <c r="B703" s="2"/>
    </row>
    <row r="704" spans="1:2" ht="15.75" customHeight="1" x14ac:dyDescent="0.45">
      <c r="A704" s="2"/>
      <c r="B704" s="2"/>
    </row>
    <row r="705" spans="1:2" ht="15.75" customHeight="1" x14ac:dyDescent="0.45">
      <c r="A705" s="2"/>
      <c r="B705" s="2"/>
    </row>
    <row r="706" spans="1:2" ht="15.75" customHeight="1" x14ac:dyDescent="0.45">
      <c r="A706" s="2"/>
      <c r="B706" s="2"/>
    </row>
    <row r="707" spans="1:2" ht="15.75" customHeight="1" x14ac:dyDescent="0.45">
      <c r="A707" s="2"/>
      <c r="B707" s="2"/>
    </row>
    <row r="708" spans="1:2" ht="15.75" customHeight="1" x14ac:dyDescent="0.45">
      <c r="A708" s="2"/>
      <c r="B708" s="2"/>
    </row>
    <row r="709" spans="1:2" ht="15.75" customHeight="1" x14ac:dyDescent="0.45">
      <c r="A709" s="2"/>
      <c r="B709" s="2"/>
    </row>
    <row r="710" spans="1:2" ht="15.75" customHeight="1" x14ac:dyDescent="0.45">
      <c r="A710" s="2"/>
      <c r="B710" s="2"/>
    </row>
    <row r="711" spans="1:2" ht="15.75" customHeight="1" x14ac:dyDescent="0.45">
      <c r="A711" s="2"/>
      <c r="B711" s="2"/>
    </row>
    <row r="712" spans="1:2" ht="15.75" customHeight="1" x14ac:dyDescent="0.45">
      <c r="A712" s="2"/>
      <c r="B712" s="2"/>
    </row>
    <row r="713" spans="1:2" ht="15.75" customHeight="1" x14ac:dyDescent="0.45">
      <c r="A713" s="2"/>
      <c r="B713" s="2"/>
    </row>
    <row r="714" spans="1:2" ht="15.75" customHeight="1" x14ac:dyDescent="0.45">
      <c r="A714" s="2"/>
      <c r="B714" s="2"/>
    </row>
    <row r="715" spans="1:2" ht="15.75" customHeight="1" x14ac:dyDescent="0.45">
      <c r="A715" s="2"/>
      <c r="B715" s="2"/>
    </row>
    <row r="716" spans="1:2" ht="15.75" customHeight="1" x14ac:dyDescent="0.45">
      <c r="A716" s="2"/>
      <c r="B716" s="2"/>
    </row>
    <row r="717" spans="1:2" ht="15.75" customHeight="1" x14ac:dyDescent="0.45">
      <c r="A717" s="2"/>
      <c r="B717" s="2"/>
    </row>
    <row r="718" spans="1:2" ht="15.75" customHeight="1" x14ac:dyDescent="0.45">
      <c r="A718" s="2"/>
      <c r="B718" s="2"/>
    </row>
    <row r="719" spans="1:2" ht="15.75" customHeight="1" x14ac:dyDescent="0.45">
      <c r="A719" s="2"/>
      <c r="B719" s="2"/>
    </row>
    <row r="720" spans="1:2" ht="15.75" customHeight="1" x14ac:dyDescent="0.45">
      <c r="A720" s="2"/>
      <c r="B720" s="2"/>
    </row>
    <row r="721" spans="1:2" ht="15.75" customHeight="1" x14ac:dyDescent="0.45">
      <c r="A721" s="2"/>
      <c r="B721" s="2"/>
    </row>
    <row r="722" spans="1:2" ht="15.75" customHeight="1" x14ac:dyDescent="0.45">
      <c r="A722" s="2"/>
      <c r="B722" s="2"/>
    </row>
    <row r="723" spans="1:2" ht="15.75" customHeight="1" x14ac:dyDescent="0.45">
      <c r="A723" s="2"/>
      <c r="B723" s="2"/>
    </row>
    <row r="724" spans="1:2" ht="15.75" customHeight="1" x14ac:dyDescent="0.45">
      <c r="A724" s="2"/>
      <c r="B724" s="2"/>
    </row>
    <row r="725" spans="1:2" ht="15.75" customHeight="1" x14ac:dyDescent="0.45">
      <c r="A725" s="2"/>
      <c r="B725" s="2"/>
    </row>
    <row r="726" spans="1:2" ht="15.75" customHeight="1" x14ac:dyDescent="0.45">
      <c r="A726" s="2"/>
      <c r="B726" s="2"/>
    </row>
    <row r="727" spans="1:2" ht="15.75" customHeight="1" x14ac:dyDescent="0.45">
      <c r="A727" s="2"/>
      <c r="B727" s="2"/>
    </row>
    <row r="728" spans="1:2" ht="15.75" customHeight="1" x14ac:dyDescent="0.45">
      <c r="A728" s="2"/>
      <c r="B728" s="2"/>
    </row>
    <row r="729" spans="1:2" ht="15.75" customHeight="1" x14ac:dyDescent="0.45">
      <c r="A729" s="2"/>
      <c r="B729" s="2"/>
    </row>
    <row r="730" spans="1:2" ht="15.75" customHeight="1" x14ac:dyDescent="0.45">
      <c r="A730" s="2"/>
      <c r="B730" s="2"/>
    </row>
    <row r="731" spans="1:2" ht="15.75" customHeight="1" x14ac:dyDescent="0.45">
      <c r="A731" s="2"/>
      <c r="B731" s="2"/>
    </row>
    <row r="732" spans="1:2" ht="15.75" customHeight="1" x14ac:dyDescent="0.45">
      <c r="A732" s="2"/>
      <c r="B732" s="2"/>
    </row>
    <row r="733" spans="1:2" ht="15.75" customHeight="1" x14ac:dyDescent="0.45">
      <c r="A733" s="2"/>
      <c r="B733" s="2"/>
    </row>
    <row r="734" spans="1:2" ht="15.75" customHeight="1" x14ac:dyDescent="0.45">
      <c r="A734" s="2"/>
      <c r="B734" s="2"/>
    </row>
    <row r="735" spans="1:2" ht="15.75" customHeight="1" x14ac:dyDescent="0.45">
      <c r="A735" s="2"/>
      <c r="B735" s="2"/>
    </row>
    <row r="736" spans="1:2" ht="15.75" customHeight="1" x14ac:dyDescent="0.45">
      <c r="A736" s="2"/>
      <c r="B736" s="2"/>
    </row>
    <row r="737" spans="1:2" ht="15.75" customHeight="1" x14ac:dyDescent="0.45">
      <c r="A737" s="2"/>
      <c r="B737" s="2"/>
    </row>
    <row r="738" spans="1:2" ht="15.75" customHeight="1" x14ac:dyDescent="0.45">
      <c r="A738" s="2"/>
      <c r="B738" s="2"/>
    </row>
    <row r="739" spans="1:2" ht="15.75" customHeight="1" x14ac:dyDescent="0.45">
      <c r="A739" s="2"/>
      <c r="B739" s="2"/>
    </row>
    <row r="740" spans="1:2" ht="15.75" customHeight="1" x14ac:dyDescent="0.45">
      <c r="A740" s="2"/>
      <c r="B740" s="2"/>
    </row>
    <row r="741" spans="1:2" ht="15.75" customHeight="1" x14ac:dyDescent="0.45">
      <c r="A741" s="2"/>
      <c r="B741" s="2"/>
    </row>
    <row r="742" spans="1:2" ht="15.75" customHeight="1" x14ac:dyDescent="0.45">
      <c r="A742" s="2"/>
      <c r="B742" s="2"/>
    </row>
    <row r="743" spans="1:2" ht="15.75" customHeight="1" x14ac:dyDescent="0.45">
      <c r="A743" s="2"/>
      <c r="B743" s="2"/>
    </row>
    <row r="744" spans="1:2" ht="15.75" customHeight="1" x14ac:dyDescent="0.45">
      <c r="A744" s="2"/>
      <c r="B744" s="2"/>
    </row>
    <row r="745" spans="1:2" ht="15.75" customHeight="1" x14ac:dyDescent="0.45">
      <c r="A745" s="2"/>
      <c r="B745" s="2"/>
    </row>
    <row r="746" spans="1:2" ht="15.75" customHeight="1" x14ac:dyDescent="0.45">
      <c r="A746" s="2"/>
      <c r="B746" s="2"/>
    </row>
    <row r="747" spans="1:2" ht="15.75" customHeight="1" x14ac:dyDescent="0.45">
      <c r="A747" s="2"/>
      <c r="B747" s="2"/>
    </row>
    <row r="748" spans="1:2" ht="15.75" customHeight="1" x14ac:dyDescent="0.45">
      <c r="A748" s="2"/>
      <c r="B748" s="2"/>
    </row>
    <row r="749" spans="1:2" ht="15.75" customHeight="1" x14ac:dyDescent="0.45">
      <c r="A749" s="2"/>
      <c r="B749" s="2"/>
    </row>
    <row r="750" spans="1:2" ht="15.75" customHeight="1" x14ac:dyDescent="0.45">
      <c r="A750" s="2"/>
      <c r="B750" s="2"/>
    </row>
    <row r="751" spans="1:2" ht="15.75" customHeight="1" x14ac:dyDescent="0.45">
      <c r="A751" s="2"/>
      <c r="B751" s="2"/>
    </row>
    <row r="752" spans="1:2" ht="15.75" customHeight="1" x14ac:dyDescent="0.45">
      <c r="A752" s="2"/>
      <c r="B752" s="2"/>
    </row>
    <row r="753" spans="1:2" ht="15.75" customHeight="1" x14ac:dyDescent="0.45">
      <c r="A753" s="2"/>
      <c r="B753" s="2"/>
    </row>
    <row r="754" spans="1:2" ht="15.75" customHeight="1" x14ac:dyDescent="0.45">
      <c r="A754" s="2"/>
      <c r="B754" s="2"/>
    </row>
    <row r="755" spans="1:2" ht="15.75" customHeight="1" x14ac:dyDescent="0.45">
      <c r="A755" s="2"/>
      <c r="B755" s="2"/>
    </row>
    <row r="756" spans="1:2" ht="15.75" customHeight="1" x14ac:dyDescent="0.45">
      <c r="A756" s="2"/>
      <c r="B756" s="2"/>
    </row>
    <row r="757" spans="1:2" ht="15.75" customHeight="1" x14ac:dyDescent="0.45">
      <c r="A757" s="2"/>
      <c r="B757" s="2"/>
    </row>
    <row r="758" spans="1:2" ht="15.75" customHeight="1" x14ac:dyDescent="0.45">
      <c r="A758" s="2"/>
      <c r="B758" s="2"/>
    </row>
    <row r="759" spans="1:2" ht="15.75" customHeight="1" x14ac:dyDescent="0.45">
      <c r="A759" s="2"/>
      <c r="B759" s="2"/>
    </row>
    <row r="760" spans="1:2" ht="15.75" customHeight="1" x14ac:dyDescent="0.45">
      <c r="A760" s="2"/>
      <c r="B760" s="2"/>
    </row>
    <row r="761" spans="1:2" ht="15.75" customHeight="1" x14ac:dyDescent="0.45">
      <c r="A761" s="2"/>
      <c r="B761" s="2"/>
    </row>
    <row r="762" spans="1:2" ht="15.75" customHeight="1" x14ac:dyDescent="0.45">
      <c r="A762" s="2"/>
      <c r="B762" s="2"/>
    </row>
    <row r="763" spans="1:2" ht="15.75" customHeight="1" x14ac:dyDescent="0.45">
      <c r="A763" s="2"/>
      <c r="B763" s="2"/>
    </row>
    <row r="764" spans="1:2" ht="15.75" customHeight="1" x14ac:dyDescent="0.45">
      <c r="A764" s="2"/>
      <c r="B764" s="2"/>
    </row>
    <row r="765" spans="1:2" ht="15.75" customHeight="1" x14ac:dyDescent="0.45">
      <c r="A765" s="2"/>
      <c r="B765" s="2"/>
    </row>
    <row r="766" spans="1:2" ht="15.75" customHeight="1" x14ac:dyDescent="0.45">
      <c r="A766" s="2"/>
      <c r="B766" s="2"/>
    </row>
    <row r="767" spans="1:2" ht="15.75" customHeight="1" x14ac:dyDescent="0.45">
      <c r="A767" s="2"/>
      <c r="B767" s="2"/>
    </row>
    <row r="768" spans="1:2" ht="15.75" customHeight="1" x14ac:dyDescent="0.45">
      <c r="A768" s="2"/>
      <c r="B768" s="2"/>
    </row>
    <row r="769" spans="1:2" ht="15.75" customHeight="1" x14ac:dyDescent="0.45">
      <c r="A769" s="2"/>
      <c r="B769" s="2"/>
    </row>
    <row r="770" spans="1:2" ht="15.75" customHeight="1" x14ac:dyDescent="0.45">
      <c r="A770" s="2"/>
      <c r="B770" s="2"/>
    </row>
    <row r="771" spans="1:2" ht="15.75" customHeight="1" x14ac:dyDescent="0.45">
      <c r="A771" s="2"/>
      <c r="B771" s="2"/>
    </row>
    <row r="772" spans="1:2" ht="15.75" customHeight="1" x14ac:dyDescent="0.45">
      <c r="A772" s="2"/>
      <c r="B772" s="2"/>
    </row>
    <row r="773" spans="1:2" ht="15.75" customHeight="1" x14ac:dyDescent="0.45">
      <c r="A773" s="2"/>
      <c r="B773" s="2"/>
    </row>
    <row r="774" spans="1:2" ht="15.75" customHeight="1" x14ac:dyDescent="0.45">
      <c r="A774" s="2"/>
      <c r="B774" s="2"/>
    </row>
    <row r="775" spans="1:2" ht="15.75" customHeight="1" x14ac:dyDescent="0.45">
      <c r="A775" s="2"/>
      <c r="B775" s="2"/>
    </row>
    <row r="776" spans="1:2" ht="15.75" customHeight="1" x14ac:dyDescent="0.45">
      <c r="A776" s="2"/>
      <c r="B776" s="2"/>
    </row>
    <row r="777" spans="1:2" ht="15.75" customHeight="1" x14ac:dyDescent="0.45">
      <c r="A777" s="2"/>
      <c r="B777" s="2"/>
    </row>
    <row r="778" spans="1:2" ht="15.75" customHeight="1" x14ac:dyDescent="0.45">
      <c r="A778" s="2"/>
      <c r="B778" s="2"/>
    </row>
    <row r="779" spans="1:2" ht="15.75" customHeight="1" x14ac:dyDescent="0.45">
      <c r="A779" s="2"/>
      <c r="B779" s="2"/>
    </row>
    <row r="780" spans="1:2" ht="15.75" customHeight="1" x14ac:dyDescent="0.45">
      <c r="A780" s="2"/>
      <c r="B780" s="2"/>
    </row>
    <row r="781" spans="1:2" ht="15.75" customHeight="1" x14ac:dyDescent="0.45">
      <c r="A781" s="2"/>
      <c r="B781" s="2"/>
    </row>
    <row r="782" spans="1:2" ht="15.75" customHeight="1" x14ac:dyDescent="0.45">
      <c r="A782" s="2"/>
      <c r="B782" s="2"/>
    </row>
    <row r="783" spans="1:2" ht="15.75" customHeight="1" x14ac:dyDescent="0.45">
      <c r="A783" s="2"/>
      <c r="B783" s="2"/>
    </row>
    <row r="784" spans="1:2" ht="15.75" customHeight="1" x14ac:dyDescent="0.45">
      <c r="A784" s="2"/>
      <c r="B784" s="2"/>
    </row>
    <row r="785" spans="1:2" ht="15.75" customHeight="1" x14ac:dyDescent="0.45">
      <c r="A785" s="2"/>
      <c r="B785" s="2"/>
    </row>
    <row r="786" spans="1:2" ht="15.75" customHeight="1" x14ac:dyDescent="0.45">
      <c r="A786" s="2"/>
      <c r="B786" s="2"/>
    </row>
    <row r="787" spans="1:2" ht="15.75" customHeight="1" x14ac:dyDescent="0.45">
      <c r="A787" s="2"/>
      <c r="B787" s="2"/>
    </row>
    <row r="788" spans="1:2" ht="15.75" customHeight="1" x14ac:dyDescent="0.45">
      <c r="A788" s="2"/>
      <c r="B788" s="2"/>
    </row>
    <row r="789" spans="1:2" ht="15.75" customHeight="1" x14ac:dyDescent="0.45">
      <c r="A789" s="2"/>
      <c r="B789" s="2"/>
    </row>
    <row r="790" spans="1:2" ht="15.75" customHeight="1" x14ac:dyDescent="0.45">
      <c r="A790" s="2"/>
      <c r="B790" s="2"/>
    </row>
    <row r="791" spans="1:2" ht="15.75" customHeight="1" x14ac:dyDescent="0.45">
      <c r="A791" s="2"/>
      <c r="B791" s="2"/>
    </row>
    <row r="792" spans="1:2" ht="15.75" customHeight="1" x14ac:dyDescent="0.45">
      <c r="A792" s="2"/>
      <c r="B792" s="2"/>
    </row>
    <row r="793" spans="1:2" ht="15.75" customHeight="1" x14ac:dyDescent="0.45">
      <c r="A793" s="2"/>
      <c r="B793" s="2"/>
    </row>
    <row r="794" spans="1:2" ht="15.75" customHeight="1" x14ac:dyDescent="0.45">
      <c r="A794" s="2"/>
      <c r="B794" s="2"/>
    </row>
    <row r="795" spans="1:2" ht="15.75" customHeight="1" x14ac:dyDescent="0.45">
      <c r="A795" s="2"/>
      <c r="B795" s="2"/>
    </row>
    <row r="796" spans="1:2" ht="15.75" customHeight="1" x14ac:dyDescent="0.45">
      <c r="A796" s="2"/>
      <c r="B796" s="2"/>
    </row>
    <row r="797" spans="1:2" ht="15.75" customHeight="1" x14ac:dyDescent="0.45">
      <c r="A797" s="2"/>
      <c r="B797" s="2"/>
    </row>
    <row r="798" spans="1:2" ht="15.75" customHeight="1" x14ac:dyDescent="0.45">
      <c r="A798" s="2"/>
      <c r="B798" s="2"/>
    </row>
    <row r="799" spans="1:2" ht="15.75" customHeight="1" x14ac:dyDescent="0.45">
      <c r="A799" s="2"/>
      <c r="B799" s="2"/>
    </row>
    <row r="800" spans="1:2" ht="15.75" customHeight="1" x14ac:dyDescent="0.45">
      <c r="A800" s="2"/>
      <c r="B800" s="2"/>
    </row>
    <row r="801" spans="1:2" ht="15.75" customHeight="1" x14ac:dyDescent="0.45">
      <c r="A801" s="2"/>
      <c r="B801" s="2"/>
    </row>
    <row r="802" spans="1:2" ht="15.75" customHeight="1" x14ac:dyDescent="0.45">
      <c r="A802" s="2"/>
      <c r="B802" s="2"/>
    </row>
    <row r="803" spans="1:2" ht="15.75" customHeight="1" x14ac:dyDescent="0.45">
      <c r="A803" s="2"/>
      <c r="B803" s="2"/>
    </row>
    <row r="804" spans="1:2" ht="15.75" customHeight="1" x14ac:dyDescent="0.45">
      <c r="A804" s="2"/>
      <c r="B804" s="2"/>
    </row>
    <row r="805" spans="1:2" ht="15.75" customHeight="1" x14ac:dyDescent="0.45">
      <c r="A805" s="2"/>
      <c r="B805" s="2"/>
    </row>
    <row r="806" spans="1:2" ht="15.75" customHeight="1" x14ac:dyDescent="0.45">
      <c r="A806" s="2"/>
      <c r="B806" s="2"/>
    </row>
    <row r="807" spans="1:2" ht="15.75" customHeight="1" x14ac:dyDescent="0.45">
      <c r="A807" s="2"/>
      <c r="B807" s="2"/>
    </row>
    <row r="808" spans="1:2" ht="15.75" customHeight="1" x14ac:dyDescent="0.45">
      <c r="A808" s="2"/>
      <c r="B808" s="2"/>
    </row>
    <row r="809" spans="1:2" ht="15.75" customHeight="1" x14ac:dyDescent="0.45">
      <c r="A809" s="2"/>
      <c r="B809" s="2"/>
    </row>
    <row r="810" spans="1:2" ht="15.75" customHeight="1" x14ac:dyDescent="0.45">
      <c r="A810" s="2"/>
      <c r="B810" s="2"/>
    </row>
    <row r="811" spans="1:2" ht="15.75" customHeight="1" x14ac:dyDescent="0.45">
      <c r="A811" s="2"/>
      <c r="B811" s="2"/>
    </row>
    <row r="812" spans="1:2" ht="15.75" customHeight="1" x14ac:dyDescent="0.45">
      <c r="A812" s="2"/>
      <c r="B812" s="2"/>
    </row>
    <row r="813" spans="1:2" ht="15.75" customHeight="1" x14ac:dyDescent="0.45">
      <c r="A813" s="2"/>
      <c r="B813" s="2"/>
    </row>
    <row r="814" spans="1:2" ht="15.75" customHeight="1" x14ac:dyDescent="0.45">
      <c r="A814" s="2"/>
      <c r="B814" s="2"/>
    </row>
    <row r="815" spans="1:2" ht="15.75" customHeight="1" x14ac:dyDescent="0.45">
      <c r="A815" s="2"/>
      <c r="B815" s="2"/>
    </row>
    <row r="816" spans="1:2" ht="15.75" customHeight="1" x14ac:dyDescent="0.45">
      <c r="A816" s="2"/>
      <c r="B816" s="2"/>
    </row>
    <row r="817" spans="1:2" ht="15.75" customHeight="1" x14ac:dyDescent="0.45">
      <c r="A817" s="2"/>
      <c r="B817" s="2"/>
    </row>
    <row r="818" spans="1:2" ht="15.75" customHeight="1" x14ac:dyDescent="0.45">
      <c r="A818" s="2"/>
      <c r="B818" s="2"/>
    </row>
    <row r="819" spans="1:2" ht="15.75" customHeight="1" x14ac:dyDescent="0.45">
      <c r="A819" s="2"/>
      <c r="B819" s="2"/>
    </row>
    <row r="820" spans="1:2" ht="15.75" customHeight="1" x14ac:dyDescent="0.45">
      <c r="A820" s="2"/>
      <c r="B820" s="2"/>
    </row>
    <row r="821" spans="1:2" ht="15.75" customHeight="1" x14ac:dyDescent="0.45">
      <c r="A821" s="2"/>
      <c r="B821" s="2"/>
    </row>
    <row r="822" spans="1:2" ht="15.75" customHeight="1" x14ac:dyDescent="0.45">
      <c r="A822" s="2"/>
      <c r="B822" s="2"/>
    </row>
    <row r="823" spans="1:2" ht="15.75" customHeight="1" x14ac:dyDescent="0.45">
      <c r="A823" s="2"/>
      <c r="B823" s="2"/>
    </row>
    <row r="824" spans="1:2" ht="15.75" customHeight="1" x14ac:dyDescent="0.45">
      <c r="A824" s="2"/>
      <c r="B824" s="2"/>
    </row>
    <row r="825" spans="1:2" ht="15.75" customHeight="1" x14ac:dyDescent="0.45">
      <c r="A825" s="2"/>
      <c r="B825" s="2"/>
    </row>
    <row r="826" spans="1:2" ht="15.75" customHeight="1" x14ac:dyDescent="0.45">
      <c r="A826" s="2"/>
      <c r="B826" s="2"/>
    </row>
    <row r="827" spans="1:2" ht="15.75" customHeight="1" x14ac:dyDescent="0.45">
      <c r="A827" s="2"/>
      <c r="B827" s="2"/>
    </row>
    <row r="828" spans="1:2" ht="15.75" customHeight="1" x14ac:dyDescent="0.45">
      <c r="A828" s="2"/>
      <c r="B828" s="2"/>
    </row>
    <row r="829" spans="1:2" ht="15.75" customHeight="1" x14ac:dyDescent="0.45">
      <c r="A829" s="2"/>
      <c r="B829" s="2"/>
    </row>
    <row r="830" spans="1:2" ht="15.75" customHeight="1" x14ac:dyDescent="0.45">
      <c r="A830" s="2"/>
      <c r="B830" s="2"/>
    </row>
    <row r="831" spans="1:2" ht="15.75" customHeight="1" x14ac:dyDescent="0.45">
      <c r="A831" s="2"/>
      <c r="B831" s="2"/>
    </row>
    <row r="832" spans="1:2" ht="15.75" customHeight="1" x14ac:dyDescent="0.45">
      <c r="A832" s="2"/>
      <c r="B832" s="2"/>
    </row>
    <row r="833" spans="1:2" ht="15.75" customHeight="1" x14ac:dyDescent="0.45">
      <c r="A833" s="2"/>
      <c r="B833" s="2"/>
    </row>
    <row r="834" spans="1:2" ht="15.75" customHeight="1" x14ac:dyDescent="0.45">
      <c r="A834" s="2"/>
      <c r="B834" s="2"/>
    </row>
    <row r="835" spans="1:2" ht="15.75" customHeight="1" x14ac:dyDescent="0.45">
      <c r="A835" s="2"/>
      <c r="B835" s="2"/>
    </row>
    <row r="836" spans="1:2" ht="15.75" customHeight="1" x14ac:dyDescent="0.45">
      <c r="A836" s="2"/>
      <c r="B836" s="2"/>
    </row>
    <row r="837" spans="1:2" ht="15.75" customHeight="1" x14ac:dyDescent="0.45">
      <c r="A837" s="2"/>
      <c r="B837" s="2"/>
    </row>
    <row r="838" spans="1:2" ht="15.75" customHeight="1" x14ac:dyDescent="0.45">
      <c r="A838" s="2"/>
      <c r="B838" s="2"/>
    </row>
    <row r="839" spans="1:2" ht="15.75" customHeight="1" x14ac:dyDescent="0.45">
      <c r="A839" s="2"/>
      <c r="B839" s="2"/>
    </row>
    <row r="840" spans="1:2" ht="15.75" customHeight="1" x14ac:dyDescent="0.45">
      <c r="A840" s="2"/>
      <c r="B840" s="2"/>
    </row>
    <row r="841" spans="1:2" ht="15.75" customHeight="1" x14ac:dyDescent="0.45">
      <c r="A841" s="2"/>
      <c r="B841" s="2"/>
    </row>
    <row r="842" spans="1:2" ht="15.75" customHeight="1" x14ac:dyDescent="0.45">
      <c r="A842" s="2"/>
      <c r="B842" s="2"/>
    </row>
    <row r="843" spans="1:2" ht="15.75" customHeight="1" x14ac:dyDescent="0.45">
      <c r="A843" s="2"/>
      <c r="B843" s="2"/>
    </row>
    <row r="844" spans="1:2" ht="15.75" customHeight="1" x14ac:dyDescent="0.45">
      <c r="A844" s="2"/>
      <c r="B844" s="2"/>
    </row>
    <row r="845" spans="1:2" ht="15.75" customHeight="1" x14ac:dyDescent="0.45">
      <c r="A845" s="2"/>
      <c r="B845" s="2"/>
    </row>
    <row r="846" spans="1:2" ht="15.75" customHeight="1" x14ac:dyDescent="0.45">
      <c r="A846" s="2"/>
      <c r="B846" s="2"/>
    </row>
    <row r="847" spans="1:2" ht="15.75" customHeight="1" x14ac:dyDescent="0.45">
      <c r="A847" s="2"/>
      <c r="B847" s="2"/>
    </row>
    <row r="848" spans="1:2" ht="15.75" customHeight="1" x14ac:dyDescent="0.45">
      <c r="A848" s="2"/>
      <c r="B848" s="2"/>
    </row>
    <row r="849" spans="1:2" ht="15.75" customHeight="1" x14ac:dyDescent="0.45">
      <c r="A849" s="2"/>
      <c r="B849" s="2"/>
    </row>
    <row r="850" spans="1:2" ht="15.75" customHeight="1" x14ac:dyDescent="0.45">
      <c r="A850" s="2"/>
      <c r="B850" s="2"/>
    </row>
    <row r="851" spans="1:2" ht="15.75" customHeight="1" x14ac:dyDescent="0.45">
      <c r="A851" s="2"/>
      <c r="B851" s="2"/>
    </row>
    <row r="852" spans="1:2" ht="15.75" customHeight="1" x14ac:dyDescent="0.45">
      <c r="A852" s="2"/>
      <c r="B852" s="2"/>
    </row>
    <row r="853" spans="1:2" ht="15.75" customHeight="1" x14ac:dyDescent="0.45">
      <c r="A853" s="2"/>
      <c r="B853" s="2"/>
    </row>
    <row r="854" spans="1:2" ht="15.75" customHeight="1" x14ac:dyDescent="0.45">
      <c r="A854" s="2"/>
      <c r="B854" s="2"/>
    </row>
    <row r="855" spans="1:2" ht="15.75" customHeight="1" x14ac:dyDescent="0.45">
      <c r="A855" s="2"/>
      <c r="B855" s="2"/>
    </row>
    <row r="856" spans="1:2" ht="15.75" customHeight="1" x14ac:dyDescent="0.45">
      <c r="A856" s="2"/>
      <c r="B856" s="2"/>
    </row>
    <row r="857" spans="1:2" ht="15.75" customHeight="1" x14ac:dyDescent="0.45">
      <c r="A857" s="2"/>
      <c r="B857" s="2"/>
    </row>
    <row r="858" spans="1:2" ht="15.75" customHeight="1" x14ac:dyDescent="0.45">
      <c r="A858" s="2"/>
      <c r="B858" s="2"/>
    </row>
    <row r="859" spans="1:2" ht="15.75" customHeight="1" x14ac:dyDescent="0.45">
      <c r="A859" s="2"/>
      <c r="B859" s="2"/>
    </row>
    <row r="860" spans="1:2" ht="15.75" customHeight="1" x14ac:dyDescent="0.45">
      <c r="A860" s="2"/>
      <c r="B860" s="2"/>
    </row>
    <row r="861" spans="1:2" ht="15.75" customHeight="1" x14ac:dyDescent="0.45">
      <c r="A861" s="2"/>
      <c r="B861" s="2"/>
    </row>
    <row r="862" spans="1:2" ht="15.75" customHeight="1" x14ac:dyDescent="0.45">
      <c r="A862" s="2"/>
      <c r="B862" s="2"/>
    </row>
    <row r="863" spans="1:2" ht="15.75" customHeight="1" x14ac:dyDescent="0.45">
      <c r="A863" s="2"/>
      <c r="B863" s="2"/>
    </row>
    <row r="864" spans="1:2" ht="15.75" customHeight="1" x14ac:dyDescent="0.45">
      <c r="A864" s="2"/>
      <c r="B864" s="2"/>
    </row>
    <row r="865" spans="1:2" ht="15.75" customHeight="1" x14ac:dyDescent="0.45">
      <c r="A865" s="2"/>
      <c r="B865" s="2"/>
    </row>
    <row r="866" spans="1:2" ht="15.75" customHeight="1" x14ac:dyDescent="0.45">
      <c r="A866" s="2"/>
      <c r="B866" s="2"/>
    </row>
    <row r="867" spans="1:2" ht="15.75" customHeight="1" x14ac:dyDescent="0.45">
      <c r="A867" s="2"/>
      <c r="B867" s="2"/>
    </row>
    <row r="868" spans="1:2" ht="15.75" customHeight="1" x14ac:dyDescent="0.45">
      <c r="A868" s="2"/>
      <c r="B868" s="2"/>
    </row>
    <row r="869" spans="1:2" ht="15.75" customHeight="1" x14ac:dyDescent="0.45">
      <c r="A869" s="2"/>
      <c r="B869" s="2"/>
    </row>
    <row r="870" spans="1:2" ht="15.75" customHeight="1" x14ac:dyDescent="0.45">
      <c r="A870" s="2"/>
      <c r="B870" s="2"/>
    </row>
    <row r="871" spans="1:2" ht="15.75" customHeight="1" x14ac:dyDescent="0.45">
      <c r="A871" s="2"/>
      <c r="B871" s="2"/>
    </row>
    <row r="872" spans="1:2" ht="15.75" customHeight="1" x14ac:dyDescent="0.45">
      <c r="A872" s="2"/>
      <c r="B872" s="2"/>
    </row>
    <row r="873" spans="1:2" ht="15.75" customHeight="1" x14ac:dyDescent="0.45">
      <c r="A873" s="2"/>
      <c r="B873" s="2"/>
    </row>
    <row r="874" spans="1:2" ht="15.75" customHeight="1" x14ac:dyDescent="0.45">
      <c r="A874" s="2"/>
      <c r="B874" s="2"/>
    </row>
    <row r="875" spans="1:2" ht="15.75" customHeight="1" x14ac:dyDescent="0.45">
      <c r="A875" s="2"/>
      <c r="B875" s="2"/>
    </row>
    <row r="876" spans="1:2" ht="15.75" customHeight="1" x14ac:dyDescent="0.45">
      <c r="A876" s="2"/>
      <c r="B876" s="2"/>
    </row>
    <row r="877" spans="1:2" ht="15.75" customHeight="1" x14ac:dyDescent="0.45">
      <c r="A877" s="2"/>
      <c r="B877" s="2"/>
    </row>
    <row r="878" spans="1:2" ht="15.75" customHeight="1" x14ac:dyDescent="0.45">
      <c r="A878" s="2"/>
      <c r="B878" s="2"/>
    </row>
    <row r="879" spans="1:2" ht="15.75" customHeight="1" x14ac:dyDescent="0.45">
      <c r="A879" s="2"/>
      <c r="B879" s="2"/>
    </row>
    <row r="880" spans="1:2" ht="15.75" customHeight="1" x14ac:dyDescent="0.45">
      <c r="A880" s="2"/>
      <c r="B880" s="2"/>
    </row>
    <row r="881" spans="1:2" ht="15.75" customHeight="1" x14ac:dyDescent="0.45">
      <c r="A881" s="2"/>
      <c r="B881" s="2"/>
    </row>
    <row r="882" spans="1:2" ht="15.75" customHeight="1" x14ac:dyDescent="0.45">
      <c r="A882" s="2"/>
      <c r="B882" s="2"/>
    </row>
    <row r="883" spans="1:2" ht="15.75" customHeight="1" x14ac:dyDescent="0.45">
      <c r="A883" s="2"/>
      <c r="B883" s="2"/>
    </row>
    <row r="884" spans="1:2" ht="15.75" customHeight="1" x14ac:dyDescent="0.45">
      <c r="A884" s="2"/>
      <c r="B884" s="2"/>
    </row>
    <row r="885" spans="1:2" ht="15.75" customHeight="1" x14ac:dyDescent="0.45">
      <c r="A885" s="2"/>
      <c r="B885" s="2"/>
    </row>
    <row r="886" spans="1:2" ht="15.75" customHeight="1" x14ac:dyDescent="0.45">
      <c r="A886" s="2"/>
      <c r="B886" s="2"/>
    </row>
    <row r="887" spans="1:2" ht="15.75" customHeight="1" x14ac:dyDescent="0.45">
      <c r="A887" s="2"/>
      <c r="B887" s="2"/>
    </row>
    <row r="888" spans="1:2" ht="15.75" customHeight="1" x14ac:dyDescent="0.45">
      <c r="A888" s="2"/>
      <c r="B888" s="2"/>
    </row>
    <row r="889" spans="1:2" ht="15.75" customHeight="1" x14ac:dyDescent="0.45">
      <c r="A889" s="2"/>
      <c r="B889" s="2"/>
    </row>
    <row r="890" spans="1:2" ht="15.75" customHeight="1" x14ac:dyDescent="0.45">
      <c r="A890" s="2"/>
      <c r="B890" s="2"/>
    </row>
    <row r="891" spans="1:2" ht="15.75" customHeight="1" x14ac:dyDescent="0.45">
      <c r="A891" s="2"/>
      <c r="B891" s="2"/>
    </row>
    <row r="892" spans="1:2" ht="15.75" customHeight="1" x14ac:dyDescent="0.45">
      <c r="A892" s="2"/>
      <c r="B892" s="2"/>
    </row>
    <row r="893" spans="1:2" ht="15.75" customHeight="1" x14ac:dyDescent="0.45">
      <c r="A893" s="2"/>
      <c r="B893" s="2"/>
    </row>
    <row r="894" spans="1:2" ht="15.75" customHeight="1" x14ac:dyDescent="0.45">
      <c r="A894" s="2"/>
      <c r="B894" s="2"/>
    </row>
    <row r="895" spans="1:2" ht="15.75" customHeight="1" x14ac:dyDescent="0.45">
      <c r="A895" s="2"/>
      <c r="B895" s="2"/>
    </row>
    <row r="896" spans="1:2" ht="15.75" customHeight="1" x14ac:dyDescent="0.45">
      <c r="A896" s="2"/>
      <c r="B896" s="2"/>
    </row>
    <row r="897" spans="1:2" ht="15.75" customHeight="1" x14ac:dyDescent="0.45">
      <c r="A897" s="2"/>
      <c r="B897" s="2"/>
    </row>
    <row r="898" spans="1:2" ht="15.75" customHeight="1" x14ac:dyDescent="0.45">
      <c r="A898" s="2"/>
      <c r="B898" s="2"/>
    </row>
    <row r="899" spans="1:2" ht="15.75" customHeight="1" x14ac:dyDescent="0.45">
      <c r="A899" s="2"/>
      <c r="B899" s="2"/>
    </row>
    <row r="900" spans="1:2" ht="15.75" customHeight="1" x14ac:dyDescent="0.45">
      <c r="A900" s="2"/>
      <c r="B900" s="2"/>
    </row>
    <row r="901" spans="1:2" ht="15.75" customHeight="1" x14ac:dyDescent="0.45">
      <c r="A901" s="2"/>
      <c r="B901" s="2"/>
    </row>
    <row r="902" spans="1:2" ht="15.75" customHeight="1" x14ac:dyDescent="0.45">
      <c r="A902" s="2"/>
      <c r="B902" s="2"/>
    </row>
    <row r="903" spans="1:2" ht="15.75" customHeight="1" x14ac:dyDescent="0.45">
      <c r="A903" s="2"/>
      <c r="B903" s="2"/>
    </row>
    <row r="904" spans="1:2" ht="15.75" customHeight="1" x14ac:dyDescent="0.45">
      <c r="A904" s="2"/>
      <c r="B904" s="2"/>
    </row>
    <row r="905" spans="1:2" ht="15.75" customHeight="1" x14ac:dyDescent="0.45">
      <c r="A905" s="2"/>
      <c r="B905" s="2"/>
    </row>
    <row r="906" spans="1:2" ht="15.75" customHeight="1" x14ac:dyDescent="0.45">
      <c r="A906" s="2"/>
      <c r="B906" s="2"/>
    </row>
    <row r="907" spans="1:2" ht="15.75" customHeight="1" x14ac:dyDescent="0.45">
      <c r="A907" s="2"/>
      <c r="B907" s="2"/>
    </row>
    <row r="908" spans="1:2" ht="15.75" customHeight="1" x14ac:dyDescent="0.45">
      <c r="A908" s="2"/>
      <c r="B908" s="2"/>
    </row>
    <row r="909" spans="1:2" ht="15.75" customHeight="1" x14ac:dyDescent="0.45">
      <c r="A909" s="2"/>
      <c r="B909" s="2"/>
    </row>
    <row r="910" spans="1:2" ht="15.75" customHeight="1" x14ac:dyDescent="0.45">
      <c r="A910" s="2"/>
      <c r="B910" s="2"/>
    </row>
    <row r="911" spans="1:2" ht="15.75" customHeight="1" x14ac:dyDescent="0.45">
      <c r="A911" s="2"/>
      <c r="B911" s="2"/>
    </row>
    <row r="912" spans="1:2" ht="15.75" customHeight="1" x14ac:dyDescent="0.45">
      <c r="A912" s="2"/>
      <c r="B912" s="2"/>
    </row>
    <row r="913" spans="1:2" ht="15.75" customHeight="1" x14ac:dyDescent="0.45">
      <c r="A913" s="2"/>
      <c r="B913" s="2"/>
    </row>
    <row r="914" spans="1:2" ht="15.75" customHeight="1" x14ac:dyDescent="0.45">
      <c r="A914" s="2"/>
      <c r="B914" s="2"/>
    </row>
    <row r="915" spans="1:2" ht="15.75" customHeight="1" x14ac:dyDescent="0.45">
      <c r="A915" s="2"/>
      <c r="B915" s="2"/>
    </row>
    <row r="916" spans="1:2" ht="15.75" customHeight="1" x14ac:dyDescent="0.45">
      <c r="A916" s="2"/>
      <c r="B916" s="2"/>
    </row>
    <row r="917" spans="1:2" ht="15.75" customHeight="1" x14ac:dyDescent="0.45">
      <c r="A917" s="2"/>
      <c r="B917" s="2"/>
    </row>
    <row r="918" spans="1:2" ht="15.75" customHeight="1" x14ac:dyDescent="0.45">
      <c r="A918" s="2"/>
      <c r="B918" s="2"/>
    </row>
    <row r="919" spans="1:2" ht="15.75" customHeight="1" x14ac:dyDescent="0.45">
      <c r="A919" s="2"/>
      <c r="B919" s="2"/>
    </row>
    <row r="920" spans="1:2" ht="15.75" customHeight="1" x14ac:dyDescent="0.45">
      <c r="A920" s="2"/>
      <c r="B920" s="2"/>
    </row>
    <row r="921" spans="1:2" ht="15.75" customHeight="1" x14ac:dyDescent="0.45">
      <c r="A921" s="2"/>
      <c r="B921" s="2"/>
    </row>
    <row r="922" spans="1:2" ht="15.75" customHeight="1" x14ac:dyDescent="0.45">
      <c r="A922" s="2"/>
      <c r="B922" s="2"/>
    </row>
    <row r="923" spans="1:2" ht="15.75" customHeight="1" x14ac:dyDescent="0.45">
      <c r="A923" s="2"/>
      <c r="B923" s="2"/>
    </row>
    <row r="924" spans="1:2" ht="15.75" customHeight="1" x14ac:dyDescent="0.45">
      <c r="A924" s="2"/>
      <c r="B924" s="2"/>
    </row>
    <row r="925" spans="1:2" ht="15.75" customHeight="1" x14ac:dyDescent="0.45">
      <c r="A925" s="2"/>
      <c r="B925" s="2"/>
    </row>
    <row r="926" spans="1:2" ht="15.75" customHeight="1" x14ac:dyDescent="0.45">
      <c r="A926" s="2"/>
      <c r="B926" s="2"/>
    </row>
    <row r="927" spans="1:2" ht="15.75" customHeight="1" x14ac:dyDescent="0.45">
      <c r="A927" s="2"/>
      <c r="B927" s="2"/>
    </row>
    <row r="928" spans="1:2" ht="15.75" customHeight="1" x14ac:dyDescent="0.45">
      <c r="A928" s="2"/>
      <c r="B928" s="2"/>
    </row>
    <row r="929" spans="1:2" ht="15.75" customHeight="1" x14ac:dyDescent="0.45">
      <c r="A929" s="2"/>
      <c r="B929" s="2"/>
    </row>
    <row r="930" spans="1:2" ht="15.75" customHeight="1" x14ac:dyDescent="0.45">
      <c r="A930" s="2"/>
      <c r="B930" s="2"/>
    </row>
    <row r="931" spans="1:2" ht="15.75" customHeight="1" x14ac:dyDescent="0.45">
      <c r="A931" s="2"/>
      <c r="B931" s="2"/>
    </row>
    <row r="932" spans="1:2" ht="15.75" customHeight="1" x14ac:dyDescent="0.45">
      <c r="A932" s="2"/>
      <c r="B932" s="2"/>
    </row>
    <row r="933" spans="1:2" ht="15.75" customHeight="1" x14ac:dyDescent="0.45">
      <c r="A933" s="2"/>
      <c r="B933" s="2"/>
    </row>
    <row r="934" spans="1:2" ht="15.75" customHeight="1" x14ac:dyDescent="0.45">
      <c r="A934" s="2"/>
      <c r="B934" s="2"/>
    </row>
    <row r="935" spans="1:2" ht="15.75" customHeight="1" x14ac:dyDescent="0.45">
      <c r="A935" s="2"/>
      <c r="B935" s="2"/>
    </row>
    <row r="936" spans="1:2" ht="15.75" customHeight="1" x14ac:dyDescent="0.45">
      <c r="A936" s="2"/>
      <c r="B936" s="2"/>
    </row>
    <row r="937" spans="1:2" ht="15.75" customHeight="1" x14ac:dyDescent="0.45">
      <c r="A937" s="2"/>
      <c r="B937" s="2"/>
    </row>
    <row r="938" spans="1:2" ht="15.75" customHeight="1" x14ac:dyDescent="0.45">
      <c r="A938" s="2"/>
      <c r="B938" s="2"/>
    </row>
    <row r="939" spans="1:2" ht="15.75" customHeight="1" x14ac:dyDescent="0.45">
      <c r="A939" s="2"/>
      <c r="B939" s="2"/>
    </row>
    <row r="940" spans="1:2" ht="15.75" customHeight="1" x14ac:dyDescent="0.45">
      <c r="A940" s="2"/>
      <c r="B940" s="2"/>
    </row>
    <row r="941" spans="1:2" ht="15.75" customHeight="1" x14ac:dyDescent="0.45">
      <c r="A941" s="2"/>
      <c r="B941" s="2"/>
    </row>
    <row r="942" spans="1:2" ht="15.75" customHeight="1" x14ac:dyDescent="0.45">
      <c r="A942" s="2"/>
      <c r="B942" s="2"/>
    </row>
    <row r="943" spans="1:2" ht="15.75" customHeight="1" x14ac:dyDescent="0.45">
      <c r="A943" s="2"/>
      <c r="B943" s="2"/>
    </row>
    <row r="944" spans="1:2" ht="15.75" customHeight="1" x14ac:dyDescent="0.45">
      <c r="A944" s="2"/>
      <c r="B944" s="2"/>
    </row>
    <row r="945" spans="1:2" ht="15.75" customHeight="1" x14ac:dyDescent="0.45">
      <c r="A945" s="2"/>
      <c r="B945" s="2"/>
    </row>
    <row r="946" spans="1:2" ht="15.75" customHeight="1" x14ac:dyDescent="0.45">
      <c r="A946" s="2"/>
      <c r="B946" s="2"/>
    </row>
    <row r="947" spans="1:2" ht="15.75" customHeight="1" x14ac:dyDescent="0.45">
      <c r="A947" s="2"/>
      <c r="B947" s="2"/>
    </row>
    <row r="948" spans="1:2" ht="15.75" customHeight="1" x14ac:dyDescent="0.45">
      <c r="A948" s="2"/>
      <c r="B948" s="2"/>
    </row>
    <row r="949" spans="1:2" ht="15.75" customHeight="1" x14ac:dyDescent="0.45">
      <c r="A949" s="2"/>
      <c r="B949" s="2"/>
    </row>
    <row r="950" spans="1:2" ht="15.75" customHeight="1" x14ac:dyDescent="0.45">
      <c r="A950" s="2"/>
      <c r="B950" s="2"/>
    </row>
    <row r="951" spans="1:2" ht="15.75" customHeight="1" x14ac:dyDescent="0.45">
      <c r="A951" s="2"/>
      <c r="B951" s="2"/>
    </row>
    <row r="952" spans="1:2" ht="15.75" customHeight="1" x14ac:dyDescent="0.45">
      <c r="A952" s="2"/>
      <c r="B952" s="2"/>
    </row>
    <row r="953" spans="1:2" ht="15.75" customHeight="1" x14ac:dyDescent="0.45">
      <c r="A953" s="2"/>
      <c r="B953" s="2"/>
    </row>
    <row r="954" spans="1:2" ht="15.75" customHeight="1" x14ac:dyDescent="0.45">
      <c r="A954" s="2"/>
      <c r="B954" s="2"/>
    </row>
    <row r="955" spans="1:2" ht="15.75" customHeight="1" x14ac:dyDescent="0.45">
      <c r="A955" s="2"/>
      <c r="B955" s="2"/>
    </row>
    <row r="956" spans="1:2" ht="15.75" customHeight="1" x14ac:dyDescent="0.45">
      <c r="A956" s="2"/>
      <c r="B956" s="2"/>
    </row>
    <row r="957" spans="1:2" ht="15.75" customHeight="1" x14ac:dyDescent="0.45">
      <c r="A957" s="2"/>
      <c r="B957" s="2"/>
    </row>
    <row r="958" spans="1:2" ht="15.75" customHeight="1" x14ac:dyDescent="0.45">
      <c r="A958" s="2"/>
      <c r="B958" s="2"/>
    </row>
    <row r="959" spans="1:2" ht="15.75" customHeight="1" x14ac:dyDescent="0.45">
      <c r="A959" s="2"/>
      <c r="B959" s="2"/>
    </row>
    <row r="960" spans="1:2" ht="15.75" customHeight="1" x14ac:dyDescent="0.45">
      <c r="A960" s="2"/>
      <c r="B960" s="2"/>
    </row>
    <row r="961" spans="1:2" ht="15.75" customHeight="1" x14ac:dyDescent="0.45">
      <c r="A961" s="2"/>
      <c r="B961" s="2"/>
    </row>
    <row r="962" spans="1:2" ht="15.75" customHeight="1" x14ac:dyDescent="0.45">
      <c r="A962" s="2"/>
      <c r="B962" s="2"/>
    </row>
    <row r="963" spans="1:2" ht="15.75" customHeight="1" x14ac:dyDescent="0.45">
      <c r="A963" s="2"/>
      <c r="B963" s="2"/>
    </row>
    <row r="964" spans="1:2" ht="15.75" customHeight="1" x14ac:dyDescent="0.45">
      <c r="A964" s="2"/>
      <c r="B964" s="2"/>
    </row>
    <row r="965" spans="1:2" ht="15.75" customHeight="1" x14ac:dyDescent="0.45">
      <c r="A965" s="2"/>
      <c r="B965" s="2"/>
    </row>
    <row r="966" spans="1:2" ht="15.75" customHeight="1" x14ac:dyDescent="0.45">
      <c r="A966" s="2"/>
      <c r="B966" s="2"/>
    </row>
    <row r="967" spans="1:2" ht="15.75" customHeight="1" x14ac:dyDescent="0.45">
      <c r="A967" s="2"/>
      <c r="B967" s="2"/>
    </row>
    <row r="968" spans="1:2" ht="15.75" customHeight="1" x14ac:dyDescent="0.45">
      <c r="A968" s="2"/>
      <c r="B968" s="2"/>
    </row>
    <row r="969" spans="1:2" ht="15.75" customHeight="1" x14ac:dyDescent="0.45">
      <c r="A969" s="2"/>
      <c r="B969" s="2"/>
    </row>
    <row r="970" spans="1:2" ht="15.75" customHeight="1" x14ac:dyDescent="0.45">
      <c r="A970" s="2"/>
      <c r="B970" s="2"/>
    </row>
    <row r="971" spans="1:2" ht="15.75" customHeight="1" x14ac:dyDescent="0.45">
      <c r="A971" s="2"/>
      <c r="B971" s="2"/>
    </row>
    <row r="972" spans="1:2" ht="15.75" customHeight="1" x14ac:dyDescent="0.45">
      <c r="A972" s="2"/>
      <c r="B972" s="2"/>
    </row>
    <row r="973" spans="1:2" ht="15.75" customHeight="1" x14ac:dyDescent="0.45">
      <c r="A973" s="2"/>
      <c r="B973" s="2"/>
    </row>
    <row r="974" spans="1:2" ht="15.75" customHeight="1" x14ac:dyDescent="0.45">
      <c r="A974" s="2"/>
      <c r="B974" s="2"/>
    </row>
    <row r="975" spans="1:2" ht="15.75" customHeight="1" x14ac:dyDescent="0.45">
      <c r="A975" s="2"/>
      <c r="B975" s="2"/>
    </row>
    <row r="976" spans="1:2" ht="15.75" customHeight="1" x14ac:dyDescent="0.45">
      <c r="A976" s="2"/>
      <c r="B976" s="2"/>
    </row>
    <row r="977" spans="1:2" ht="15.75" customHeight="1" x14ac:dyDescent="0.45">
      <c r="A977" s="2"/>
      <c r="B977" s="2"/>
    </row>
    <row r="978" spans="1:2" ht="15.75" customHeight="1" x14ac:dyDescent="0.45">
      <c r="A978" s="2"/>
      <c r="B978" s="2"/>
    </row>
    <row r="979" spans="1:2" ht="15.75" customHeight="1" x14ac:dyDescent="0.45">
      <c r="A979" s="2"/>
      <c r="B979" s="2"/>
    </row>
    <row r="980" spans="1:2" ht="15.75" customHeight="1" x14ac:dyDescent="0.45">
      <c r="A980" s="2"/>
      <c r="B980" s="2"/>
    </row>
    <row r="981" spans="1:2" ht="15.75" customHeight="1" x14ac:dyDescent="0.45">
      <c r="A981" s="2"/>
      <c r="B981" s="2"/>
    </row>
    <row r="982" spans="1:2" ht="15.75" customHeight="1" x14ac:dyDescent="0.45">
      <c r="A982" s="2"/>
      <c r="B982" s="2"/>
    </row>
    <row r="983" spans="1:2" ht="15.75" customHeight="1" x14ac:dyDescent="0.45">
      <c r="A983" s="2"/>
      <c r="B983" s="2"/>
    </row>
    <row r="984" spans="1:2" ht="15.75" customHeight="1" x14ac:dyDescent="0.45">
      <c r="A984" s="2"/>
      <c r="B984" s="2"/>
    </row>
    <row r="985" spans="1:2" ht="15.75" customHeight="1" x14ac:dyDescent="0.45">
      <c r="A985" s="2"/>
      <c r="B985" s="2"/>
    </row>
    <row r="986" spans="1:2" ht="15.75" customHeight="1" x14ac:dyDescent="0.45">
      <c r="A986" s="2"/>
      <c r="B986" s="2"/>
    </row>
    <row r="987" spans="1:2" ht="15.75" customHeight="1" x14ac:dyDescent="0.45">
      <c r="A987" s="2"/>
      <c r="B987" s="2"/>
    </row>
    <row r="988" spans="1:2" ht="15.75" customHeight="1" x14ac:dyDescent="0.45">
      <c r="A988" s="2"/>
      <c r="B988" s="2"/>
    </row>
    <row r="989" spans="1:2" ht="15.75" customHeight="1" x14ac:dyDescent="0.45">
      <c r="A989" s="2"/>
      <c r="B989" s="2"/>
    </row>
    <row r="990" spans="1:2" ht="15.75" customHeight="1" x14ac:dyDescent="0.45">
      <c r="A990" s="2"/>
      <c r="B990" s="2"/>
    </row>
    <row r="991" spans="1:2" ht="15.75" customHeight="1" x14ac:dyDescent="0.45">
      <c r="A991" s="2"/>
      <c r="B991" s="2"/>
    </row>
    <row r="992" spans="1:2" ht="15.75" customHeight="1" x14ac:dyDescent="0.45">
      <c r="A992" s="2"/>
      <c r="B992" s="2"/>
    </row>
    <row r="993" spans="1:2" ht="15.75" customHeight="1" x14ac:dyDescent="0.45">
      <c r="A993" s="2"/>
      <c r="B993" s="2"/>
    </row>
    <row r="994" spans="1:2" ht="15.75" customHeight="1" x14ac:dyDescent="0.45">
      <c r="A994" s="2"/>
      <c r="B994" s="2"/>
    </row>
    <row r="995" spans="1:2" ht="15.75" customHeight="1" x14ac:dyDescent="0.45">
      <c r="A995" s="2"/>
      <c r="B995" s="2"/>
    </row>
    <row r="996" spans="1:2" ht="15.75" customHeight="1" x14ac:dyDescent="0.45">
      <c r="A996" s="2"/>
      <c r="B996" s="2"/>
    </row>
    <row r="997" spans="1:2" ht="15.75" customHeight="1" x14ac:dyDescent="0.45">
      <c r="A997" s="2"/>
      <c r="B997" s="2"/>
    </row>
    <row r="998" spans="1:2" ht="15.75" customHeight="1" x14ac:dyDescent="0.45">
      <c r="A998" s="2"/>
      <c r="B998" s="2"/>
    </row>
    <row r="999" spans="1:2" ht="15.75" customHeight="1" x14ac:dyDescent="0.45">
      <c r="A999" s="2"/>
      <c r="B999" s="2"/>
    </row>
    <row r="1000" spans="1:2" ht="15.75" customHeight="1" x14ac:dyDescent="0.45">
      <c r="A1000" s="2"/>
      <c r="B1000" s="2"/>
    </row>
  </sheetData>
  <hyperlinks>
    <hyperlink ref="B9" r:id="rId1" xr:uid="{00000000-0004-0000-0000-000000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35"/>
  <sheetViews>
    <sheetView workbookViewId="0">
      <selection activeCell="D92" sqref="D92"/>
    </sheetView>
  </sheetViews>
  <sheetFormatPr defaultColWidth="14.46484375" defaultRowHeight="15" customHeight="1" x14ac:dyDescent="0.45"/>
  <cols>
    <col min="1" max="1" width="15.33203125" style="8" customWidth="1"/>
    <col min="2" max="2" width="26.6640625" style="8" customWidth="1"/>
    <col min="3" max="3" width="41.6640625" style="8" customWidth="1"/>
    <col min="4" max="4" width="128.86328125" style="8" customWidth="1"/>
    <col min="5" max="26" width="8.86328125" customWidth="1"/>
  </cols>
  <sheetData>
    <row r="1" spans="1:26" ht="15.75" customHeight="1" x14ac:dyDescent="0.5">
      <c r="A1" s="47" t="s">
        <v>19</v>
      </c>
      <c r="B1" s="7"/>
      <c r="E1" s="9"/>
      <c r="F1" s="9"/>
      <c r="G1" s="9"/>
      <c r="H1" s="9"/>
      <c r="I1" s="9"/>
      <c r="J1" s="9"/>
      <c r="K1" s="9"/>
      <c r="L1" s="9"/>
      <c r="M1" s="9"/>
      <c r="N1" s="9"/>
      <c r="O1" s="9"/>
      <c r="P1" s="9"/>
      <c r="Q1" s="9"/>
      <c r="R1" s="9"/>
      <c r="S1" s="9"/>
      <c r="T1" s="9"/>
      <c r="U1" s="9"/>
      <c r="V1" s="9"/>
      <c r="W1" s="9"/>
      <c r="X1" s="9"/>
      <c r="Y1" s="9"/>
      <c r="Z1" s="9"/>
    </row>
    <row r="2" spans="1:26" ht="15.75" customHeight="1" x14ac:dyDescent="0.5">
      <c r="A2" s="10" t="s">
        <v>20</v>
      </c>
      <c r="B2" s="11" t="s">
        <v>21</v>
      </c>
      <c r="C2" s="10" t="s">
        <v>22</v>
      </c>
      <c r="D2" s="10" t="s">
        <v>23</v>
      </c>
      <c r="E2" s="9"/>
      <c r="F2" s="9"/>
      <c r="G2" s="9"/>
      <c r="H2" s="9"/>
      <c r="I2" s="9"/>
      <c r="J2" s="9"/>
      <c r="K2" s="9"/>
      <c r="L2" s="9"/>
      <c r="M2" s="9"/>
      <c r="N2" s="9"/>
      <c r="O2" s="9"/>
      <c r="P2" s="9"/>
      <c r="Q2" s="9"/>
      <c r="R2" s="9"/>
      <c r="S2" s="9"/>
      <c r="T2" s="9"/>
      <c r="U2" s="9"/>
      <c r="V2" s="9"/>
      <c r="W2" s="9"/>
      <c r="X2" s="9"/>
      <c r="Y2" s="9"/>
      <c r="Z2" s="9"/>
    </row>
    <row r="3" spans="1:26" ht="15.75" customHeight="1" x14ac:dyDescent="0.5">
      <c r="A3" s="12">
        <v>1</v>
      </c>
      <c r="B3" s="48" t="s">
        <v>24</v>
      </c>
      <c r="C3" s="8" t="s">
        <v>25</v>
      </c>
      <c r="D3" s="8" t="s">
        <v>26</v>
      </c>
      <c r="E3" s="9"/>
      <c r="F3" s="9"/>
      <c r="G3" s="9"/>
      <c r="H3" s="9"/>
      <c r="I3" s="9"/>
      <c r="J3" s="9"/>
      <c r="K3" s="9"/>
      <c r="L3" s="9"/>
      <c r="M3" s="9"/>
      <c r="N3" s="9"/>
      <c r="O3" s="9"/>
      <c r="P3" s="9"/>
      <c r="Q3" s="9"/>
      <c r="R3" s="9"/>
      <c r="S3" s="9"/>
      <c r="T3" s="9"/>
      <c r="U3" s="9"/>
      <c r="V3" s="9"/>
      <c r="W3" s="9"/>
      <c r="X3" s="9"/>
      <c r="Y3" s="9"/>
      <c r="Z3" s="9"/>
    </row>
    <row r="4" spans="1:26" ht="15.75" customHeight="1" x14ac:dyDescent="0.5">
      <c r="A4" s="12">
        <v>2</v>
      </c>
      <c r="B4" s="49"/>
      <c r="C4" s="8" t="s">
        <v>27</v>
      </c>
      <c r="D4" s="8" t="s">
        <v>28</v>
      </c>
      <c r="E4" s="9"/>
      <c r="F4" s="9"/>
      <c r="G4" s="9"/>
      <c r="H4" s="9"/>
      <c r="I4" s="9"/>
      <c r="J4" s="9"/>
      <c r="K4" s="9"/>
      <c r="L4" s="9"/>
      <c r="M4" s="9"/>
      <c r="N4" s="9"/>
      <c r="O4" s="9"/>
      <c r="P4" s="9"/>
      <c r="Q4" s="9"/>
      <c r="R4" s="9"/>
      <c r="S4" s="9"/>
      <c r="T4" s="9"/>
      <c r="U4" s="9"/>
      <c r="V4" s="9"/>
      <c r="W4" s="9"/>
      <c r="X4" s="9"/>
      <c r="Y4" s="9"/>
      <c r="Z4" s="9"/>
    </row>
    <row r="5" spans="1:26" ht="15.75" customHeight="1" x14ac:dyDescent="0.5">
      <c r="A5" s="12">
        <v>3</v>
      </c>
      <c r="B5" s="49"/>
      <c r="C5" s="8" t="s">
        <v>29</v>
      </c>
      <c r="D5" s="8" t="s">
        <v>30</v>
      </c>
      <c r="E5" s="9"/>
      <c r="F5" s="9"/>
      <c r="G5" s="9"/>
      <c r="H5" s="9"/>
      <c r="I5" s="9"/>
      <c r="J5" s="9"/>
      <c r="K5" s="9"/>
      <c r="L5" s="9"/>
      <c r="M5" s="9"/>
      <c r="N5" s="9"/>
      <c r="O5" s="9"/>
      <c r="P5" s="9"/>
      <c r="Q5" s="9"/>
      <c r="R5" s="9"/>
      <c r="S5" s="9"/>
      <c r="T5" s="9"/>
      <c r="U5" s="9"/>
      <c r="V5" s="9"/>
      <c r="W5" s="9"/>
      <c r="X5" s="9"/>
      <c r="Y5" s="9"/>
      <c r="Z5" s="9"/>
    </row>
    <row r="6" spans="1:26" ht="15.75" customHeight="1" x14ac:dyDescent="0.5">
      <c r="A6" s="12">
        <v>4</v>
      </c>
      <c r="B6" s="49"/>
      <c r="C6" s="43" t="s">
        <v>31</v>
      </c>
      <c r="D6" s="43" t="s">
        <v>32</v>
      </c>
      <c r="E6" s="9"/>
      <c r="F6" s="9"/>
      <c r="G6" s="9"/>
      <c r="H6" s="9"/>
      <c r="I6" s="9"/>
      <c r="J6" s="9"/>
      <c r="K6" s="9"/>
      <c r="L6" s="9"/>
      <c r="M6" s="9"/>
      <c r="N6" s="9"/>
      <c r="O6" s="9"/>
      <c r="P6" s="9"/>
      <c r="Q6" s="9"/>
      <c r="R6" s="9"/>
      <c r="S6" s="9"/>
      <c r="T6" s="9"/>
      <c r="U6" s="9"/>
      <c r="V6" s="9"/>
      <c r="W6" s="9"/>
      <c r="X6" s="9"/>
      <c r="Y6" s="9"/>
      <c r="Z6" s="9"/>
    </row>
    <row r="7" spans="1:26" ht="15.75" customHeight="1" x14ac:dyDescent="0.5">
      <c r="A7" s="12">
        <v>5</v>
      </c>
      <c r="B7" s="52" t="s">
        <v>33</v>
      </c>
      <c r="C7" s="42" t="s">
        <v>34</v>
      </c>
      <c r="D7" s="42" t="s">
        <v>35</v>
      </c>
      <c r="E7" s="9"/>
      <c r="F7" s="9"/>
      <c r="G7" s="9"/>
      <c r="H7" s="9"/>
      <c r="I7" s="9"/>
      <c r="J7" s="9"/>
      <c r="K7" s="9"/>
      <c r="L7" s="9"/>
      <c r="M7" s="9"/>
      <c r="N7" s="9"/>
      <c r="O7" s="9"/>
      <c r="P7" s="9"/>
      <c r="Q7" s="9"/>
      <c r="R7" s="9"/>
      <c r="S7" s="9"/>
      <c r="T7" s="9"/>
      <c r="U7" s="9"/>
      <c r="V7" s="9"/>
      <c r="W7" s="9"/>
      <c r="X7" s="9"/>
      <c r="Y7" s="9"/>
      <c r="Z7" s="9"/>
    </row>
    <row r="8" spans="1:26" ht="15.75" customHeight="1" x14ac:dyDescent="0.5">
      <c r="A8" s="12">
        <v>6</v>
      </c>
      <c r="B8" s="53"/>
      <c r="C8" s="8" t="s">
        <v>36</v>
      </c>
      <c r="D8" s="8" t="s">
        <v>37</v>
      </c>
      <c r="E8" s="9"/>
      <c r="F8" s="9"/>
      <c r="G8" s="9"/>
      <c r="H8" s="9"/>
      <c r="I8" s="9"/>
      <c r="J8" s="9"/>
      <c r="K8" s="9"/>
      <c r="L8" s="9"/>
      <c r="M8" s="9"/>
      <c r="N8" s="9"/>
      <c r="O8" s="9"/>
      <c r="P8" s="9"/>
      <c r="Q8" s="9"/>
      <c r="R8" s="9"/>
      <c r="S8" s="9"/>
      <c r="T8" s="9"/>
      <c r="U8" s="9"/>
      <c r="V8" s="9"/>
      <c r="W8" s="9"/>
      <c r="X8" s="9"/>
      <c r="Y8" s="9"/>
      <c r="Z8" s="9"/>
    </row>
    <row r="9" spans="1:26" ht="15.75" customHeight="1" x14ac:dyDescent="0.5">
      <c r="A9" s="12">
        <v>7</v>
      </c>
      <c r="B9" s="53"/>
      <c r="C9" s="8" t="s">
        <v>38</v>
      </c>
      <c r="D9" s="8" t="s">
        <v>39</v>
      </c>
      <c r="E9" s="9"/>
      <c r="F9" s="9"/>
      <c r="G9" s="9"/>
      <c r="H9" s="9"/>
      <c r="I9" s="9"/>
      <c r="J9" s="9"/>
      <c r="K9" s="9"/>
      <c r="L9" s="9"/>
      <c r="M9" s="9"/>
      <c r="N9" s="9"/>
      <c r="O9" s="9"/>
      <c r="P9" s="9"/>
      <c r="Q9" s="9"/>
      <c r="R9" s="9"/>
      <c r="S9" s="9"/>
      <c r="T9" s="9"/>
      <c r="U9" s="9"/>
      <c r="V9" s="9"/>
      <c r="W9" s="9"/>
      <c r="X9" s="9"/>
      <c r="Y9" s="9"/>
      <c r="Z9" s="9"/>
    </row>
    <row r="10" spans="1:26" ht="15.75" customHeight="1" x14ac:dyDescent="0.5">
      <c r="A10" s="12">
        <v>8</v>
      </c>
      <c r="B10" s="53"/>
      <c r="C10" s="8" t="s">
        <v>40</v>
      </c>
      <c r="D10" s="8" t="s">
        <v>41</v>
      </c>
      <c r="E10" s="9"/>
      <c r="F10" s="9"/>
      <c r="G10" s="9"/>
      <c r="H10" s="9"/>
      <c r="I10" s="9"/>
      <c r="J10" s="9"/>
      <c r="K10" s="9"/>
      <c r="L10" s="9"/>
      <c r="M10" s="9"/>
      <c r="N10" s="9"/>
      <c r="O10" s="9"/>
      <c r="P10" s="9"/>
      <c r="Q10" s="9"/>
      <c r="R10" s="9"/>
      <c r="S10" s="9"/>
      <c r="T10" s="9"/>
      <c r="U10" s="9"/>
      <c r="V10" s="9"/>
      <c r="W10" s="9"/>
      <c r="X10" s="9"/>
      <c r="Y10" s="9"/>
      <c r="Z10" s="9"/>
    </row>
    <row r="11" spans="1:26" ht="15.75" customHeight="1" x14ac:dyDescent="0.5">
      <c r="A11" s="12">
        <v>9</v>
      </c>
      <c r="B11" s="53"/>
      <c r="C11" s="8" t="s">
        <v>42</v>
      </c>
      <c r="D11" s="8" t="s">
        <v>43</v>
      </c>
      <c r="E11" s="9"/>
      <c r="F11" s="9"/>
      <c r="G11" s="9"/>
      <c r="H11" s="9"/>
      <c r="I11" s="9"/>
      <c r="J11" s="9"/>
      <c r="K11" s="9"/>
      <c r="L11" s="9"/>
      <c r="M11" s="9"/>
      <c r="N11" s="9"/>
      <c r="O11" s="9"/>
      <c r="P11" s="9"/>
      <c r="Q11" s="9"/>
      <c r="R11" s="9"/>
      <c r="S11" s="9"/>
      <c r="T11" s="9"/>
      <c r="U11" s="9"/>
      <c r="V11" s="9"/>
      <c r="W11" s="9"/>
      <c r="X11" s="9"/>
      <c r="Y11" s="9"/>
      <c r="Z11" s="9"/>
    </row>
    <row r="12" spans="1:26" ht="15.75" customHeight="1" x14ac:dyDescent="0.5">
      <c r="A12" s="12">
        <v>10</v>
      </c>
      <c r="B12" s="53"/>
      <c r="C12" s="8" t="s">
        <v>44</v>
      </c>
      <c r="D12" s="8" t="s">
        <v>45</v>
      </c>
      <c r="E12" s="9"/>
      <c r="F12" s="9"/>
      <c r="G12" s="9"/>
      <c r="H12" s="9"/>
      <c r="I12" s="9"/>
      <c r="J12" s="9"/>
      <c r="K12" s="9"/>
      <c r="L12" s="9"/>
      <c r="M12" s="9"/>
      <c r="N12" s="9"/>
      <c r="O12" s="9"/>
      <c r="P12" s="9"/>
      <c r="Q12" s="9"/>
      <c r="R12" s="9"/>
      <c r="S12" s="9"/>
      <c r="T12" s="9"/>
      <c r="U12" s="9"/>
      <c r="V12" s="9"/>
      <c r="W12" s="9"/>
      <c r="X12" s="9"/>
      <c r="Y12" s="9"/>
      <c r="Z12" s="9"/>
    </row>
    <row r="13" spans="1:26" ht="15.75" customHeight="1" x14ac:dyDescent="0.5">
      <c r="A13" s="12">
        <v>11</v>
      </c>
      <c r="B13" s="53"/>
      <c r="C13" s="13" t="s">
        <v>46</v>
      </c>
      <c r="D13" s="8" t="s">
        <v>47</v>
      </c>
      <c r="E13" s="9"/>
      <c r="F13" s="9"/>
      <c r="G13" s="9"/>
      <c r="H13" s="9"/>
      <c r="I13" s="9"/>
      <c r="J13" s="9"/>
      <c r="K13" s="9"/>
      <c r="L13" s="9"/>
      <c r="M13" s="9"/>
      <c r="N13" s="9"/>
      <c r="O13" s="9"/>
      <c r="P13" s="9"/>
      <c r="Q13" s="9"/>
      <c r="R13" s="9"/>
      <c r="S13" s="9"/>
      <c r="T13" s="9"/>
      <c r="U13" s="9"/>
      <c r="V13" s="9"/>
      <c r="W13" s="9"/>
      <c r="X13" s="9"/>
      <c r="Y13" s="9"/>
      <c r="Z13" s="9"/>
    </row>
    <row r="14" spans="1:26" ht="15.75" customHeight="1" x14ac:dyDescent="0.5">
      <c r="A14" s="12">
        <v>12</v>
      </c>
      <c r="B14" s="54"/>
      <c r="C14" s="55" t="s">
        <v>48</v>
      </c>
      <c r="D14" s="43" t="s">
        <v>49</v>
      </c>
      <c r="E14" s="51"/>
      <c r="F14" s="51"/>
      <c r="G14" s="51"/>
      <c r="H14" s="51"/>
      <c r="I14" s="51"/>
      <c r="J14" s="51"/>
      <c r="K14" s="51"/>
      <c r="L14" s="51"/>
      <c r="M14" s="51"/>
      <c r="N14" s="51"/>
      <c r="O14" s="51"/>
      <c r="P14" s="51"/>
      <c r="Q14" s="51"/>
      <c r="R14" s="51"/>
      <c r="S14" s="51"/>
      <c r="T14" s="51"/>
      <c r="U14" s="51"/>
      <c r="V14" s="51"/>
      <c r="W14" s="51"/>
      <c r="X14" s="51"/>
      <c r="Y14" s="51"/>
      <c r="Z14" s="51"/>
    </row>
    <row r="15" spans="1:26" ht="15.75" customHeight="1" x14ac:dyDescent="0.5">
      <c r="A15" s="12">
        <v>13</v>
      </c>
      <c r="B15" s="338" t="s">
        <v>50</v>
      </c>
      <c r="C15" s="8" t="s">
        <v>51</v>
      </c>
      <c r="D15" s="8" t="s">
        <v>52</v>
      </c>
      <c r="E15" s="9"/>
      <c r="F15" s="9"/>
      <c r="G15" s="9"/>
      <c r="H15" s="9"/>
      <c r="I15" s="9"/>
      <c r="J15" s="9"/>
      <c r="K15" s="9"/>
      <c r="L15" s="9"/>
      <c r="M15" s="9"/>
      <c r="N15" s="9"/>
      <c r="O15" s="9"/>
      <c r="P15" s="9"/>
      <c r="Q15" s="9"/>
      <c r="R15" s="9"/>
      <c r="S15" s="9"/>
      <c r="T15" s="9"/>
      <c r="U15" s="9"/>
      <c r="V15" s="9"/>
      <c r="W15" s="9"/>
      <c r="X15" s="9"/>
      <c r="Y15" s="9"/>
      <c r="Z15" s="9"/>
    </row>
    <row r="16" spans="1:26" ht="15.75" customHeight="1" x14ac:dyDescent="0.5">
      <c r="A16" s="12">
        <v>14</v>
      </c>
      <c r="B16" s="339"/>
      <c r="C16" s="8" t="s">
        <v>53</v>
      </c>
      <c r="D16" s="8" t="s">
        <v>54</v>
      </c>
      <c r="E16" s="9"/>
      <c r="F16" s="9"/>
      <c r="G16" s="9"/>
      <c r="H16" s="9"/>
      <c r="I16" s="9"/>
      <c r="J16" s="9"/>
      <c r="K16" s="9"/>
      <c r="L16" s="9"/>
      <c r="M16" s="9"/>
      <c r="N16" s="9"/>
      <c r="O16" s="9"/>
      <c r="P16" s="9"/>
      <c r="Q16" s="9"/>
      <c r="R16" s="9"/>
      <c r="S16" s="9"/>
      <c r="T16" s="9"/>
      <c r="U16" s="9"/>
      <c r="V16" s="9"/>
      <c r="W16" s="9"/>
      <c r="X16" s="9"/>
      <c r="Y16" s="9"/>
      <c r="Z16" s="9"/>
    </row>
    <row r="17" spans="1:26" ht="15.75" customHeight="1" x14ac:dyDescent="0.5">
      <c r="A17" s="12">
        <v>15</v>
      </c>
      <c r="B17" s="339"/>
      <c r="C17" s="8" t="s">
        <v>55</v>
      </c>
      <c r="D17" s="8" t="s">
        <v>56</v>
      </c>
      <c r="E17" s="9"/>
      <c r="F17" s="9"/>
      <c r="G17" s="9"/>
      <c r="H17" s="9"/>
      <c r="I17" s="9"/>
      <c r="J17" s="9"/>
      <c r="K17" s="9"/>
      <c r="L17" s="9"/>
      <c r="M17" s="9"/>
      <c r="N17" s="9"/>
      <c r="O17" s="9"/>
      <c r="P17" s="9"/>
      <c r="Q17" s="9"/>
      <c r="R17" s="9"/>
      <c r="S17" s="9"/>
      <c r="T17" s="9"/>
      <c r="U17" s="9"/>
      <c r="V17" s="9"/>
      <c r="W17" s="9"/>
      <c r="X17" s="9"/>
      <c r="Y17" s="9"/>
      <c r="Z17" s="9"/>
    </row>
    <row r="18" spans="1:26" ht="15.75" customHeight="1" x14ac:dyDescent="0.5">
      <c r="A18" s="12">
        <v>16</v>
      </c>
      <c r="B18" s="339"/>
      <c r="C18" s="8" t="s">
        <v>57</v>
      </c>
      <c r="D18" s="8" t="s">
        <v>58</v>
      </c>
      <c r="E18" s="9"/>
      <c r="F18" s="9"/>
      <c r="G18" s="9"/>
      <c r="H18" s="9"/>
      <c r="I18" s="9"/>
      <c r="J18" s="9"/>
      <c r="K18" s="9"/>
      <c r="L18" s="9"/>
      <c r="M18" s="9"/>
      <c r="N18" s="9"/>
      <c r="O18" s="9"/>
      <c r="P18" s="9"/>
      <c r="Q18" s="9"/>
      <c r="R18" s="9"/>
      <c r="S18" s="9"/>
      <c r="T18" s="9"/>
      <c r="U18" s="9"/>
      <c r="V18" s="9"/>
      <c r="W18" s="9"/>
      <c r="X18" s="9"/>
      <c r="Y18" s="9"/>
      <c r="Z18" s="9"/>
    </row>
    <row r="19" spans="1:26" ht="15.75" customHeight="1" x14ac:dyDescent="0.5">
      <c r="A19" s="12">
        <v>17</v>
      </c>
      <c r="B19" s="339"/>
      <c r="C19" s="8" t="s">
        <v>59</v>
      </c>
      <c r="D19" s="8" t="s">
        <v>60</v>
      </c>
      <c r="E19" s="9"/>
      <c r="F19" s="9"/>
      <c r="G19" s="9"/>
      <c r="H19" s="9"/>
      <c r="I19" s="9"/>
      <c r="J19" s="9"/>
      <c r="K19" s="9"/>
      <c r="L19" s="9"/>
      <c r="M19" s="9"/>
      <c r="N19" s="9"/>
      <c r="O19" s="9"/>
      <c r="P19" s="9"/>
      <c r="Q19" s="9"/>
      <c r="R19" s="9"/>
      <c r="S19" s="9"/>
      <c r="T19" s="9"/>
      <c r="U19" s="9"/>
      <c r="V19" s="9"/>
      <c r="W19" s="9"/>
      <c r="X19" s="9"/>
      <c r="Y19" s="9"/>
      <c r="Z19" s="9"/>
    </row>
    <row r="20" spans="1:26" s="44" customFormat="1" ht="15.75" customHeight="1" x14ac:dyDescent="0.5">
      <c r="A20" s="12">
        <v>18</v>
      </c>
      <c r="B20" s="339"/>
      <c r="C20" s="42" t="s">
        <v>61</v>
      </c>
      <c r="D20" s="42" t="s">
        <v>62</v>
      </c>
      <c r="E20" s="68"/>
      <c r="F20" s="68"/>
      <c r="G20" s="68"/>
      <c r="H20" s="68"/>
      <c r="I20" s="68"/>
      <c r="J20" s="68"/>
      <c r="K20" s="68"/>
      <c r="L20" s="68"/>
      <c r="M20" s="68"/>
      <c r="N20" s="68"/>
      <c r="O20" s="68"/>
      <c r="P20" s="68"/>
      <c r="Q20" s="68"/>
      <c r="R20" s="68"/>
      <c r="S20" s="68"/>
      <c r="T20" s="68"/>
      <c r="U20" s="68"/>
      <c r="V20" s="68"/>
      <c r="W20" s="68"/>
      <c r="X20" s="68"/>
      <c r="Y20" s="68"/>
      <c r="Z20" s="68"/>
    </row>
    <row r="21" spans="1:26" ht="15.75" customHeight="1" x14ac:dyDescent="0.5">
      <c r="A21" s="12">
        <v>19</v>
      </c>
      <c r="B21" s="339"/>
      <c r="C21" s="8" t="s">
        <v>63</v>
      </c>
      <c r="D21" s="8" t="s">
        <v>64</v>
      </c>
      <c r="E21" s="68"/>
      <c r="F21" s="68"/>
      <c r="G21" s="68"/>
      <c r="H21" s="68"/>
      <c r="I21" s="68"/>
      <c r="J21" s="68"/>
      <c r="K21" s="68"/>
      <c r="L21" s="68"/>
      <c r="M21" s="68"/>
      <c r="N21" s="68"/>
      <c r="O21" s="68"/>
      <c r="P21" s="68"/>
      <c r="Q21" s="68"/>
      <c r="R21" s="68"/>
      <c r="S21" s="68"/>
      <c r="T21" s="68"/>
      <c r="U21" s="68"/>
      <c r="V21" s="68"/>
      <c r="W21" s="68"/>
      <c r="X21" s="68"/>
      <c r="Y21" s="68"/>
      <c r="Z21" s="68"/>
    </row>
    <row r="22" spans="1:26" ht="15.75" customHeight="1" x14ac:dyDescent="0.5">
      <c r="A22" s="12">
        <v>20</v>
      </c>
      <c r="B22" s="339"/>
      <c r="C22" s="8" t="s">
        <v>65</v>
      </c>
      <c r="D22" s="8" t="s">
        <v>66</v>
      </c>
      <c r="E22" s="68"/>
      <c r="F22" s="68"/>
      <c r="G22" s="68"/>
      <c r="H22" s="68"/>
      <c r="I22" s="68"/>
      <c r="J22" s="68"/>
      <c r="K22" s="68"/>
      <c r="L22" s="68"/>
      <c r="M22" s="68"/>
      <c r="N22" s="68"/>
      <c r="O22" s="68"/>
      <c r="P22" s="68"/>
      <c r="Q22" s="68"/>
      <c r="R22" s="68"/>
      <c r="S22" s="68"/>
      <c r="T22" s="68"/>
      <c r="U22" s="68"/>
      <c r="V22" s="68"/>
      <c r="W22" s="68"/>
      <c r="X22" s="68"/>
      <c r="Y22" s="68"/>
      <c r="Z22" s="68"/>
    </row>
    <row r="23" spans="1:26" ht="15.75" customHeight="1" x14ac:dyDescent="0.5">
      <c r="A23" s="12">
        <v>21</v>
      </c>
      <c r="B23" s="339"/>
      <c r="C23" s="8" t="s">
        <v>67</v>
      </c>
      <c r="D23" s="8" t="s">
        <v>68</v>
      </c>
      <c r="E23" s="68"/>
      <c r="F23" s="68"/>
      <c r="G23" s="68"/>
      <c r="H23" s="68"/>
      <c r="I23" s="68"/>
      <c r="J23" s="68"/>
      <c r="K23" s="68"/>
      <c r="L23" s="68"/>
      <c r="M23" s="68"/>
      <c r="N23" s="68"/>
      <c r="O23" s="68"/>
      <c r="P23" s="68"/>
      <c r="Q23" s="68"/>
      <c r="R23" s="68"/>
      <c r="S23" s="68"/>
      <c r="T23" s="68"/>
      <c r="U23" s="68"/>
      <c r="V23" s="68"/>
      <c r="W23" s="68"/>
      <c r="X23" s="68"/>
      <c r="Y23" s="68"/>
      <c r="Z23" s="68"/>
    </row>
    <row r="24" spans="1:26" ht="15.75" customHeight="1" x14ac:dyDescent="0.5">
      <c r="A24" s="12">
        <v>22</v>
      </c>
      <c r="B24" s="340"/>
      <c r="C24" s="40" t="s">
        <v>69</v>
      </c>
      <c r="D24" s="40" t="s">
        <v>70</v>
      </c>
      <c r="E24" s="68"/>
      <c r="F24" s="68"/>
      <c r="G24" s="68"/>
      <c r="H24" s="68"/>
      <c r="I24" s="68"/>
      <c r="J24" s="68"/>
      <c r="K24" s="68"/>
      <c r="L24" s="68"/>
      <c r="M24" s="68"/>
      <c r="N24" s="68"/>
      <c r="O24" s="68"/>
      <c r="P24" s="68"/>
      <c r="Q24" s="68"/>
      <c r="R24" s="68"/>
      <c r="S24" s="68"/>
      <c r="T24" s="68"/>
      <c r="U24" s="68"/>
      <c r="V24" s="68"/>
      <c r="W24" s="68"/>
      <c r="X24" s="68"/>
      <c r="Y24" s="68"/>
      <c r="Z24" s="68"/>
    </row>
    <row r="25" spans="1:26" ht="15.75" customHeight="1" x14ac:dyDescent="0.5">
      <c r="A25" s="12">
        <v>23</v>
      </c>
      <c r="B25" s="49" t="s">
        <v>71</v>
      </c>
      <c r="C25" s="8" t="s">
        <v>72</v>
      </c>
      <c r="D25" s="8" t="s">
        <v>73</v>
      </c>
      <c r="E25" s="9"/>
      <c r="F25" s="9"/>
      <c r="G25" s="9"/>
      <c r="H25" s="9"/>
      <c r="I25" s="9"/>
      <c r="J25" s="9"/>
      <c r="K25" s="9"/>
      <c r="L25" s="9"/>
      <c r="M25" s="9"/>
      <c r="N25" s="9"/>
      <c r="O25" s="9"/>
      <c r="P25" s="9"/>
      <c r="Q25" s="9"/>
      <c r="R25" s="9"/>
      <c r="S25" s="9"/>
      <c r="T25" s="9"/>
      <c r="U25" s="9"/>
      <c r="V25" s="9"/>
      <c r="W25" s="9"/>
      <c r="X25" s="9"/>
      <c r="Y25" s="9"/>
      <c r="Z25" s="9"/>
    </row>
    <row r="26" spans="1:26" ht="15.75" customHeight="1" x14ac:dyDescent="0.5">
      <c r="A26" s="12">
        <v>24</v>
      </c>
      <c r="B26" s="56"/>
      <c r="C26" s="8" t="s">
        <v>74</v>
      </c>
      <c r="D26" s="8" t="s">
        <v>75</v>
      </c>
      <c r="E26" s="9"/>
      <c r="F26" s="9"/>
      <c r="G26" s="9"/>
      <c r="H26" s="9"/>
      <c r="I26" s="9"/>
      <c r="J26" s="9"/>
      <c r="K26" s="9"/>
      <c r="L26" s="9"/>
      <c r="M26" s="9"/>
      <c r="N26" s="9"/>
      <c r="O26" s="9"/>
      <c r="P26" s="9"/>
      <c r="Q26" s="9"/>
      <c r="R26" s="9"/>
      <c r="S26" s="9"/>
      <c r="T26" s="9"/>
      <c r="U26" s="9"/>
      <c r="V26" s="9"/>
      <c r="W26" s="9"/>
      <c r="X26" s="9"/>
      <c r="Y26" s="9"/>
      <c r="Z26" s="9"/>
    </row>
    <row r="27" spans="1:26" ht="15.75" customHeight="1" x14ac:dyDescent="0.5">
      <c r="A27" s="12">
        <v>25</v>
      </c>
      <c r="B27" s="49"/>
      <c r="C27" s="8" t="s">
        <v>76</v>
      </c>
      <c r="D27" s="8" t="s">
        <v>77</v>
      </c>
      <c r="E27" s="9"/>
      <c r="F27" s="9"/>
      <c r="G27" s="9"/>
      <c r="H27" s="9"/>
      <c r="I27" s="9"/>
      <c r="J27" s="9"/>
      <c r="K27" s="9"/>
      <c r="L27" s="9"/>
      <c r="M27" s="9"/>
      <c r="N27" s="9"/>
      <c r="O27" s="9"/>
      <c r="P27" s="9"/>
      <c r="Q27" s="9"/>
      <c r="R27" s="9"/>
      <c r="S27" s="9"/>
      <c r="T27" s="9"/>
      <c r="U27" s="9"/>
      <c r="V27" s="9"/>
      <c r="W27" s="9"/>
      <c r="X27" s="9"/>
      <c r="Y27" s="9"/>
      <c r="Z27" s="9"/>
    </row>
    <row r="28" spans="1:26" ht="15.75" customHeight="1" x14ac:dyDescent="0.5">
      <c r="A28" s="12">
        <v>26</v>
      </c>
      <c r="B28" s="49"/>
      <c r="C28" s="8" t="s">
        <v>78</v>
      </c>
      <c r="D28" s="8" t="s">
        <v>79</v>
      </c>
      <c r="E28" s="9"/>
      <c r="F28" s="9"/>
      <c r="G28" s="9"/>
      <c r="H28" s="9"/>
      <c r="I28" s="9"/>
      <c r="J28" s="9"/>
      <c r="K28" s="9"/>
      <c r="L28" s="9"/>
      <c r="M28" s="9"/>
      <c r="N28" s="9"/>
      <c r="O28" s="9"/>
      <c r="P28" s="9"/>
      <c r="Q28" s="9"/>
      <c r="R28" s="9"/>
      <c r="S28" s="9"/>
      <c r="T28" s="9"/>
      <c r="U28" s="9"/>
      <c r="V28" s="9"/>
      <c r="W28" s="9"/>
      <c r="X28" s="9"/>
      <c r="Y28" s="9"/>
      <c r="Z28" s="9"/>
    </row>
    <row r="29" spans="1:26" ht="15.75" customHeight="1" x14ac:dyDescent="0.5">
      <c r="A29" s="12">
        <v>27</v>
      </c>
      <c r="B29" s="49"/>
      <c r="C29" s="8" t="s">
        <v>80</v>
      </c>
      <c r="D29" s="8" t="s">
        <v>81</v>
      </c>
      <c r="E29" s="9"/>
      <c r="F29" s="9"/>
      <c r="G29" s="9"/>
      <c r="H29" s="9"/>
      <c r="I29" s="9"/>
      <c r="J29" s="9"/>
      <c r="K29" s="9"/>
      <c r="L29" s="9"/>
      <c r="M29" s="9"/>
      <c r="N29" s="9"/>
      <c r="O29" s="9"/>
      <c r="P29" s="9"/>
      <c r="Q29" s="9"/>
      <c r="R29" s="9"/>
      <c r="S29" s="9"/>
      <c r="T29" s="9"/>
      <c r="U29" s="9"/>
      <c r="V29" s="9"/>
      <c r="W29" s="9"/>
      <c r="X29" s="9"/>
      <c r="Y29" s="9"/>
      <c r="Z29" s="9"/>
    </row>
    <row r="30" spans="1:26" ht="15.75" customHeight="1" x14ac:dyDescent="0.5">
      <c r="A30" s="12">
        <v>28</v>
      </c>
      <c r="B30" s="49"/>
      <c r="C30" s="8" t="s">
        <v>82</v>
      </c>
      <c r="D30" s="8" t="s">
        <v>83</v>
      </c>
      <c r="E30" s="9"/>
      <c r="F30" s="9"/>
      <c r="G30" s="9"/>
      <c r="H30" s="9"/>
      <c r="I30" s="9"/>
      <c r="J30" s="9"/>
      <c r="K30" s="9"/>
      <c r="L30" s="9"/>
      <c r="M30" s="9"/>
      <c r="N30" s="9"/>
      <c r="O30" s="9"/>
      <c r="P30" s="9"/>
      <c r="Q30" s="9"/>
      <c r="R30" s="9"/>
      <c r="S30" s="9"/>
      <c r="T30" s="9"/>
      <c r="U30" s="9"/>
      <c r="V30" s="9"/>
      <c r="W30" s="9"/>
      <c r="X30" s="9"/>
      <c r="Y30" s="9"/>
      <c r="Z30" s="9"/>
    </row>
    <row r="31" spans="1:26" ht="15.75" customHeight="1" x14ac:dyDescent="0.5">
      <c r="A31" s="12">
        <v>29</v>
      </c>
      <c r="B31" s="49"/>
      <c r="C31" s="8" t="s">
        <v>84</v>
      </c>
      <c r="D31" s="8" t="s">
        <v>85</v>
      </c>
      <c r="E31" s="9"/>
      <c r="F31" s="9"/>
      <c r="G31" s="9"/>
      <c r="H31" s="9"/>
      <c r="I31" s="9"/>
      <c r="J31" s="9"/>
      <c r="K31" s="9"/>
      <c r="L31" s="9"/>
      <c r="M31" s="9"/>
      <c r="N31" s="9"/>
      <c r="O31" s="9"/>
      <c r="P31" s="9"/>
      <c r="Q31" s="9"/>
      <c r="R31" s="9"/>
      <c r="S31" s="9"/>
      <c r="T31" s="9"/>
      <c r="U31" s="9"/>
      <c r="V31" s="9"/>
      <c r="W31" s="9"/>
      <c r="X31" s="9"/>
      <c r="Y31" s="9"/>
      <c r="Z31" s="9"/>
    </row>
    <row r="32" spans="1:26" ht="15.75" customHeight="1" x14ac:dyDescent="0.5">
      <c r="A32" s="12">
        <v>30</v>
      </c>
      <c r="B32" s="49"/>
      <c r="C32" s="8" t="s">
        <v>86</v>
      </c>
      <c r="D32" s="8" t="s">
        <v>87</v>
      </c>
      <c r="E32" s="9"/>
      <c r="F32" s="9"/>
      <c r="G32" s="9"/>
      <c r="H32" s="9"/>
      <c r="I32" s="9"/>
      <c r="J32" s="9"/>
      <c r="K32" s="9"/>
      <c r="L32" s="9"/>
      <c r="M32" s="9"/>
      <c r="N32" s="9"/>
      <c r="O32" s="9"/>
      <c r="P32" s="9"/>
      <c r="Q32" s="9"/>
      <c r="R32" s="9"/>
      <c r="S32" s="9"/>
      <c r="T32" s="9"/>
      <c r="U32" s="9"/>
      <c r="V32" s="9"/>
      <c r="W32" s="9"/>
      <c r="X32" s="9"/>
      <c r="Y32" s="9"/>
      <c r="Z32" s="9"/>
    </row>
    <row r="33" spans="1:26" ht="15.75" customHeight="1" x14ac:dyDescent="0.5">
      <c r="A33" s="12">
        <v>31</v>
      </c>
      <c r="B33" s="49"/>
      <c r="C33" s="8" t="s">
        <v>88</v>
      </c>
      <c r="D33" s="8" t="s">
        <v>89</v>
      </c>
      <c r="E33" s="9"/>
      <c r="F33" s="9"/>
      <c r="G33" s="9"/>
      <c r="H33" s="9"/>
      <c r="I33" s="9"/>
      <c r="J33" s="9"/>
      <c r="K33" s="9"/>
      <c r="L33" s="9"/>
      <c r="M33" s="9"/>
      <c r="N33" s="9"/>
      <c r="O33" s="9"/>
      <c r="P33" s="9"/>
      <c r="Q33" s="9"/>
      <c r="R33" s="9"/>
      <c r="S33" s="9"/>
      <c r="T33" s="9"/>
      <c r="U33" s="9"/>
      <c r="V33" s="9"/>
      <c r="W33" s="9"/>
      <c r="X33" s="9"/>
      <c r="Y33" s="9"/>
      <c r="Z33" s="9"/>
    </row>
    <row r="34" spans="1:26" ht="15.75" customHeight="1" x14ac:dyDescent="0.5">
      <c r="A34" s="12">
        <v>32</v>
      </c>
      <c r="B34" s="49"/>
      <c r="C34" s="8" t="s">
        <v>90</v>
      </c>
      <c r="D34" s="8" t="s">
        <v>91</v>
      </c>
      <c r="E34" s="9"/>
      <c r="F34" s="9"/>
      <c r="G34" s="9"/>
      <c r="H34" s="9"/>
      <c r="I34" s="9"/>
      <c r="J34" s="9"/>
      <c r="K34" s="9"/>
      <c r="L34" s="9"/>
      <c r="M34" s="9"/>
      <c r="N34" s="9"/>
      <c r="O34" s="9"/>
      <c r="P34" s="9"/>
      <c r="Q34" s="9"/>
      <c r="R34" s="9"/>
      <c r="S34" s="9"/>
      <c r="T34" s="9"/>
      <c r="U34" s="9"/>
      <c r="V34" s="9"/>
      <c r="W34" s="9"/>
      <c r="X34" s="9"/>
      <c r="Y34" s="9"/>
      <c r="Z34" s="9"/>
    </row>
    <row r="35" spans="1:26" ht="15.75" customHeight="1" x14ac:dyDescent="0.5">
      <c r="A35" s="12">
        <v>33</v>
      </c>
      <c r="B35" s="49"/>
      <c r="C35" s="8" t="s">
        <v>92</v>
      </c>
      <c r="D35" s="8" t="s">
        <v>93</v>
      </c>
      <c r="E35" s="9"/>
      <c r="F35" s="9"/>
      <c r="G35" s="9"/>
      <c r="H35" s="9"/>
      <c r="I35" s="9"/>
      <c r="J35" s="9"/>
      <c r="K35" s="9"/>
      <c r="L35" s="9"/>
      <c r="M35" s="9"/>
      <c r="N35" s="9"/>
      <c r="O35" s="9"/>
      <c r="P35" s="9"/>
      <c r="Q35" s="9"/>
      <c r="R35" s="9"/>
      <c r="S35" s="9"/>
      <c r="T35" s="9"/>
      <c r="U35" s="9"/>
      <c r="V35" s="9"/>
      <c r="W35" s="9"/>
      <c r="X35" s="9"/>
      <c r="Y35" s="9"/>
      <c r="Z35" s="9"/>
    </row>
    <row r="36" spans="1:26" ht="15.75" customHeight="1" x14ac:dyDescent="0.5">
      <c r="A36" s="12">
        <v>34</v>
      </c>
      <c r="B36" s="48" t="s">
        <v>94</v>
      </c>
      <c r="C36" s="46" t="s">
        <v>95</v>
      </c>
      <c r="D36" s="46" t="s">
        <v>96</v>
      </c>
      <c r="E36" s="57"/>
      <c r="F36" s="57"/>
      <c r="G36" s="57"/>
      <c r="H36" s="57"/>
      <c r="I36" s="57"/>
      <c r="J36" s="57"/>
      <c r="K36" s="57"/>
      <c r="L36" s="57"/>
      <c r="M36" s="57"/>
      <c r="N36" s="57"/>
      <c r="O36" s="57"/>
      <c r="P36" s="57"/>
      <c r="Q36" s="57"/>
      <c r="R36" s="57"/>
      <c r="S36" s="57"/>
      <c r="T36" s="57"/>
      <c r="U36" s="57"/>
      <c r="V36" s="57"/>
      <c r="W36" s="57"/>
      <c r="X36" s="57"/>
      <c r="Y36" s="57"/>
      <c r="Z36" s="57"/>
    </row>
    <row r="37" spans="1:26" ht="15.75" customHeight="1" x14ac:dyDescent="0.5">
      <c r="A37" s="12">
        <v>35</v>
      </c>
      <c r="B37" s="50"/>
      <c r="C37" s="43" t="s">
        <v>97</v>
      </c>
      <c r="D37" s="43" t="s">
        <v>98</v>
      </c>
      <c r="E37" s="51"/>
      <c r="F37" s="51"/>
      <c r="G37" s="51"/>
      <c r="H37" s="51"/>
      <c r="I37" s="51"/>
      <c r="J37" s="51"/>
      <c r="K37" s="51"/>
      <c r="L37" s="51"/>
      <c r="M37" s="51"/>
      <c r="N37" s="51"/>
      <c r="O37" s="51"/>
      <c r="P37" s="51"/>
      <c r="Q37" s="51"/>
      <c r="R37" s="51"/>
      <c r="S37" s="51"/>
      <c r="T37" s="51"/>
      <c r="U37" s="51"/>
      <c r="V37" s="51"/>
      <c r="W37" s="51"/>
      <c r="X37" s="51"/>
      <c r="Y37" s="51"/>
      <c r="Z37" s="51"/>
    </row>
    <row r="38" spans="1:26" ht="15.75" customHeight="1" x14ac:dyDescent="0.5">
      <c r="A38" s="12">
        <v>36</v>
      </c>
      <c r="B38" s="49" t="s">
        <v>99</v>
      </c>
      <c r="C38" s="8" t="s">
        <v>100</v>
      </c>
      <c r="D38" s="8" t="s">
        <v>101</v>
      </c>
      <c r="E38" s="9"/>
      <c r="F38" s="9"/>
      <c r="G38" s="9"/>
      <c r="H38" s="9"/>
      <c r="I38" s="9"/>
      <c r="J38" s="9"/>
      <c r="K38" s="9"/>
      <c r="L38" s="9"/>
      <c r="M38" s="9"/>
      <c r="N38" s="9"/>
      <c r="O38" s="9"/>
      <c r="P38" s="9"/>
      <c r="Q38" s="9"/>
      <c r="R38" s="9"/>
      <c r="S38" s="9"/>
      <c r="T38" s="9"/>
      <c r="U38" s="9"/>
      <c r="V38" s="9"/>
      <c r="W38" s="9"/>
      <c r="X38" s="9"/>
      <c r="Y38" s="9"/>
      <c r="Z38" s="9"/>
    </row>
    <row r="39" spans="1:26" ht="15.75" customHeight="1" x14ac:dyDescent="0.5">
      <c r="A39" s="12">
        <v>37</v>
      </c>
      <c r="B39" s="49"/>
      <c r="C39" s="8" t="s">
        <v>102</v>
      </c>
      <c r="D39" s="8" t="s">
        <v>103</v>
      </c>
      <c r="E39" s="9"/>
      <c r="F39" s="9"/>
      <c r="G39" s="9"/>
      <c r="H39" s="9"/>
      <c r="I39" s="9"/>
      <c r="J39" s="9"/>
      <c r="K39" s="9"/>
      <c r="L39" s="9"/>
      <c r="M39" s="9"/>
      <c r="N39" s="9"/>
      <c r="O39" s="9"/>
      <c r="P39" s="9"/>
      <c r="Q39" s="9"/>
      <c r="R39" s="9"/>
      <c r="S39" s="9"/>
      <c r="T39" s="9"/>
      <c r="U39" s="9"/>
      <c r="V39" s="9"/>
      <c r="W39" s="9"/>
      <c r="X39" s="9"/>
      <c r="Y39" s="9"/>
      <c r="Z39" s="9"/>
    </row>
    <row r="40" spans="1:26" ht="15.75" customHeight="1" x14ac:dyDescent="0.5">
      <c r="A40" s="12">
        <v>38</v>
      </c>
      <c r="B40" s="49"/>
      <c r="C40" s="8" t="s">
        <v>104</v>
      </c>
      <c r="D40" s="8" t="s">
        <v>105</v>
      </c>
      <c r="E40" s="9"/>
      <c r="F40" s="9"/>
      <c r="G40" s="9"/>
      <c r="H40" s="9"/>
      <c r="I40" s="9"/>
      <c r="J40" s="9"/>
      <c r="K40" s="9"/>
      <c r="L40" s="9"/>
      <c r="M40" s="9"/>
      <c r="N40" s="9"/>
      <c r="O40" s="9"/>
      <c r="P40" s="9"/>
      <c r="Q40" s="9"/>
      <c r="R40" s="9"/>
      <c r="S40" s="9"/>
      <c r="T40" s="9"/>
      <c r="U40" s="9"/>
      <c r="V40" s="9"/>
      <c r="W40" s="9"/>
      <c r="X40" s="9"/>
      <c r="Y40" s="9"/>
      <c r="Z40" s="9"/>
    </row>
    <row r="41" spans="1:26" s="38" customFormat="1" ht="15.75" customHeight="1" x14ac:dyDescent="0.5">
      <c r="A41" s="12">
        <v>39</v>
      </c>
      <c r="B41" s="205"/>
      <c r="C41" s="40" t="s">
        <v>106</v>
      </c>
      <c r="D41" s="40" t="s">
        <v>107</v>
      </c>
      <c r="E41" s="206"/>
      <c r="F41" s="206"/>
      <c r="G41" s="206"/>
      <c r="H41" s="206"/>
      <c r="I41" s="206"/>
      <c r="J41" s="206"/>
      <c r="K41" s="206"/>
      <c r="L41" s="206"/>
      <c r="M41" s="206"/>
      <c r="N41" s="206"/>
      <c r="O41" s="206"/>
      <c r="P41" s="206"/>
      <c r="Q41" s="206"/>
      <c r="R41" s="206"/>
      <c r="S41" s="206"/>
      <c r="T41" s="206"/>
      <c r="U41" s="206"/>
      <c r="V41" s="206"/>
      <c r="W41" s="206"/>
      <c r="X41" s="206"/>
      <c r="Y41" s="206"/>
      <c r="Z41" s="206"/>
    </row>
    <row r="42" spans="1:26" s="44" customFormat="1" ht="15.75" customHeight="1" x14ac:dyDescent="0.5">
      <c r="A42" s="12">
        <v>40</v>
      </c>
      <c r="B42" s="341" t="str">
        <f>'Dropdown list'!B2</f>
        <v>Outcome / measurement (a): Carbon and nitrogen stocks</v>
      </c>
      <c r="C42" s="42" t="str">
        <f>C15</f>
        <v>Study site</v>
      </c>
      <c r="D42" s="42" t="str">
        <f>D15</f>
        <v>The name of the site where the study was conducted</v>
      </c>
      <c r="E42" s="68"/>
      <c r="F42" s="68"/>
      <c r="G42" s="68"/>
      <c r="H42" s="68"/>
      <c r="I42" s="68"/>
      <c r="J42" s="68"/>
      <c r="K42" s="68"/>
      <c r="L42" s="68"/>
      <c r="M42" s="68"/>
      <c r="N42" s="68"/>
      <c r="O42" s="68"/>
      <c r="P42" s="68"/>
      <c r="Q42" s="68"/>
      <c r="R42" s="68"/>
      <c r="S42" s="68"/>
      <c r="T42" s="68"/>
      <c r="U42" s="68"/>
      <c r="V42" s="68"/>
      <c r="W42" s="68"/>
      <c r="X42" s="68"/>
      <c r="Y42" s="68"/>
      <c r="Z42" s="68"/>
    </row>
    <row r="43" spans="1:26" ht="15.75" customHeight="1" x14ac:dyDescent="0.5">
      <c r="A43" s="12">
        <v>41</v>
      </c>
      <c r="B43" s="342"/>
      <c r="C43" s="42" t="str">
        <f t="shared" ref="C43:D43" si="0">C16</f>
        <v>Country</v>
      </c>
      <c r="D43" s="42" t="str">
        <f t="shared" si="0"/>
        <v>Country where the study was conducted</v>
      </c>
      <c r="E43" s="68"/>
      <c r="F43" s="68"/>
      <c r="G43" s="68"/>
      <c r="H43" s="68"/>
      <c r="I43" s="68"/>
      <c r="J43" s="68"/>
      <c r="K43" s="68"/>
      <c r="L43" s="68"/>
      <c r="M43" s="68"/>
      <c r="N43" s="68"/>
      <c r="O43" s="68"/>
      <c r="P43" s="68"/>
      <c r="Q43" s="68"/>
      <c r="R43" s="68"/>
      <c r="S43" s="68"/>
      <c r="T43" s="68"/>
      <c r="U43" s="68"/>
      <c r="V43" s="68"/>
      <c r="W43" s="68"/>
      <c r="X43" s="68"/>
      <c r="Y43" s="68"/>
      <c r="Z43" s="68"/>
    </row>
    <row r="44" spans="1:26" ht="15.75" customHeight="1" x14ac:dyDescent="0.5">
      <c r="A44" s="12">
        <v>42</v>
      </c>
      <c r="B44" s="342"/>
      <c r="C44" s="42" t="str">
        <f t="shared" ref="C44:D44" si="1">C19</f>
        <v>Coastal typology</v>
      </c>
      <c r="D44" s="42" t="str">
        <f t="shared" si="1"/>
        <v>Classifies coastlines into one of 7 typologies following: Dürr, H.H., Laruelle, G.G., van Kempen, C.M. et al. Worldwide Typology of Nearshore Coastal Systems: Defining the Estuarine Filter of River Inputs to the Oceans. Estuaries and Coasts 34, 441–458 (2011). https://doi.org/10.1007/s12237-011-9381-y</v>
      </c>
      <c r="E44" s="9"/>
      <c r="F44" s="9"/>
      <c r="G44" s="9"/>
      <c r="H44" s="9"/>
      <c r="I44" s="9"/>
      <c r="J44" s="9"/>
      <c r="K44" s="9"/>
      <c r="L44" s="9"/>
      <c r="M44" s="9"/>
      <c r="N44" s="9"/>
      <c r="O44" s="9"/>
      <c r="P44" s="9"/>
      <c r="Q44" s="9"/>
      <c r="R44" s="9"/>
      <c r="S44" s="9"/>
      <c r="T44" s="9"/>
      <c r="U44" s="9"/>
      <c r="V44" s="9"/>
      <c r="W44" s="9"/>
      <c r="X44" s="9"/>
      <c r="Y44" s="9"/>
      <c r="Z44" s="9"/>
    </row>
    <row r="45" spans="1:26" ht="15.75" customHeight="1" x14ac:dyDescent="0.5">
      <c r="A45" s="12">
        <v>43</v>
      </c>
      <c r="B45" s="342"/>
      <c r="C45" s="42" t="str">
        <f t="shared" ref="C45:D45" si="2">C20</f>
        <v>Bioregion</v>
      </c>
      <c r="D45" s="42" t="str">
        <f t="shared" si="2"/>
        <v>Classifies biogeographic regions based on one of 12 'marine realms' in Spalding M.D. et al (2007). Marine Ecoregions of the World: A Bioregionalization of Coastal and Shelf Areas. BioScience, Vol. 57, No. 7: 573-583. Defined as: Very large regions of coastal, benthic or pelagic ocean across which biotas are internally coherent at higher taxonomic levels, as a result of a shared and unique evolutionary history. Realms have high levels of endemism, including unique taxa at generic and family levels in some groups. Driving factors behind the development of such unique biotas include water temperature, historical and broadscale isolation, and the proximity of the benthos.</v>
      </c>
      <c r="E45" s="9"/>
      <c r="F45" s="9"/>
      <c r="G45" s="9"/>
      <c r="H45" s="9"/>
      <c r="I45" s="9"/>
      <c r="J45" s="9"/>
      <c r="K45" s="9"/>
      <c r="L45" s="9"/>
      <c r="M45" s="9"/>
      <c r="N45" s="9"/>
      <c r="O45" s="9"/>
      <c r="P45" s="9"/>
      <c r="Q45" s="9"/>
      <c r="R45" s="9"/>
      <c r="S45" s="9"/>
      <c r="T45" s="9"/>
      <c r="U45" s="9"/>
      <c r="V45" s="9"/>
      <c r="W45" s="9"/>
      <c r="X45" s="9"/>
      <c r="Y45" s="9"/>
      <c r="Z45" s="9"/>
    </row>
    <row r="46" spans="1:26" ht="15.75" customHeight="1" x14ac:dyDescent="0.5">
      <c r="A46" s="12">
        <v>44</v>
      </c>
      <c r="B46" s="342"/>
      <c r="C46" s="42" t="str">
        <f t="shared" ref="C46:D46" si="3">C21</f>
        <v>Seagrass functional/morphological group</v>
      </c>
      <c r="D46" s="42" t="str">
        <f t="shared" si="3"/>
        <v>Assigns seagrass species to one of 4 functional groups. See drop down list</v>
      </c>
      <c r="E46" s="9"/>
      <c r="F46" s="9"/>
      <c r="G46" s="9"/>
      <c r="H46" s="9"/>
      <c r="I46" s="9"/>
      <c r="J46" s="9"/>
      <c r="K46" s="9"/>
      <c r="L46" s="9"/>
      <c r="M46" s="9"/>
      <c r="N46" s="9"/>
      <c r="O46" s="9"/>
      <c r="P46" s="9"/>
      <c r="Q46" s="9"/>
      <c r="R46" s="9"/>
      <c r="S46" s="9"/>
      <c r="T46" s="9"/>
      <c r="U46" s="9"/>
      <c r="V46" s="9"/>
      <c r="W46" s="9"/>
      <c r="X46" s="9"/>
      <c r="Y46" s="9"/>
      <c r="Z46" s="9"/>
    </row>
    <row r="47" spans="1:26" ht="15.75" customHeight="1" x14ac:dyDescent="0.5">
      <c r="A47" s="12">
        <v>45</v>
      </c>
      <c r="B47" s="342"/>
      <c r="C47" s="42" t="str">
        <f t="shared" ref="C47:D49" si="4">C22</f>
        <v>Seagrass species</v>
      </c>
      <c r="D47" s="42" t="str">
        <f t="shared" si="4"/>
        <v>See dropdown list for species and species assemblages</v>
      </c>
      <c r="E47" s="9"/>
      <c r="F47" s="9"/>
      <c r="G47" s="9"/>
      <c r="H47" s="9"/>
      <c r="I47" s="9"/>
      <c r="J47" s="9"/>
      <c r="K47" s="9"/>
      <c r="L47" s="9"/>
      <c r="M47" s="9"/>
      <c r="N47" s="9"/>
      <c r="O47" s="9"/>
      <c r="P47" s="9"/>
      <c r="Q47" s="9"/>
      <c r="R47" s="9"/>
      <c r="S47" s="9"/>
      <c r="T47" s="9"/>
      <c r="U47" s="9"/>
      <c r="V47" s="9"/>
      <c r="W47" s="9"/>
      <c r="X47" s="9"/>
      <c r="Y47" s="9"/>
      <c r="Z47" s="9"/>
    </row>
    <row r="48" spans="1:26" ht="15.75" customHeight="1" x14ac:dyDescent="0.5">
      <c r="A48" s="12">
        <v>46</v>
      </c>
      <c r="B48" s="342"/>
      <c r="C48" s="42" t="str">
        <f t="shared" si="4"/>
        <v>Seagrass family/genus</v>
      </c>
      <c r="D48" s="42" t="str">
        <f t="shared" si="4"/>
        <v>See dropdown list for species and species groupings</v>
      </c>
      <c r="E48" s="9"/>
      <c r="F48" s="9"/>
      <c r="G48" s="9"/>
      <c r="H48" s="9"/>
      <c r="I48" s="9"/>
      <c r="J48" s="9"/>
      <c r="K48" s="9"/>
      <c r="L48" s="9"/>
      <c r="M48" s="9"/>
      <c r="N48" s="9"/>
      <c r="O48" s="9"/>
      <c r="P48" s="9"/>
      <c r="Q48" s="9"/>
      <c r="R48" s="9"/>
      <c r="S48" s="9"/>
      <c r="T48" s="9"/>
      <c r="U48" s="9"/>
      <c r="V48" s="9"/>
      <c r="W48" s="9"/>
      <c r="X48" s="9"/>
      <c r="Y48" s="9"/>
      <c r="Z48" s="9"/>
    </row>
    <row r="49" spans="1:26" ht="15.75" customHeight="1" x14ac:dyDescent="0.5">
      <c r="A49" s="12">
        <v>47</v>
      </c>
      <c r="B49" s="342"/>
      <c r="C49" s="40" t="str">
        <f t="shared" si="4"/>
        <v>Additional identification</v>
      </c>
      <c r="D49" s="40" t="str">
        <f t="shared" si="4"/>
        <v>Use this, where relevant, to ID core / plot numbers, mixed seagrass assemblages, or what extracted values relate to (e.g. average for the site, upper or lower range, mean for the dataset reported etc) where reported in original publications. Useful for cross checking articles where multiple values are extracted.</v>
      </c>
      <c r="E49" s="9"/>
      <c r="F49" s="9"/>
      <c r="G49" s="9"/>
      <c r="H49" s="9"/>
      <c r="I49" s="9"/>
      <c r="J49" s="9"/>
      <c r="K49" s="9"/>
      <c r="L49" s="9"/>
      <c r="M49" s="9"/>
      <c r="N49" s="9"/>
      <c r="O49" s="9"/>
      <c r="P49" s="9"/>
      <c r="Q49" s="9"/>
      <c r="R49" s="9"/>
      <c r="S49" s="9"/>
      <c r="T49" s="9"/>
      <c r="U49" s="9"/>
      <c r="V49" s="9"/>
      <c r="W49" s="9"/>
      <c r="X49" s="9"/>
      <c r="Y49" s="9"/>
      <c r="Z49" s="9"/>
    </row>
    <row r="50" spans="1:26" ht="15.75" customHeight="1" x14ac:dyDescent="0.5">
      <c r="A50" s="12">
        <v>48</v>
      </c>
      <c r="B50" s="342"/>
      <c r="C50" s="14" t="s">
        <v>108</v>
      </c>
      <c r="E50" s="9"/>
      <c r="F50" s="9"/>
      <c r="G50" s="9"/>
      <c r="H50" s="9"/>
      <c r="I50" s="9"/>
      <c r="J50" s="9"/>
      <c r="K50" s="9"/>
      <c r="L50" s="9"/>
      <c r="M50" s="9"/>
      <c r="N50" s="9"/>
      <c r="O50" s="9"/>
      <c r="P50" s="9"/>
      <c r="Q50" s="9"/>
      <c r="R50" s="9"/>
      <c r="S50" s="9"/>
      <c r="T50" s="9"/>
      <c r="U50" s="9"/>
      <c r="V50" s="9"/>
      <c r="W50" s="9"/>
      <c r="X50" s="9"/>
      <c r="Y50" s="9"/>
      <c r="Z50" s="9"/>
    </row>
    <row r="51" spans="1:26" ht="15.75" customHeight="1" x14ac:dyDescent="0.5">
      <c r="A51" s="12">
        <v>49</v>
      </c>
      <c r="B51" s="342"/>
      <c r="C51" s="8" t="s">
        <v>109</v>
      </c>
      <c r="E51" s="9"/>
      <c r="F51" s="9"/>
      <c r="G51" s="9"/>
      <c r="H51" s="9"/>
      <c r="I51" s="9"/>
      <c r="J51" s="9"/>
      <c r="K51" s="9"/>
      <c r="L51" s="9"/>
      <c r="M51" s="9"/>
      <c r="N51" s="9"/>
      <c r="O51" s="9"/>
      <c r="P51" s="9"/>
      <c r="Q51" s="9"/>
      <c r="R51" s="9"/>
      <c r="S51" s="9"/>
      <c r="T51" s="9"/>
      <c r="U51" s="9"/>
      <c r="V51" s="9"/>
      <c r="W51" s="9"/>
      <c r="X51" s="9"/>
      <c r="Y51" s="9"/>
      <c r="Z51" s="9"/>
    </row>
    <row r="52" spans="1:26" ht="15.75" customHeight="1" x14ac:dyDescent="0.5">
      <c r="A52" s="12">
        <v>50</v>
      </c>
      <c r="B52" s="342"/>
      <c r="C52" s="8" t="s">
        <v>110</v>
      </c>
      <c r="E52" s="9"/>
      <c r="F52" s="9"/>
      <c r="G52" s="9"/>
      <c r="H52" s="9"/>
      <c r="I52" s="9"/>
      <c r="J52" s="9"/>
      <c r="K52" s="9"/>
      <c r="L52" s="9"/>
      <c r="M52" s="9"/>
      <c r="N52" s="9"/>
      <c r="O52" s="9"/>
      <c r="P52" s="9"/>
      <c r="Q52" s="9"/>
      <c r="R52" s="9"/>
      <c r="S52" s="9"/>
      <c r="T52" s="9"/>
      <c r="U52" s="9"/>
      <c r="V52" s="9"/>
      <c r="W52" s="9"/>
      <c r="X52" s="9"/>
      <c r="Y52" s="9"/>
      <c r="Z52" s="9"/>
    </row>
    <row r="53" spans="1:26" ht="15.75" customHeight="1" x14ac:dyDescent="0.5">
      <c r="A53" s="12">
        <v>51</v>
      </c>
      <c r="B53" s="342"/>
      <c r="C53" s="8" t="s">
        <v>111</v>
      </c>
      <c r="E53" s="9"/>
      <c r="F53" s="9"/>
      <c r="G53" s="9"/>
      <c r="H53" s="9"/>
      <c r="I53" s="9"/>
      <c r="J53" s="9"/>
      <c r="K53" s="9"/>
      <c r="L53" s="9"/>
      <c r="M53" s="9"/>
      <c r="N53" s="9"/>
      <c r="O53" s="9"/>
      <c r="P53" s="9"/>
      <c r="Q53" s="9"/>
      <c r="R53" s="9"/>
      <c r="S53" s="9"/>
      <c r="T53" s="9"/>
      <c r="U53" s="9"/>
      <c r="V53" s="9"/>
      <c r="W53" s="9"/>
      <c r="X53" s="9"/>
      <c r="Y53" s="9"/>
      <c r="Z53" s="9"/>
    </row>
    <row r="54" spans="1:26" ht="15.75" customHeight="1" x14ac:dyDescent="0.5">
      <c r="A54" s="12">
        <v>52</v>
      </c>
      <c r="B54" s="342"/>
      <c r="C54" s="8" t="s">
        <v>112</v>
      </c>
      <c r="D54" s="8" t="s">
        <v>113</v>
      </c>
      <c r="E54" s="9"/>
      <c r="F54" s="9"/>
      <c r="G54" s="9"/>
      <c r="H54" s="9"/>
      <c r="I54" s="9"/>
      <c r="J54" s="9"/>
      <c r="K54" s="9"/>
      <c r="L54" s="9"/>
      <c r="M54" s="9"/>
      <c r="N54" s="9"/>
      <c r="O54" s="9"/>
      <c r="P54" s="9"/>
      <c r="Q54" s="9"/>
      <c r="R54" s="9"/>
      <c r="S54" s="9"/>
      <c r="T54" s="9"/>
      <c r="U54" s="9"/>
      <c r="V54" s="9"/>
      <c r="W54" s="9"/>
      <c r="X54" s="9"/>
      <c r="Y54" s="9"/>
      <c r="Z54" s="9"/>
    </row>
    <row r="55" spans="1:26" ht="15.75" customHeight="1" x14ac:dyDescent="0.5">
      <c r="A55" s="12">
        <v>53</v>
      </c>
      <c r="B55" s="342"/>
      <c r="C55" s="8" t="s">
        <v>114</v>
      </c>
      <c r="D55" s="8" t="s">
        <v>115</v>
      </c>
      <c r="E55" s="9"/>
      <c r="F55" s="9"/>
      <c r="G55" s="9"/>
      <c r="H55" s="9"/>
      <c r="I55" s="9"/>
      <c r="J55" s="9"/>
      <c r="K55" s="9"/>
      <c r="L55" s="9"/>
      <c r="M55" s="9"/>
      <c r="N55" s="9"/>
      <c r="O55" s="9"/>
      <c r="P55" s="9"/>
      <c r="Q55" s="9"/>
      <c r="R55" s="9"/>
      <c r="S55" s="9"/>
      <c r="T55" s="9"/>
      <c r="U55" s="9"/>
      <c r="V55" s="9"/>
      <c r="W55" s="9"/>
      <c r="X55" s="9"/>
      <c r="Y55" s="9"/>
      <c r="Z55" s="9"/>
    </row>
    <row r="56" spans="1:26" ht="15.75" customHeight="1" x14ac:dyDescent="0.5">
      <c r="A56" s="12">
        <v>54</v>
      </c>
      <c r="B56" s="342"/>
      <c r="C56" s="8" t="s">
        <v>116</v>
      </c>
      <c r="E56" s="9"/>
      <c r="F56" s="9"/>
      <c r="G56" s="9"/>
      <c r="H56" s="9"/>
      <c r="I56" s="9"/>
      <c r="J56" s="9"/>
      <c r="K56" s="9"/>
      <c r="L56" s="9"/>
      <c r="M56" s="9"/>
      <c r="N56" s="9"/>
      <c r="O56" s="9"/>
      <c r="P56" s="9"/>
      <c r="Q56" s="9"/>
      <c r="R56" s="9"/>
      <c r="S56" s="9"/>
      <c r="T56" s="9"/>
      <c r="U56" s="9"/>
      <c r="V56" s="9"/>
      <c r="W56" s="9"/>
      <c r="X56" s="9"/>
      <c r="Y56" s="9"/>
      <c r="Z56" s="9"/>
    </row>
    <row r="57" spans="1:26" ht="15.75" customHeight="1" x14ac:dyDescent="0.5">
      <c r="A57" s="12">
        <v>55</v>
      </c>
      <c r="B57" s="342"/>
      <c r="C57" s="8" t="s">
        <v>117</v>
      </c>
      <c r="D57" s="8" t="s">
        <v>118</v>
      </c>
      <c r="E57" s="9"/>
      <c r="F57" s="9"/>
      <c r="G57" s="9"/>
      <c r="H57" s="9"/>
      <c r="I57" s="9"/>
      <c r="J57" s="9"/>
      <c r="K57" s="9"/>
      <c r="L57" s="9"/>
      <c r="M57" s="9"/>
      <c r="N57" s="9"/>
      <c r="O57" s="9"/>
      <c r="P57" s="9"/>
      <c r="Q57" s="9"/>
      <c r="R57" s="9"/>
      <c r="S57" s="9"/>
      <c r="T57" s="9"/>
      <c r="U57" s="9"/>
      <c r="V57" s="9"/>
      <c r="W57" s="9"/>
      <c r="X57" s="9"/>
      <c r="Y57" s="9"/>
      <c r="Z57" s="9"/>
    </row>
    <row r="58" spans="1:26" ht="15.75" customHeight="1" x14ac:dyDescent="0.5">
      <c r="A58" s="12">
        <v>56</v>
      </c>
      <c r="B58" s="342"/>
      <c r="C58" s="8" t="s">
        <v>119</v>
      </c>
      <c r="E58" s="9"/>
      <c r="F58" s="9"/>
      <c r="G58" s="9"/>
      <c r="H58" s="9"/>
      <c r="I58" s="9"/>
      <c r="J58" s="9"/>
      <c r="K58" s="9"/>
      <c r="L58" s="9"/>
      <c r="M58" s="9"/>
      <c r="N58" s="9"/>
      <c r="O58" s="9"/>
      <c r="P58" s="9"/>
      <c r="Q58" s="9"/>
      <c r="R58" s="9"/>
      <c r="S58" s="9"/>
      <c r="T58" s="9"/>
      <c r="U58" s="9"/>
      <c r="V58" s="9"/>
      <c r="W58" s="9"/>
      <c r="X58" s="9"/>
      <c r="Y58" s="9"/>
      <c r="Z58" s="9"/>
    </row>
    <row r="59" spans="1:26" ht="15.75" customHeight="1" x14ac:dyDescent="0.5">
      <c r="A59" s="12">
        <v>57</v>
      </c>
      <c r="B59" s="342"/>
      <c r="C59" s="8" t="s">
        <v>120</v>
      </c>
      <c r="D59" s="8" t="s">
        <v>121</v>
      </c>
      <c r="E59" s="9"/>
      <c r="F59" s="9"/>
      <c r="G59" s="9"/>
      <c r="H59" s="9"/>
      <c r="I59" s="9"/>
      <c r="J59" s="9"/>
      <c r="K59" s="9"/>
      <c r="L59" s="9"/>
      <c r="M59" s="9"/>
      <c r="N59" s="9"/>
      <c r="O59" s="9"/>
      <c r="P59" s="9"/>
      <c r="Q59" s="9"/>
      <c r="R59" s="9"/>
      <c r="S59" s="9"/>
      <c r="T59" s="9"/>
      <c r="U59" s="9"/>
      <c r="V59" s="9"/>
      <c r="W59" s="9"/>
      <c r="X59" s="9"/>
      <c r="Y59" s="9"/>
      <c r="Z59" s="9"/>
    </row>
    <row r="60" spans="1:26" ht="15.75" customHeight="1" x14ac:dyDescent="0.5">
      <c r="A60" s="12">
        <v>58</v>
      </c>
      <c r="B60" s="342"/>
      <c r="C60" s="8" t="s">
        <v>122</v>
      </c>
      <c r="E60" s="9"/>
      <c r="F60" s="9"/>
      <c r="G60" s="9"/>
      <c r="H60" s="9"/>
      <c r="I60" s="9"/>
      <c r="J60" s="9"/>
      <c r="K60" s="9"/>
      <c r="L60" s="9"/>
      <c r="M60" s="9"/>
      <c r="N60" s="9"/>
      <c r="O60" s="9"/>
      <c r="P60" s="9"/>
      <c r="Q60" s="9"/>
      <c r="R60" s="9"/>
      <c r="S60" s="9"/>
      <c r="T60" s="9"/>
      <c r="U60" s="9"/>
      <c r="V60" s="9"/>
      <c r="W60" s="9"/>
      <c r="X60" s="9"/>
      <c r="Y60" s="9"/>
      <c r="Z60" s="9"/>
    </row>
    <row r="61" spans="1:26" ht="15.75" customHeight="1" x14ac:dyDescent="0.5">
      <c r="A61" s="12">
        <v>59</v>
      </c>
      <c r="B61" s="342"/>
      <c r="C61" s="8" t="s">
        <v>123</v>
      </c>
      <c r="E61" s="9"/>
      <c r="F61" s="9"/>
      <c r="G61" s="9"/>
      <c r="H61" s="9"/>
      <c r="I61" s="9"/>
      <c r="J61" s="9"/>
      <c r="K61" s="9"/>
      <c r="L61" s="9"/>
      <c r="M61" s="9"/>
      <c r="N61" s="9"/>
      <c r="O61" s="9"/>
      <c r="P61" s="9"/>
      <c r="Q61" s="9"/>
      <c r="R61" s="9"/>
      <c r="S61" s="9"/>
      <c r="T61" s="9"/>
      <c r="U61" s="9"/>
      <c r="V61" s="9"/>
      <c r="W61" s="9"/>
      <c r="X61" s="9"/>
      <c r="Y61" s="9"/>
      <c r="Z61" s="9"/>
    </row>
    <row r="62" spans="1:26" ht="15.75" customHeight="1" x14ac:dyDescent="0.5">
      <c r="A62" s="12">
        <v>60</v>
      </c>
      <c r="B62" s="342"/>
      <c r="C62" s="8" t="s">
        <v>124</v>
      </c>
      <c r="E62" s="9"/>
      <c r="F62" s="9"/>
      <c r="G62" s="9"/>
      <c r="H62" s="9"/>
      <c r="I62" s="9"/>
      <c r="J62" s="9"/>
      <c r="K62" s="9"/>
      <c r="L62" s="9"/>
      <c r="M62" s="9"/>
      <c r="N62" s="9"/>
      <c r="O62" s="9"/>
      <c r="P62" s="9"/>
      <c r="Q62" s="9"/>
      <c r="R62" s="9"/>
      <c r="S62" s="9"/>
      <c r="T62" s="9"/>
      <c r="U62" s="9"/>
      <c r="V62" s="9"/>
      <c r="W62" s="9"/>
      <c r="X62" s="9"/>
      <c r="Y62" s="9"/>
      <c r="Z62" s="9"/>
    </row>
    <row r="63" spans="1:26" ht="15.75" customHeight="1" x14ac:dyDescent="0.5">
      <c r="A63" s="12">
        <v>61</v>
      </c>
      <c r="B63" s="342"/>
      <c r="C63" s="8" t="s">
        <v>125</v>
      </c>
      <c r="E63" s="9"/>
      <c r="F63" s="9"/>
      <c r="G63" s="9"/>
      <c r="H63" s="9"/>
      <c r="I63" s="9"/>
      <c r="J63" s="9"/>
      <c r="K63" s="9"/>
      <c r="L63" s="9"/>
      <c r="M63" s="9"/>
      <c r="N63" s="9"/>
      <c r="O63" s="9"/>
      <c r="P63" s="9"/>
      <c r="Q63" s="9"/>
      <c r="R63" s="9"/>
      <c r="S63" s="9"/>
      <c r="T63" s="9"/>
      <c r="U63" s="9"/>
      <c r="V63" s="9"/>
      <c r="W63" s="9"/>
      <c r="X63" s="9"/>
      <c r="Y63" s="9"/>
      <c r="Z63" s="9"/>
    </row>
    <row r="64" spans="1:26" ht="15.75" customHeight="1" x14ac:dyDescent="0.5">
      <c r="A64" s="12">
        <v>62</v>
      </c>
      <c r="B64" s="342"/>
      <c r="C64" s="8" t="s">
        <v>126</v>
      </c>
      <c r="E64" s="9"/>
      <c r="F64" s="9"/>
      <c r="G64" s="9"/>
      <c r="H64" s="9"/>
      <c r="I64" s="9"/>
      <c r="J64" s="9"/>
      <c r="K64" s="9"/>
      <c r="L64" s="9"/>
      <c r="M64" s="9"/>
      <c r="N64" s="9"/>
      <c r="O64" s="9"/>
      <c r="P64" s="9"/>
      <c r="Q64" s="9"/>
      <c r="R64" s="9"/>
      <c r="S64" s="9"/>
      <c r="T64" s="9"/>
      <c r="U64" s="9"/>
      <c r="V64" s="9"/>
      <c r="W64" s="9"/>
      <c r="X64" s="9"/>
      <c r="Y64" s="9"/>
      <c r="Z64" s="9"/>
    </row>
    <row r="65" spans="1:26" ht="15.75" customHeight="1" x14ac:dyDescent="0.5">
      <c r="A65" s="12">
        <v>63</v>
      </c>
      <c r="B65" s="342"/>
      <c r="C65" s="8" t="s">
        <v>127</v>
      </c>
      <c r="E65" s="9"/>
      <c r="F65" s="9"/>
      <c r="G65" s="9"/>
      <c r="H65" s="9"/>
      <c r="I65" s="9"/>
      <c r="J65" s="9"/>
      <c r="K65" s="9"/>
      <c r="L65" s="9"/>
      <c r="M65" s="9"/>
      <c r="N65" s="9"/>
      <c r="O65" s="9"/>
      <c r="P65" s="9"/>
      <c r="Q65" s="9"/>
      <c r="R65" s="9"/>
      <c r="S65" s="9"/>
      <c r="T65" s="9"/>
      <c r="U65" s="9"/>
      <c r="V65" s="9"/>
      <c r="W65" s="9"/>
      <c r="X65" s="9"/>
      <c r="Y65" s="9"/>
      <c r="Z65" s="9"/>
    </row>
    <row r="66" spans="1:26" ht="15.75" customHeight="1" x14ac:dyDescent="0.5">
      <c r="A66" s="12">
        <v>64</v>
      </c>
      <c r="B66" s="342"/>
      <c r="C66" s="8" t="s">
        <v>128</v>
      </c>
      <c r="E66" s="9"/>
      <c r="F66" s="9"/>
      <c r="G66" s="9"/>
      <c r="H66" s="9"/>
      <c r="I66" s="9"/>
      <c r="J66" s="9"/>
      <c r="K66" s="9"/>
      <c r="L66" s="9"/>
      <c r="M66" s="9"/>
      <c r="N66" s="9"/>
      <c r="O66" s="9"/>
      <c r="P66" s="9"/>
      <c r="Q66" s="9"/>
      <c r="R66" s="9"/>
      <c r="S66" s="9"/>
      <c r="T66" s="9"/>
      <c r="U66" s="9"/>
      <c r="V66" s="9"/>
      <c r="W66" s="9"/>
      <c r="X66" s="9"/>
      <c r="Y66" s="9"/>
      <c r="Z66" s="9"/>
    </row>
    <row r="67" spans="1:26" ht="15.75" customHeight="1" x14ac:dyDescent="0.5">
      <c r="A67" s="12">
        <v>65</v>
      </c>
      <c r="B67" s="343"/>
      <c r="C67" s="43" t="s">
        <v>129</v>
      </c>
      <c r="D67" s="43" t="s">
        <v>130</v>
      </c>
      <c r="E67" s="9"/>
      <c r="F67" s="9"/>
      <c r="G67" s="9"/>
      <c r="H67" s="9"/>
      <c r="I67" s="9"/>
      <c r="J67" s="9"/>
      <c r="K67" s="9"/>
      <c r="L67" s="9"/>
      <c r="M67" s="9"/>
      <c r="N67" s="9"/>
      <c r="O67" s="9"/>
      <c r="P67" s="9"/>
      <c r="Q67" s="9"/>
      <c r="R67" s="9"/>
      <c r="S67" s="9"/>
      <c r="T67" s="9"/>
      <c r="U67" s="9"/>
      <c r="V67" s="9"/>
      <c r="W67" s="9"/>
      <c r="X67" s="9"/>
      <c r="Y67" s="9"/>
      <c r="Z67" s="9"/>
    </row>
    <row r="68" spans="1:26" ht="15.75" customHeight="1" x14ac:dyDescent="0.5">
      <c r="A68" s="12">
        <v>66</v>
      </c>
      <c r="B68" s="344" t="s">
        <v>131</v>
      </c>
      <c r="C68" s="8" t="s">
        <v>132</v>
      </c>
      <c r="E68" s="9"/>
      <c r="F68" s="9"/>
      <c r="G68" s="9"/>
      <c r="H68" s="9"/>
      <c r="I68" s="9"/>
      <c r="J68" s="9"/>
      <c r="K68" s="9"/>
      <c r="L68" s="9"/>
      <c r="M68" s="9"/>
      <c r="N68" s="9"/>
      <c r="O68" s="9"/>
      <c r="P68" s="9"/>
      <c r="Q68" s="9"/>
      <c r="R68" s="9"/>
      <c r="S68" s="9"/>
      <c r="T68" s="9"/>
      <c r="U68" s="9"/>
      <c r="V68" s="9"/>
      <c r="W68" s="9"/>
      <c r="X68" s="9"/>
      <c r="Y68" s="9"/>
      <c r="Z68" s="9"/>
    </row>
    <row r="69" spans="1:26" ht="15.75" customHeight="1" x14ac:dyDescent="0.5">
      <c r="A69" s="12">
        <v>67</v>
      </c>
      <c r="B69" s="345"/>
      <c r="C69" s="8" t="s">
        <v>133</v>
      </c>
      <c r="D69" s="8" t="s">
        <v>134</v>
      </c>
      <c r="E69" s="9"/>
      <c r="F69" s="9"/>
      <c r="G69" s="9"/>
      <c r="H69" s="9"/>
      <c r="I69" s="9"/>
      <c r="J69" s="9"/>
      <c r="K69" s="9"/>
      <c r="L69" s="9"/>
      <c r="M69" s="9"/>
      <c r="N69" s="9"/>
      <c r="O69" s="9"/>
      <c r="P69" s="9"/>
      <c r="Q69" s="9"/>
      <c r="R69" s="9"/>
      <c r="S69" s="9"/>
      <c r="T69" s="9"/>
      <c r="U69" s="9"/>
      <c r="V69" s="9"/>
      <c r="W69" s="9"/>
      <c r="X69" s="9"/>
      <c r="Y69" s="9"/>
      <c r="Z69" s="9"/>
    </row>
    <row r="70" spans="1:26" ht="15.75" customHeight="1" x14ac:dyDescent="0.5">
      <c r="A70" s="12">
        <v>68</v>
      </c>
      <c r="B70" s="345"/>
      <c r="C70" s="8" t="s">
        <v>135</v>
      </c>
      <c r="E70" s="9"/>
      <c r="F70" s="9"/>
      <c r="G70" s="9"/>
      <c r="H70" s="9"/>
      <c r="I70" s="9"/>
      <c r="J70" s="9"/>
      <c r="K70" s="9"/>
      <c r="L70" s="9"/>
      <c r="M70" s="9"/>
      <c r="N70" s="9"/>
      <c r="O70" s="9"/>
      <c r="P70" s="9"/>
      <c r="Q70" s="9"/>
      <c r="R70" s="9"/>
      <c r="S70" s="9"/>
      <c r="T70" s="9"/>
      <c r="U70" s="9"/>
      <c r="V70" s="9"/>
      <c r="W70" s="9"/>
      <c r="X70" s="9"/>
      <c r="Y70" s="9"/>
      <c r="Z70" s="9"/>
    </row>
    <row r="71" spans="1:26" ht="15.75" customHeight="1" x14ac:dyDescent="0.5">
      <c r="A71" s="12">
        <v>69</v>
      </c>
      <c r="B71" s="345"/>
      <c r="C71" s="8" t="s">
        <v>136</v>
      </c>
      <c r="E71" s="9"/>
      <c r="F71" s="9"/>
      <c r="G71" s="9"/>
      <c r="H71" s="9"/>
      <c r="I71" s="9"/>
      <c r="J71" s="9"/>
      <c r="K71" s="9"/>
      <c r="L71" s="9"/>
      <c r="M71" s="9"/>
      <c r="N71" s="9"/>
      <c r="O71" s="9"/>
      <c r="P71" s="9"/>
      <c r="Q71" s="9"/>
      <c r="R71" s="9"/>
      <c r="S71" s="9"/>
      <c r="T71" s="9"/>
      <c r="U71" s="9"/>
      <c r="V71" s="9"/>
      <c r="W71" s="9"/>
      <c r="X71" s="9"/>
      <c r="Y71" s="9"/>
      <c r="Z71" s="9"/>
    </row>
    <row r="72" spans="1:26" ht="15.75" customHeight="1" x14ac:dyDescent="0.5">
      <c r="A72" s="12">
        <v>70</v>
      </c>
      <c r="B72" s="345"/>
      <c r="C72" s="8" t="s">
        <v>137</v>
      </c>
      <c r="E72" s="9"/>
      <c r="F72" s="9"/>
      <c r="G72" s="9"/>
      <c r="H72" s="9"/>
      <c r="I72" s="9"/>
      <c r="J72" s="9"/>
      <c r="K72" s="9"/>
      <c r="L72" s="9"/>
      <c r="M72" s="9"/>
      <c r="N72" s="9"/>
      <c r="O72" s="9"/>
      <c r="P72" s="9"/>
      <c r="Q72" s="9"/>
      <c r="R72" s="9"/>
      <c r="S72" s="9"/>
      <c r="T72" s="9"/>
      <c r="U72" s="9"/>
      <c r="V72" s="9"/>
      <c r="W72" s="9"/>
      <c r="X72" s="9"/>
      <c r="Y72" s="9"/>
      <c r="Z72" s="9"/>
    </row>
    <row r="73" spans="1:26" ht="15.75" customHeight="1" x14ac:dyDescent="0.5">
      <c r="A73" s="12">
        <v>71</v>
      </c>
      <c r="B73" s="345"/>
      <c r="C73" s="8" t="s">
        <v>138</v>
      </c>
      <c r="E73" s="9"/>
      <c r="F73" s="9"/>
      <c r="G73" s="9"/>
      <c r="H73" s="9"/>
      <c r="I73" s="9"/>
      <c r="J73" s="9"/>
      <c r="K73" s="9"/>
      <c r="L73" s="9"/>
      <c r="M73" s="9"/>
      <c r="N73" s="9"/>
      <c r="O73" s="9"/>
      <c r="P73" s="9"/>
      <c r="Q73" s="9"/>
      <c r="R73" s="9"/>
      <c r="S73" s="9"/>
      <c r="T73" s="9"/>
      <c r="U73" s="9"/>
      <c r="V73" s="9"/>
      <c r="W73" s="9"/>
      <c r="X73" s="9"/>
      <c r="Y73" s="9"/>
      <c r="Z73" s="9"/>
    </row>
    <row r="74" spans="1:26" ht="15.75" customHeight="1" x14ac:dyDescent="0.5">
      <c r="A74" s="12">
        <v>72</v>
      </c>
      <c r="B74" s="345"/>
      <c r="C74" s="8" t="s">
        <v>139</v>
      </c>
      <c r="E74" s="9"/>
      <c r="F74" s="9"/>
      <c r="G74" s="9"/>
      <c r="H74" s="9"/>
      <c r="I74" s="9"/>
      <c r="J74" s="9"/>
      <c r="K74" s="9"/>
      <c r="L74" s="9"/>
      <c r="M74" s="9"/>
      <c r="N74" s="9"/>
      <c r="O74" s="9"/>
      <c r="P74" s="9"/>
      <c r="Q74" s="9"/>
      <c r="R74" s="9"/>
      <c r="S74" s="9"/>
      <c r="T74" s="9"/>
      <c r="U74" s="9"/>
      <c r="V74" s="9"/>
      <c r="W74" s="9"/>
      <c r="X74" s="9"/>
      <c r="Y74" s="9"/>
      <c r="Z74" s="9"/>
    </row>
    <row r="75" spans="1:26" ht="15.75" customHeight="1" x14ac:dyDescent="0.5">
      <c r="A75" s="12">
        <v>73</v>
      </c>
      <c r="B75" s="346"/>
      <c r="C75" s="43" t="s">
        <v>140</v>
      </c>
      <c r="D75" s="43"/>
      <c r="E75" s="9"/>
      <c r="F75" s="9"/>
      <c r="G75" s="9"/>
      <c r="H75" s="9"/>
      <c r="I75" s="9"/>
      <c r="J75" s="9"/>
      <c r="K75" s="9"/>
      <c r="L75" s="9"/>
      <c r="M75" s="9"/>
      <c r="N75" s="9"/>
      <c r="O75" s="9"/>
      <c r="P75" s="9"/>
      <c r="Q75" s="9"/>
      <c r="R75" s="9"/>
      <c r="S75" s="9"/>
      <c r="T75" s="9"/>
      <c r="U75" s="9"/>
      <c r="V75" s="9"/>
      <c r="W75" s="9"/>
      <c r="X75" s="9"/>
      <c r="Y75" s="9"/>
      <c r="Z75" s="9"/>
    </row>
    <row r="76" spans="1:26" ht="15.75" customHeight="1" x14ac:dyDescent="0.5">
      <c r="A76" s="12">
        <v>74</v>
      </c>
      <c r="B76" s="347" t="str">
        <f>'Dropdown list'!D2</f>
        <v>Outcome / measurement (c): Carbon sequestration / accumulation rates</v>
      </c>
      <c r="C76" s="42" t="str">
        <f>C15</f>
        <v>Study site</v>
      </c>
      <c r="D76" s="42" t="str">
        <f>D15</f>
        <v>The name of the site where the study was conducted</v>
      </c>
      <c r="E76" s="9"/>
      <c r="F76" s="9"/>
      <c r="G76" s="9"/>
      <c r="H76" s="9"/>
      <c r="I76" s="9"/>
      <c r="J76" s="9"/>
      <c r="K76" s="9"/>
      <c r="L76" s="9"/>
      <c r="M76" s="9"/>
      <c r="N76" s="9"/>
      <c r="O76" s="9"/>
      <c r="P76" s="9"/>
      <c r="Q76" s="9"/>
      <c r="R76" s="9"/>
      <c r="S76" s="9"/>
      <c r="T76" s="9"/>
      <c r="U76" s="9"/>
      <c r="V76" s="9"/>
      <c r="W76" s="9"/>
      <c r="X76" s="9"/>
      <c r="Y76" s="9"/>
      <c r="Z76" s="9"/>
    </row>
    <row r="77" spans="1:26" ht="15.75" customHeight="1" x14ac:dyDescent="0.5">
      <c r="A77" s="12">
        <v>75</v>
      </c>
      <c r="B77" s="348"/>
      <c r="C77" s="42" t="str">
        <f>C16</f>
        <v>Country</v>
      </c>
      <c r="D77" s="42" t="str">
        <f>D16</f>
        <v>Country where the study was conducted</v>
      </c>
      <c r="E77" s="9"/>
      <c r="F77" s="9"/>
      <c r="G77" s="9"/>
      <c r="H77" s="9"/>
      <c r="I77" s="9"/>
      <c r="J77" s="9"/>
      <c r="K77" s="9"/>
      <c r="L77" s="9"/>
      <c r="M77" s="9"/>
      <c r="N77" s="9"/>
      <c r="O77" s="9"/>
      <c r="P77" s="9"/>
      <c r="Q77" s="9"/>
      <c r="R77" s="9"/>
      <c r="S77" s="9"/>
      <c r="T77" s="9"/>
      <c r="U77" s="9"/>
      <c r="V77" s="9"/>
      <c r="W77" s="9"/>
      <c r="X77" s="9"/>
      <c r="Y77" s="9"/>
      <c r="Z77" s="9"/>
    </row>
    <row r="78" spans="1:26" ht="15.75" customHeight="1" x14ac:dyDescent="0.5">
      <c r="A78" s="12">
        <v>76</v>
      </c>
      <c r="B78" s="348"/>
      <c r="C78" s="42" t="str">
        <f>C19</f>
        <v>Coastal typology</v>
      </c>
      <c r="D78" s="42" t="str">
        <f>D19</f>
        <v>Classifies coastlines into one of 7 typologies following: Dürr, H.H., Laruelle, G.G., van Kempen, C.M. et al. Worldwide Typology of Nearshore Coastal Systems: Defining the Estuarine Filter of River Inputs to the Oceans. Estuaries and Coasts 34, 441–458 (2011). https://doi.org/10.1007/s12237-011-9381-y</v>
      </c>
      <c r="E78" s="9"/>
      <c r="F78" s="9"/>
      <c r="G78" s="9"/>
      <c r="H78" s="9"/>
      <c r="I78" s="9"/>
      <c r="J78" s="9"/>
      <c r="K78" s="9"/>
      <c r="L78" s="9"/>
      <c r="M78" s="9"/>
      <c r="N78" s="9"/>
      <c r="O78" s="9"/>
      <c r="P78" s="9"/>
      <c r="Q78" s="9"/>
      <c r="R78" s="9"/>
      <c r="S78" s="9"/>
      <c r="T78" s="9"/>
      <c r="U78" s="9"/>
      <c r="V78" s="9"/>
      <c r="W78" s="9"/>
      <c r="X78" s="9"/>
      <c r="Y78" s="9"/>
      <c r="Z78" s="9"/>
    </row>
    <row r="79" spans="1:26" ht="15.75" customHeight="1" x14ac:dyDescent="0.5">
      <c r="A79" s="12">
        <v>77</v>
      </c>
      <c r="B79" s="348"/>
      <c r="C79" s="42" t="str">
        <f t="shared" ref="C79:D79" si="5">C20</f>
        <v>Bioregion</v>
      </c>
      <c r="D79" s="42" t="str">
        <f t="shared" si="5"/>
        <v>Classifies biogeographic regions based on one of 12 'marine realms' in Spalding M.D. et al (2007). Marine Ecoregions of the World: A Bioregionalization of Coastal and Shelf Areas. BioScience, Vol. 57, No. 7: 573-583. Defined as: Very large regions of coastal, benthic or pelagic ocean across which biotas are internally coherent at higher taxonomic levels, as a result of a shared and unique evolutionary history. Realms have high levels of endemism, including unique taxa at generic and family levels in some groups. Driving factors behind the development of such unique biotas include water temperature, historical and broadscale isolation, and the proximity of the benthos.</v>
      </c>
      <c r="E79" s="9"/>
      <c r="F79" s="9"/>
      <c r="G79" s="9"/>
      <c r="H79" s="9"/>
      <c r="I79" s="9"/>
      <c r="J79" s="9"/>
      <c r="K79" s="9"/>
      <c r="L79" s="9"/>
      <c r="M79" s="9"/>
      <c r="N79" s="9"/>
      <c r="O79" s="9"/>
      <c r="P79" s="9"/>
      <c r="Q79" s="9"/>
      <c r="R79" s="9"/>
      <c r="S79" s="9"/>
      <c r="T79" s="9"/>
      <c r="U79" s="9"/>
      <c r="V79" s="9"/>
      <c r="W79" s="9"/>
      <c r="X79" s="9"/>
      <c r="Y79" s="9"/>
      <c r="Z79" s="9"/>
    </row>
    <row r="80" spans="1:26" ht="15.75" customHeight="1" x14ac:dyDescent="0.5">
      <c r="A80" s="12">
        <v>78</v>
      </c>
      <c r="B80" s="348"/>
      <c r="C80" s="42" t="str">
        <f t="shared" ref="C80:D80" si="6">C21</f>
        <v>Seagrass functional/morphological group</v>
      </c>
      <c r="D80" s="42" t="str">
        <f t="shared" si="6"/>
        <v>Assigns seagrass species to one of 4 functional groups. See drop down list</v>
      </c>
      <c r="E80" s="9"/>
      <c r="F80" s="9"/>
      <c r="G80" s="9"/>
      <c r="H80" s="9"/>
      <c r="I80" s="9"/>
      <c r="J80" s="9"/>
      <c r="K80" s="9"/>
      <c r="L80" s="9"/>
      <c r="M80" s="9"/>
      <c r="N80" s="9"/>
      <c r="O80" s="9"/>
      <c r="P80" s="9"/>
      <c r="Q80" s="9"/>
      <c r="R80" s="9"/>
      <c r="S80" s="9"/>
      <c r="T80" s="9"/>
      <c r="U80" s="9"/>
      <c r="V80" s="9"/>
      <c r="W80" s="9"/>
      <c r="X80" s="9"/>
      <c r="Y80" s="9"/>
      <c r="Z80" s="9"/>
    </row>
    <row r="81" spans="1:26" ht="15.75" customHeight="1" x14ac:dyDescent="0.5">
      <c r="A81" s="12">
        <v>79</v>
      </c>
      <c r="B81" s="348"/>
      <c r="C81" s="42" t="str">
        <f t="shared" ref="C81:D81" si="7">C22</f>
        <v>Seagrass species</v>
      </c>
      <c r="D81" s="42" t="str">
        <f t="shared" si="7"/>
        <v>See dropdown list for species and species assemblages</v>
      </c>
      <c r="E81" s="9"/>
      <c r="F81" s="9"/>
      <c r="G81" s="9"/>
      <c r="H81" s="9"/>
      <c r="I81" s="9"/>
      <c r="J81" s="9"/>
      <c r="K81" s="9"/>
      <c r="L81" s="9"/>
      <c r="M81" s="9"/>
      <c r="N81" s="9"/>
      <c r="O81" s="9"/>
      <c r="P81" s="9"/>
      <c r="Q81" s="9"/>
      <c r="R81" s="9"/>
      <c r="S81" s="9"/>
      <c r="T81" s="9"/>
      <c r="U81" s="9"/>
      <c r="V81" s="9"/>
      <c r="W81" s="9"/>
      <c r="X81" s="9"/>
      <c r="Y81" s="9"/>
      <c r="Z81" s="9"/>
    </row>
    <row r="82" spans="1:26" ht="15.75" customHeight="1" x14ac:dyDescent="0.5">
      <c r="A82" s="12">
        <v>80</v>
      </c>
      <c r="B82" s="348"/>
      <c r="C82" s="42" t="str">
        <f t="shared" ref="C82:D82" si="8">C23</f>
        <v>Seagrass family/genus</v>
      </c>
      <c r="D82" s="42" t="str">
        <f t="shared" si="8"/>
        <v>See dropdown list for species and species groupings</v>
      </c>
      <c r="E82" s="9"/>
      <c r="F82" s="9"/>
      <c r="G82" s="9"/>
      <c r="H82" s="9"/>
      <c r="I82" s="9"/>
      <c r="J82" s="9"/>
      <c r="K82" s="9"/>
      <c r="L82" s="9"/>
      <c r="M82" s="9"/>
      <c r="N82" s="9"/>
      <c r="O82" s="9"/>
      <c r="P82" s="9"/>
      <c r="Q82" s="9"/>
      <c r="R82" s="9"/>
      <c r="S82" s="9"/>
      <c r="T82" s="9"/>
      <c r="U82" s="9"/>
      <c r="V82" s="9"/>
      <c r="W82" s="9"/>
      <c r="X82" s="9"/>
      <c r="Y82" s="9"/>
      <c r="Z82" s="9"/>
    </row>
    <row r="83" spans="1:26" ht="15.75" customHeight="1" x14ac:dyDescent="0.5">
      <c r="A83" s="12">
        <v>81</v>
      </c>
      <c r="B83" s="348"/>
      <c r="C83" s="40" t="str">
        <f t="shared" ref="C83:D83" si="9">C24</f>
        <v>Additional identification</v>
      </c>
      <c r="D83" s="40" t="str">
        <f t="shared" si="9"/>
        <v>Use this, where relevant, to ID core / plot numbers, mixed seagrass assemblages, or what extracted values relate to (e.g. average for the site, upper or lower range, mean for the dataset reported etc) where reported in original publications. Useful for cross checking articles where multiple values are extracted.</v>
      </c>
      <c r="E83" s="9"/>
      <c r="F83" s="9"/>
      <c r="G83" s="9"/>
      <c r="H83" s="9"/>
      <c r="I83" s="9"/>
      <c r="J83" s="9"/>
      <c r="K83" s="9"/>
      <c r="L83" s="9"/>
      <c r="M83" s="9"/>
      <c r="N83" s="9"/>
      <c r="O83" s="9"/>
      <c r="P83" s="9"/>
      <c r="Q83" s="9"/>
      <c r="R83" s="9"/>
      <c r="S83" s="9"/>
      <c r="T83" s="9"/>
      <c r="U83" s="9"/>
      <c r="V83" s="9"/>
      <c r="W83" s="9"/>
      <c r="X83" s="9"/>
      <c r="Y83" s="9"/>
      <c r="Z83" s="9"/>
    </row>
    <row r="84" spans="1:26" ht="15.75" customHeight="1" x14ac:dyDescent="0.5">
      <c r="A84" s="12">
        <v>82</v>
      </c>
      <c r="B84" s="348"/>
      <c r="C84" s="8" t="s">
        <v>141</v>
      </c>
      <c r="E84" s="9"/>
      <c r="F84" s="9"/>
      <c r="G84" s="9"/>
      <c r="H84" s="9"/>
      <c r="I84" s="9"/>
      <c r="J84" s="9"/>
      <c r="K84" s="9"/>
      <c r="L84" s="9"/>
      <c r="M84" s="9"/>
      <c r="N84" s="9"/>
      <c r="O84" s="9"/>
      <c r="P84" s="9"/>
      <c r="Q84" s="9"/>
      <c r="R84" s="9"/>
      <c r="S84" s="9"/>
      <c r="T84" s="9"/>
      <c r="U84" s="9"/>
      <c r="V84" s="9"/>
      <c r="W84" s="9"/>
      <c r="X84" s="9"/>
      <c r="Y84" s="9"/>
      <c r="Z84" s="9"/>
    </row>
    <row r="85" spans="1:26" ht="15.75" customHeight="1" x14ac:dyDescent="0.5">
      <c r="A85" s="12">
        <v>83</v>
      </c>
      <c r="B85" s="348"/>
      <c r="C85" s="8" t="s">
        <v>142</v>
      </c>
      <c r="E85" s="9"/>
      <c r="F85" s="9"/>
      <c r="G85" s="9"/>
      <c r="H85" s="9"/>
      <c r="I85" s="9"/>
      <c r="J85" s="9"/>
      <c r="K85" s="9"/>
      <c r="L85" s="9"/>
      <c r="M85" s="9"/>
      <c r="N85" s="9"/>
      <c r="O85" s="9"/>
      <c r="P85" s="9"/>
      <c r="Q85" s="9"/>
      <c r="R85" s="9"/>
      <c r="S85" s="9"/>
      <c r="T85" s="9"/>
      <c r="U85" s="9"/>
      <c r="V85" s="9"/>
      <c r="W85" s="9"/>
      <c r="X85" s="9"/>
      <c r="Y85" s="9"/>
      <c r="Z85" s="9"/>
    </row>
    <row r="86" spans="1:26" ht="15.75" customHeight="1" x14ac:dyDescent="0.5">
      <c r="A86" s="12">
        <v>84</v>
      </c>
      <c r="B86" s="348"/>
      <c r="C86" s="8" t="s">
        <v>143</v>
      </c>
      <c r="E86" s="9"/>
      <c r="F86" s="9"/>
      <c r="G86" s="9"/>
      <c r="H86" s="9"/>
      <c r="I86" s="9"/>
      <c r="J86" s="9"/>
      <c r="K86" s="9"/>
      <c r="L86" s="9"/>
      <c r="M86" s="9"/>
      <c r="N86" s="9"/>
      <c r="O86" s="9"/>
      <c r="P86" s="9"/>
      <c r="Q86" s="9"/>
      <c r="R86" s="9"/>
      <c r="S86" s="9"/>
      <c r="T86" s="9"/>
      <c r="U86" s="9"/>
      <c r="V86" s="9"/>
      <c r="W86" s="9"/>
      <c r="X86" s="9"/>
      <c r="Y86" s="9"/>
      <c r="Z86" s="9"/>
    </row>
    <row r="87" spans="1:26" ht="15.75" customHeight="1" x14ac:dyDescent="0.5">
      <c r="A87" s="12">
        <v>85</v>
      </c>
      <c r="B87" s="348"/>
      <c r="C87" s="8" t="s">
        <v>144</v>
      </c>
      <c r="E87" s="9"/>
      <c r="F87" s="9"/>
      <c r="G87" s="9"/>
      <c r="H87" s="9"/>
      <c r="I87" s="9"/>
      <c r="J87" s="9"/>
      <c r="K87" s="9"/>
      <c r="L87" s="9"/>
      <c r="M87" s="9"/>
      <c r="N87" s="9"/>
      <c r="O87" s="9"/>
      <c r="P87" s="9"/>
      <c r="Q87" s="9"/>
      <c r="R87" s="9"/>
      <c r="S87" s="9"/>
      <c r="T87" s="9"/>
      <c r="U87" s="9"/>
      <c r="V87" s="9"/>
      <c r="W87" s="9"/>
      <c r="X87" s="9"/>
      <c r="Y87" s="9"/>
      <c r="Z87" s="9"/>
    </row>
    <row r="88" spans="1:26" ht="15.75" customHeight="1" x14ac:dyDescent="0.5">
      <c r="A88" s="12">
        <v>86</v>
      </c>
      <c r="B88" s="348"/>
      <c r="C88" s="8" t="s">
        <v>145</v>
      </c>
      <c r="E88" s="9"/>
      <c r="F88" s="9"/>
      <c r="G88" s="9"/>
      <c r="H88" s="9"/>
      <c r="I88" s="9"/>
      <c r="J88" s="9"/>
      <c r="K88" s="9"/>
      <c r="L88" s="9"/>
      <c r="M88" s="9"/>
      <c r="N88" s="9"/>
      <c r="O88" s="9"/>
      <c r="P88" s="9"/>
      <c r="Q88" s="9"/>
      <c r="R88" s="9"/>
      <c r="S88" s="9"/>
      <c r="T88" s="9"/>
      <c r="U88" s="9"/>
      <c r="V88" s="9"/>
      <c r="W88" s="9"/>
      <c r="X88" s="9"/>
      <c r="Y88" s="9"/>
      <c r="Z88" s="9"/>
    </row>
    <row r="89" spans="1:26" ht="15.75" customHeight="1" x14ac:dyDescent="0.5">
      <c r="A89" s="12">
        <v>87</v>
      </c>
      <c r="B89" s="348"/>
      <c r="C89" s="8" t="s">
        <v>146</v>
      </c>
      <c r="D89" s="8" t="s">
        <v>147</v>
      </c>
      <c r="E89" s="9"/>
      <c r="F89" s="9"/>
      <c r="G89" s="9"/>
      <c r="H89" s="9"/>
      <c r="I89" s="9"/>
      <c r="J89" s="9"/>
      <c r="K89" s="9"/>
      <c r="L89" s="9"/>
      <c r="M89" s="9"/>
      <c r="N89" s="9"/>
      <c r="O89" s="9"/>
      <c r="P89" s="9"/>
      <c r="Q89" s="9"/>
      <c r="R89" s="9"/>
      <c r="S89" s="9"/>
      <c r="T89" s="9"/>
      <c r="U89" s="9"/>
      <c r="V89" s="9"/>
      <c r="W89" s="9"/>
      <c r="X89" s="9"/>
      <c r="Y89" s="9"/>
      <c r="Z89" s="9"/>
    </row>
    <row r="90" spans="1:26" ht="15.75" customHeight="1" x14ac:dyDescent="0.5">
      <c r="A90" s="12">
        <v>88</v>
      </c>
      <c r="B90" s="348"/>
      <c r="C90" s="8" t="s">
        <v>148</v>
      </c>
      <c r="E90" s="9"/>
      <c r="F90" s="9"/>
      <c r="G90" s="9"/>
      <c r="H90" s="9"/>
      <c r="I90" s="9"/>
      <c r="J90" s="9"/>
      <c r="K90" s="9"/>
      <c r="L90" s="9"/>
      <c r="M90" s="9"/>
      <c r="N90" s="9"/>
      <c r="O90" s="9"/>
      <c r="P90" s="9"/>
      <c r="Q90" s="9"/>
      <c r="R90" s="9"/>
      <c r="S90" s="9"/>
      <c r="T90" s="9"/>
      <c r="U90" s="9"/>
      <c r="V90" s="9"/>
      <c r="W90" s="9"/>
      <c r="X90" s="9"/>
      <c r="Y90" s="9"/>
      <c r="Z90" s="9"/>
    </row>
    <row r="91" spans="1:26" ht="15.75" customHeight="1" x14ac:dyDescent="0.5">
      <c r="A91" s="12">
        <v>89</v>
      </c>
      <c r="B91" s="348"/>
      <c r="C91" s="8" t="s">
        <v>149</v>
      </c>
      <c r="E91" s="9"/>
      <c r="F91" s="9"/>
      <c r="G91" s="9"/>
      <c r="H91" s="9"/>
      <c r="I91" s="9"/>
      <c r="J91" s="9"/>
      <c r="K91" s="9"/>
      <c r="L91" s="9"/>
      <c r="M91" s="9"/>
      <c r="N91" s="9"/>
      <c r="O91" s="9"/>
      <c r="P91" s="9"/>
      <c r="Q91" s="9"/>
      <c r="R91" s="9"/>
      <c r="S91" s="9"/>
      <c r="T91" s="9"/>
      <c r="U91" s="9"/>
      <c r="V91" s="9"/>
      <c r="W91" s="9"/>
      <c r="X91" s="9"/>
      <c r="Y91" s="9"/>
      <c r="Z91" s="9"/>
    </row>
    <row r="92" spans="1:26" ht="15.75" customHeight="1" x14ac:dyDescent="0.5">
      <c r="A92" s="12">
        <v>90</v>
      </c>
      <c r="B92" s="348"/>
      <c r="C92" s="8" t="s">
        <v>150</v>
      </c>
      <c r="E92" s="9"/>
      <c r="F92" s="9"/>
      <c r="G92" s="9"/>
      <c r="H92" s="9"/>
      <c r="I92" s="9"/>
      <c r="J92" s="9"/>
      <c r="K92" s="9"/>
      <c r="L92" s="9"/>
      <c r="M92" s="9"/>
      <c r="N92" s="9"/>
      <c r="O92" s="9"/>
      <c r="P92" s="9"/>
      <c r="Q92" s="9"/>
      <c r="R92" s="9"/>
      <c r="S92" s="9"/>
      <c r="T92" s="9"/>
      <c r="U92" s="9"/>
      <c r="V92" s="9"/>
      <c r="W92" s="9"/>
      <c r="X92" s="9"/>
      <c r="Y92" s="9"/>
      <c r="Z92" s="9"/>
    </row>
    <row r="93" spans="1:26" ht="15.75" customHeight="1" x14ac:dyDescent="0.5">
      <c r="A93" s="12">
        <v>91</v>
      </c>
      <c r="B93" s="348"/>
      <c r="C93" s="8" t="s">
        <v>151</v>
      </c>
      <c r="E93" s="9"/>
      <c r="F93" s="9"/>
      <c r="G93" s="9"/>
      <c r="H93" s="9"/>
      <c r="I93" s="9"/>
      <c r="J93" s="9"/>
      <c r="K93" s="9"/>
      <c r="L93" s="9"/>
      <c r="M93" s="9"/>
      <c r="N93" s="9"/>
      <c r="O93" s="9"/>
      <c r="P93" s="9"/>
      <c r="Q93" s="9"/>
      <c r="R93" s="9"/>
      <c r="S93" s="9"/>
      <c r="T93" s="9"/>
      <c r="U93" s="9"/>
      <c r="V93" s="9"/>
      <c r="W93" s="9"/>
      <c r="X93" s="9"/>
      <c r="Y93" s="9"/>
      <c r="Z93" s="9"/>
    </row>
    <row r="94" spans="1:26" s="44" customFormat="1" ht="15.75" customHeight="1" x14ac:dyDescent="0.5">
      <c r="A94" s="12">
        <v>92</v>
      </c>
      <c r="B94" s="348"/>
      <c r="C94" s="42" t="s">
        <v>152</v>
      </c>
      <c r="D94" s="42"/>
      <c r="E94" s="68"/>
      <c r="F94" s="68"/>
      <c r="G94" s="68"/>
      <c r="H94" s="68"/>
      <c r="I94" s="68"/>
      <c r="J94" s="68"/>
      <c r="K94" s="68"/>
      <c r="L94" s="68"/>
      <c r="M94" s="68"/>
      <c r="N94" s="68"/>
      <c r="O94" s="68"/>
      <c r="P94" s="68"/>
      <c r="Q94" s="68"/>
      <c r="R94" s="68"/>
      <c r="S94" s="68"/>
      <c r="T94" s="68"/>
      <c r="U94" s="68"/>
      <c r="V94" s="68"/>
      <c r="W94" s="68"/>
      <c r="X94" s="68"/>
      <c r="Y94" s="68"/>
      <c r="Z94" s="68"/>
    </row>
    <row r="95" spans="1:26" s="44" customFormat="1" ht="15.75" customHeight="1" x14ac:dyDescent="0.5">
      <c r="A95" s="12">
        <v>93</v>
      </c>
      <c r="B95" s="348"/>
      <c r="C95" s="42" t="s">
        <v>153</v>
      </c>
      <c r="D95" s="42"/>
      <c r="E95" s="68"/>
      <c r="F95" s="68"/>
      <c r="G95" s="68"/>
      <c r="H95" s="68"/>
      <c r="I95" s="68"/>
      <c r="J95" s="68"/>
      <c r="K95" s="68"/>
      <c r="L95" s="68"/>
      <c r="M95" s="68"/>
      <c r="N95" s="68"/>
      <c r="O95" s="68"/>
      <c r="P95" s="68"/>
      <c r="Q95" s="68"/>
      <c r="R95" s="68"/>
      <c r="S95" s="68"/>
      <c r="T95" s="68"/>
      <c r="U95" s="68"/>
      <c r="V95" s="68"/>
      <c r="W95" s="68"/>
      <c r="X95" s="68"/>
      <c r="Y95" s="68"/>
      <c r="Z95" s="68"/>
    </row>
    <row r="96" spans="1:26" s="44" customFormat="1" ht="15.75" customHeight="1" x14ac:dyDescent="0.5">
      <c r="A96" s="12">
        <v>94</v>
      </c>
      <c r="B96" s="176"/>
      <c r="C96" s="42" t="s">
        <v>154</v>
      </c>
      <c r="D96" s="42"/>
      <c r="E96" s="68"/>
      <c r="F96" s="68"/>
      <c r="G96" s="68"/>
      <c r="H96" s="68"/>
      <c r="I96" s="68"/>
      <c r="J96" s="68"/>
      <c r="K96" s="68"/>
      <c r="L96" s="68"/>
      <c r="M96" s="68"/>
      <c r="N96" s="68"/>
      <c r="O96" s="68"/>
      <c r="P96" s="68"/>
      <c r="Q96" s="68"/>
      <c r="R96" s="68"/>
      <c r="S96" s="68"/>
      <c r="T96" s="68"/>
      <c r="U96" s="68"/>
      <c r="V96" s="68"/>
      <c r="W96" s="68"/>
      <c r="X96" s="68"/>
      <c r="Y96" s="68"/>
      <c r="Z96" s="68"/>
    </row>
    <row r="97" spans="1:26" s="64" customFormat="1" ht="15.75" customHeight="1" x14ac:dyDescent="0.5">
      <c r="A97" s="12">
        <v>95</v>
      </c>
      <c r="B97" s="172"/>
      <c r="C97" s="43" t="s">
        <v>155</v>
      </c>
      <c r="D97" s="43"/>
      <c r="E97" s="51"/>
      <c r="F97" s="51"/>
      <c r="G97" s="51"/>
      <c r="H97" s="51"/>
      <c r="I97" s="51"/>
      <c r="J97" s="51"/>
      <c r="K97" s="51"/>
      <c r="L97" s="51"/>
      <c r="M97" s="51"/>
      <c r="N97" s="51"/>
      <c r="O97" s="51"/>
      <c r="P97" s="51"/>
      <c r="Q97" s="51"/>
      <c r="R97" s="51"/>
      <c r="S97" s="51"/>
      <c r="T97" s="51"/>
      <c r="U97" s="51"/>
      <c r="V97" s="51"/>
      <c r="W97" s="51"/>
      <c r="X97" s="51"/>
      <c r="Y97" s="51"/>
      <c r="Z97" s="51"/>
    </row>
    <row r="98" spans="1:26" s="44" customFormat="1" ht="15.75" customHeight="1" x14ac:dyDescent="0.5">
      <c r="A98" s="12">
        <v>96</v>
      </c>
      <c r="B98" s="349" t="str">
        <f>'Dropdown list'!E2</f>
        <v>Outcome / measurement (d): GHG fluxes</v>
      </c>
      <c r="C98" s="42" t="str">
        <f>C15</f>
        <v>Study site</v>
      </c>
      <c r="D98" s="42" t="str">
        <f>D15</f>
        <v>The name of the site where the study was conducted</v>
      </c>
      <c r="E98" s="68"/>
      <c r="F98" s="68"/>
      <c r="G98" s="68"/>
      <c r="H98" s="68"/>
      <c r="I98" s="68"/>
      <c r="J98" s="68"/>
      <c r="K98" s="68"/>
      <c r="L98" s="68"/>
      <c r="M98" s="68"/>
      <c r="N98" s="68"/>
      <c r="O98" s="68"/>
      <c r="P98" s="68"/>
      <c r="Q98" s="68"/>
      <c r="R98" s="68"/>
      <c r="S98" s="68"/>
      <c r="T98" s="68"/>
      <c r="U98" s="68"/>
      <c r="V98" s="68"/>
      <c r="W98" s="68"/>
      <c r="X98" s="68"/>
      <c r="Y98" s="68"/>
      <c r="Z98" s="68"/>
    </row>
    <row r="99" spans="1:26" ht="15.75" customHeight="1" x14ac:dyDescent="0.5">
      <c r="A99" s="12">
        <v>97</v>
      </c>
      <c r="B99" s="350"/>
      <c r="C99" s="42" t="str">
        <f>C16</f>
        <v>Country</v>
      </c>
      <c r="D99" s="42" t="str">
        <f>D16</f>
        <v>Country where the study was conducted</v>
      </c>
      <c r="E99" s="68"/>
      <c r="F99" s="68"/>
      <c r="G99" s="68"/>
      <c r="H99" s="68"/>
      <c r="I99" s="68"/>
      <c r="J99" s="68"/>
      <c r="K99" s="68"/>
      <c r="L99" s="68"/>
      <c r="M99" s="68"/>
      <c r="N99" s="68"/>
      <c r="O99" s="68"/>
      <c r="P99" s="68"/>
      <c r="Q99" s="68"/>
      <c r="R99" s="68"/>
      <c r="S99" s="68"/>
      <c r="T99" s="68"/>
      <c r="U99" s="68"/>
      <c r="V99" s="68"/>
      <c r="W99" s="68"/>
      <c r="X99" s="68"/>
      <c r="Y99" s="68"/>
      <c r="Z99" s="68"/>
    </row>
    <row r="100" spans="1:26" ht="15.75" customHeight="1" x14ac:dyDescent="0.5">
      <c r="A100" s="12">
        <v>98</v>
      </c>
      <c r="B100" s="350"/>
      <c r="C100" s="42" t="str">
        <f>C19</f>
        <v>Coastal typology</v>
      </c>
      <c r="D100" s="42" t="str">
        <f>D19</f>
        <v>Classifies coastlines into one of 7 typologies following: Dürr, H.H., Laruelle, G.G., van Kempen, C.M. et al. Worldwide Typology of Nearshore Coastal Systems: Defining the Estuarine Filter of River Inputs to the Oceans. Estuaries and Coasts 34, 441–458 (2011). https://doi.org/10.1007/s12237-011-9381-y</v>
      </c>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x14ac:dyDescent="0.5">
      <c r="A101" s="12">
        <v>99</v>
      </c>
      <c r="B101" s="350"/>
      <c r="C101" s="42" t="str">
        <f t="shared" ref="C101:D101" si="10">C20</f>
        <v>Bioregion</v>
      </c>
      <c r="D101" s="42" t="str">
        <f t="shared" si="10"/>
        <v>Classifies biogeographic regions based on one of 12 'marine realms' in Spalding M.D. et al (2007). Marine Ecoregions of the World: A Bioregionalization of Coastal and Shelf Areas. BioScience, Vol. 57, No. 7: 573-583. Defined as: Very large regions of coastal, benthic or pelagic ocean across which biotas are internally coherent at higher taxonomic levels, as a result of a shared and unique evolutionary history. Realms have high levels of endemism, including unique taxa at generic and family levels in some groups. Driving factors behind the development of such unique biotas include water temperature, historical and broadscale isolation, and the proximity of the benthos.</v>
      </c>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5">
      <c r="A102" s="12">
        <v>100</v>
      </c>
      <c r="B102" s="350"/>
      <c r="C102" s="42" t="str">
        <f t="shared" ref="C102:D102" si="11">C21</f>
        <v>Seagrass functional/morphological group</v>
      </c>
      <c r="D102" s="42" t="str">
        <f t="shared" si="11"/>
        <v>Assigns seagrass species to one of 4 functional groups. See drop down list</v>
      </c>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5">
      <c r="A103" s="12">
        <v>101</v>
      </c>
      <c r="B103" s="350"/>
      <c r="C103" s="42" t="str">
        <f t="shared" ref="C103:D103" si="12">C22</f>
        <v>Seagrass species</v>
      </c>
      <c r="D103" s="42" t="str">
        <f t="shared" si="12"/>
        <v>See dropdown list for species and species assemblages</v>
      </c>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5">
      <c r="A104" s="12">
        <v>102</v>
      </c>
      <c r="B104" s="350"/>
      <c r="C104" s="42" t="str">
        <f t="shared" ref="C104:D104" si="13">C23</f>
        <v>Seagrass family/genus</v>
      </c>
      <c r="D104" s="42" t="str">
        <f t="shared" si="13"/>
        <v>See dropdown list for species and species groupings</v>
      </c>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5">
      <c r="A105" s="12">
        <v>103</v>
      </c>
      <c r="B105" s="350"/>
      <c r="C105" s="40" t="str">
        <f t="shared" ref="C105:D105" si="14">C24</f>
        <v>Additional identification</v>
      </c>
      <c r="D105" s="40" t="str">
        <f t="shared" si="14"/>
        <v>Use this, where relevant, to ID core / plot numbers, mixed seagrass assemblages, or what extracted values relate to (e.g. average for the site, upper or lower range, mean for the dataset reported etc) where reported in original publications. Useful for cross checking articles where multiple values are extracted.</v>
      </c>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5">
      <c r="A106" s="12">
        <v>104</v>
      </c>
      <c r="B106" s="350"/>
      <c r="C106" s="8" t="s">
        <v>156</v>
      </c>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5">
      <c r="A107" s="12">
        <v>105</v>
      </c>
      <c r="B107" s="350"/>
      <c r="C107" s="8" t="s">
        <v>157</v>
      </c>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5">
      <c r="A108" s="12">
        <v>106</v>
      </c>
      <c r="B108" s="350"/>
      <c r="C108" s="8" t="s">
        <v>158</v>
      </c>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5">
      <c r="A109" s="12">
        <v>107</v>
      </c>
      <c r="B109" s="350"/>
      <c r="C109" s="8" t="s">
        <v>159</v>
      </c>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5">
      <c r="A110" s="12">
        <v>108</v>
      </c>
      <c r="B110" s="350"/>
      <c r="C110" s="8" t="s">
        <v>160</v>
      </c>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5">
      <c r="A111" s="12">
        <v>109</v>
      </c>
      <c r="B111" s="350"/>
      <c r="C111" s="8" t="s">
        <v>161</v>
      </c>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5">
      <c r="A112" s="12">
        <v>110</v>
      </c>
      <c r="B112" s="350"/>
      <c r="C112" s="8" t="s">
        <v>162</v>
      </c>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x14ac:dyDescent="0.5">
      <c r="A113" s="12">
        <v>111</v>
      </c>
      <c r="B113" s="350"/>
      <c r="C113" s="8" t="s">
        <v>163</v>
      </c>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5">
      <c r="A114" s="12">
        <v>112</v>
      </c>
      <c r="B114" s="350"/>
      <c r="C114" s="8" t="s">
        <v>164</v>
      </c>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5">
      <c r="A115" s="12">
        <v>113</v>
      </c>
      <c r="B115" s="350"/>
      <c r="C115" s="8" t="s">
        <v>165</v>
      </c>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5">
      <c r="A116" s="12">
        <v>114</v>
      </c>
      <c r="B116" s="350"/>
      <c r="C116" s="8" t="s">
        <v>166</v>
      </c>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x14ac:dyDescent="0.5">
      <c r="A117" s="12">
        <v>115</v>
      </c>
      <c r="B117" s="350"/>
      <c r="C117" s="8" t="s">
        <v>167</v>
      </c>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5">
      <c r="A118" s="12">
        <v>116</v>
      </c>
      <c r="B118" s="351"/>
      <c r="C118" s="43" t="s">
        <v>168</v>
      </c>
      <c r="D118" s="43"/>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ht="15.75" customHeight="1" x14ac:dyDescent="0.5">
      <c r="A119" s="12">
        <v>117</v>
      </c>
      <c r="B119" s="335" t="str">
        <f>'Dropdown list'!F2</f>
        <v>Outcome / measurement (e): Calcium carbonate cycling</v>
      </c>
      <c r="C119" s="42" t="str">
        <f>C15</f>
        <v>Study site</v>
      </c>
      <c r="D119" s="42" t="str">
        <f>D15</f>
        <v>The name of the site where the study was conducted</v>
      </c>
      <c r="E119" s="68"/>
      <c r="F119" s="68"/>
      <c r="G119" s="68"/>
      <c r="H119" s="68"/>
      <c r="I119" s="68"/>
      <c r="J119" s="68"/>
      <c r="K119" s="68"/>
      <c r="L119" s="68"/>
      <c r="M119" s="68"/>
      <c r="N119" s="68"/>
      <c r="O119" s="68"/>
      <c r="P119" s="68"/>
      <c r="Q119" s="68"/>
      <c r="R119" s="68"/>
      <c r="S119" s="68"/>
      <c r="T119" s="68"/>
      <c r="U119" s="68"/>
      <c r="V119" s="68"/>
      <c r="W119" s="68"/>
      <c r="X119" s="68"/>
      <c r="Y119" s="68"/>
      <c r="Z119" s="68"/>
    </row>
    <row r="120" spans="1:26" ht="15.75" customHeight="1" x14ac:dyDescent="0.5">
      <c r="A120" s="12">
        <v>118</v>
      </c>
      <c r="B120" s="336"/>
      <c r="C120" s="42" t="str">
        <f>C16</f>
        <v>Country</v>
      </c>
      <c r="D120" s="42" t="str">
        <f>D16</f>
        <v>Country where the study was conducted</v>
      </c>
      <c r="E120" s="68"/>
      <c r="F120" s="68"/>
      <c r="G120" s="68"/>
      <c r="H120" s="68"/>
      <c r="I120" s="68"/>
      <c r="J120" s="68"/>
      <c r="K120" s="68"/>
      <c r="L120" s="68"/>
      <c r="M120" s="68"/>
      <c r="N120" s="68"/>
      <c r="O120" s="68"/>
      <c r="P120" s="68"/>
      <c r="Q120" s="68"/>
      <c r="R120" s="68"/>
      <c r="S120" s="68"/>
      <c r="T120" s="68"/>
      <c r="U120" s="68"/>
      <c r="V120" s="68"/>
      <c r="W120" s="68"/>
      <c r="X120" s="68"/>
      <c r="Y120" s="68"/>
      <c r="Z120" s="68"/>
    </row>
    <row r="121" spans="1:26" ht="15.75" customHeight="1" x14ac:dyDescent="0.5">
      <c r="A121" s="12">
        <v>119</v>
      </c>
      <c r="B121" s="336"/>
      <c r="C121" s="42" t="str">
        <f>C19</f>
        <v>Coastal typology</v>
      </c>
      <c r="D121" s="42" t="str">
        <f>D19</f>
        <v>Classifies coastlines into one of 7 typologies following: Dürr, H.H., Laruelle, G.G., van Kempen, C.M. et al. Worldwide Typology of Nearshore Coastal Systems: Defining the Estuarine Filter of River Inputs to the Oceans. Estuaries and Coasts 34, 441–458 (2011). https://doi.org/10.1007/s12237-011-9381-y</v>
      </c>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5">
      <c r="A122" s="12">
        <v>120</v>
      </c>
      <c r="B122" s="336"/>
      <c r="C122" s="42" t="str">
        <f t="shared" ref="C122:D122" si="15">C20</f>
        <v>Bioregion</v>
      </c>
      <c r="D122" s="42" t="str">
        <f t="shared" si="15"/>
        <v>Classifies biogeographic regions based on one of 12 'marine realms' in Spalding M.D. et al (2007). Marine Ecoregions of the World: A Bioregionalization of Coastal and Shelf Areas. BioScience, Vol. 57, No. 7: 573-583. Defined as: Very large regions of coastal, benthic or pelagic ocean across which biotas are internally coherent at higher taxonomic levels, as a result of a shared and unique evolutionary history. Realms have high levels of endemism, including unique taxa at generic and family levels in some groups. Driving factors behind the development of such unique biotas include water temperature, historical and broadscale isolation, and the proximity of the benthos.</v>
      </c>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5">
      <c r="A123" s="12">
        <v>121</v>
      </c>
      <c r="B123" s="336"/>
      <c r="C123" s="42" t="str">
        <f t="shared" ref="C123:D123" si="16">C21</f>
        <v>Seagrass functional/morphological group</v>
      </c>
      <c r="D123" s="42" t="str">
        <f t="shared" si="16"/>
        <v>Assigns seagrass species to one of 4 functional groups. See drop down list</v>
      </c>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5">
      <c r="A124" s="12">
        <v>122</v>
      </c>
      <c r="B124" s="336"/>
      <c r="C124" s="42" t="str">
        <f t="shared" ref="C124:D124" si="17">C22</f>
        <v>Seagrass species</v>
      </c>
      <c r="D124" s="42" t="str">
        <f t="shared" si="17"/>
        <v>See dropdown list for species and species assemblages</v>
      </c>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5">
      <c r="A125" s="12">
        <v>123</v>
      </c>
      <c r="B125" s="336"/>
      <c r="C125" s="42" t="str">
        <f t="shared" ref="C125:D125" si="18">C23</f>
        <v>Seagrass family/genus</v>
      </c>
      <c r="D125" s="42" t="str">
        <f t="shared" si="18"/>
        <v>See dropdown list for species and species groupings</v>
      </c>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5">
      <c r="A126" s="12">
        <v>124</v>
      </c>
      <c r="B126" s="336"/>
      <c r="C126" s="40" t="str">
        <f t="shared" ref="C126:D126" si="19">C24</f>
        <v>Additional identification</v>
      </c>
      <c r="D126" s="40" t="str">
        <f t="shared" si="19"/>
        <v>Use this, where relevant, to ID core / plot numbers, mixed seagrass assemblages, or what extracted values relate to (e.g. average for the site, upper or lower range, mean for the dataset reported etc) where reported in original publications. Useful for cross checking articles where multiple values are extracted.</v>
      </c>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5">
      <c r="A127" s="12">
        <v>125</v>
      </c>
      <c r="B127" s="336"/>
      <c r="C127" s="8" t="s">
        <v>169</v>
      </c>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5">
      <c r="A128" s="12">
        <v>126</v>
      </c>
      <c r="B128" s="336"/>
      <c r="C128" s="8" t="s">
        <v>170</v>
      </c>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5">
      <c r="A129" s="12">
        <v>127</v>
      </c>
      <c r="B129" s="336"/>
      <c r="C129" s="8" t="s">
        <v>171</v>
      </c>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5">
      <c r="A130" s="12">
        <v>128</v>
      </c>
      <c r="B130" s="337"/>
      <c r="C130" s="43" t="s">
        <v>172</v>
      </c>
      <c r="D130" s="43"/>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5">
      <c r="A131" s="12"/>
      <c r="B131" s="15"/>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5">
      <c r="A132" s="12"/>
      <c r="B132" s="15"/>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5">
      <c r="A133" s="12"/>
      <c r="B133" s="15"/>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5">
      <c r="A134" s="12"/>
      <c r="B134" s="15"/>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x14ac:dyDescent="0.5">
      <c r="A135" s="12"/>
      <c r="B135" s="15"/>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x14ac:dyDescent="0.5">
      <c r="A136" s="12"/>
      <c r="B136" s="15"/>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x14ac:dyDescent="0.5">
      <c r="A137" s="12"/>
      <c r="B137" s="15"/>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x14ac:dyDescent="0.5">
      <c r="A138" s="12"/>
      <c r="B138" s="15"/>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5">
      <c r="A139" s="12"/>
      <c r="B139" s="15"/>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5">
      <c r="A140" s="12"/>
      <c r="B140" s="15"/>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5">
      <c r="A141" s="12"/>
      <c r="B141" s="15"/>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5">
      <c r="A142" s="12"/>
      <c r="B142" s="15"/>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5">
      <c r="A143" s="12"/>
      <c r="B143" s="15"/>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5">
      <c r="A144" s="12"/>
      <c r="B144" s="15"/>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5">
      <c r="A145" s="12"/>
      <c r="B145" s="15"/>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5">
      <c r="A146" s="12"/>
      <c r="B146" s="15"/>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5">
      <c r="A147" s="12"/>
      <c r="B147" s="15"/>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5">
      <c r="A148" s="12"/>
      <c r="B148" s="15"/>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5">
      <c r="A149" s="12"/>
      <c r="B149" s="15"/>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5">
      <c r="A150" s="12"/>
      <c r="B150" s="15"/>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5">
      <c r="A151" s="12"/>
      <c r="B151" s="15"/>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5">
      <c r="A152" s="12"/>
      <c r="B152" s="15"/>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5">
      <c r="A153" s="12"/>
      <c r="B153" s="15"/>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5">
      <c r="A154" s="12"/>
      <c r="B154" s="15"/>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5">
      <c r="A155" s="12"/>
      <c r="B155" s="15"/>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5">
      <c r="A156" s="12"/>
      <c r="B156" s="15"/>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5">
      <c r="A157" s="12"/>
      <c r="B157" s="15"/>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5">
      <c r="A158" s="12"/>
      <c r="B158" s="15"/>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5">
      <c r="A159" s="12"/>
      <c r="B159" s="15"/>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5">
      <c r="A160" s="12"/>
      <c r="B160" s="15"/>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5">
      <c r="A161" s="12"/>
      <c r="B161" s="15"/>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5">
      <c r="A162" s="12"/>
      <c r="B162" s="15"/>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5">
      <c r="A163" s="12"/>
      <c r="B163" s="15"/>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5">
      <c r="A164" s="12"/>
      <c r="B164" s="15"/>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5">
      <c r="A165" s="12"/>
      <c r="B165" s="15"/>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5">
      <c r="A166" s="12"/>
      <c r="B166" s="15"/>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5">
      <c r="A167" s="12"/>
      <c r="B167" s="15"/>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5">
      <c r="A168" s="12"/>
      <c r="B168" s="15"/>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5">
      <c r="A169" s="12"/>
      <c r="B169" s="15"/>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5">
      <c r="A170" s="12"/>
      <c r="B170" s="15"/>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5">
      <c r="A171" s="12"/>
      <c r="B171" s="15"/>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5">
      <c r="A172" s="12"/>
      <c r="B172" s="15"/>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5">
      <c r="A173" s="12"/>
      <c r="B173" s="15"/>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5">
      <c r="A174" s="12"/>
      <c r="B174" s="15"/>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5">
      <c r="A175" s="12"/>
      <c r="B175" s="15"/>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5">
      <c r="A176" s="12"/>
      <c r="B176" s="15"/>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5">
      <c r="A177" s="12"/>
      <c r="B177" s="15"/>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5">
      <c r="A178" s="12"/>
      <c r="B178" s="15"/>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5">
      <c r="A179" s="12"/>
      <c r="B179" s="15"/>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5">
      <c r="A180" s="12"/>
      <c r="B180" s="15"/>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5">
      <c r="A181" s="12"/>
      <c r="B181" s="15"/>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5">
      <c r="A182" s="12"/>
      <c r="B182" s="15"/>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5">
      <c r="A183" s="12"/>
      <c r="B183" s="15"/>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5">
      <c r="A184" s="12"/>
      <c r="B184" s="15"/>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5">
      <c r="A185" s="12"/>
      <c r="B185" s="15"/>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5">
      <c r="A186" s="12"/>
      <c r="B186" s="15"/>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5">
      <c r="A187" s="12"/>
      <c r="B187" s="15"/>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5">
      <c r="A188" s="12"/>
      <c r="B188" s="15"/>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5">
      <c r="A189" s="12"/>
      <c r="B189" s="15"/>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5">
      <c r="A190" s="12"/>
      <c r="B190" s="15"/>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5">
      <c r="A191" s="12"/>
      <c r="B191" s="15"/>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5">
      <c r="A192" s="12"/>
      <c r="B192" s="15"/>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5">
      <c r="A193" s="12"/>
      <c r="B193" s="15"/>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5">
      <c r="A194" s="12"/>
      <c r="B194" s="15"/>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5">
      <c r="A195" s="12"/>
      <c r="B195" s="15"/>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5">
      <c r="A196" s="12"/>
      <c r="B196" s="15"/>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5">
      <c r="A197" s="12"/>
      <c r="B197" s="15"/>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5">
      <c r="A198" s="12"/>
      <c r="B198" s="15"/>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5">
      <c r="A199" s="12"/>
      <c r="B199" s="15"/>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5">
      <c r="A200" s="12"/>
      <c r="B200" s="15"/>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5">
      <c r="A201" s="12"/>
      <c r="B201" s="15"/>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5">
      <c r="A202" s="12"/>
      <c r="B202" s="15"/>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5">
      <c r="A203" s="12"/>
      <c r="B203" s="15"/>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5">
      <c r="A204" s="12"/>
      <c r="B204" s="15"/>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5">
      <c r="A205" s="12"/>
      <c r="B205" s="15"/>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5">
      <c r="A206" s="12"/>
      <c r="B206" s="15"/>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5">
      <c r="A207" s="12"/>
      <c r="B207" s="15"/>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5">
      <c r="A208" s="12"/>
      <c r="B208" s="15"/>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5">
      <c r="A209" s="12"/>
      <c r="B209" s="15"/>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5">
      <c r="A210" s="12"/>
      <c r="B210" s="15"/>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5">
      <c r="A211" s="12"/>
      <c r="B211" s="15"/>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5">
      <c r="A212" s="12"/>
      <c r="B212" s="15"/>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5">
      <c r="A213" s="12"/>
      <c r="B213" s="15"/>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5">
      <c r="A214" s="12"/>
      <c r="B214" s="15"/>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5">
      <c r="A215" s="12"/>
      <c r="B215" s="15"/>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5">
      <c r="A216" s="12"/>
      <c r="B216" s="15"/>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5">
      <c r="A217" s="12"/>
      <c r="B217" s="15"/>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5">
      <c r="A218" s="12"/>
      <c r="B218" s="15"/>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5">
      <c r="A219" s="12"/>
      <c r="B219" s="15"/>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5">
      <c r="A220" s="12"/>
      <c r="B220" s="15"/>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5">
      <c r="A221" s="12"/>
      <c r="B221" s="15"/>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x14ac:dyDescent="0.5">
      <c r="A222" s="12"/>
      <c r="B222" s="15"/>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x14ac:dyDescent="0.5">
      <c r="A223" s="12"/>
      <c r="B223" s="15"/>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x14ac:dyDescent="0.5">
      <c r="A224" s="12"/>
      <c r="B224" s="15"/>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x14ac:dyDescent="0.5">
      <c r="A225" s="12"/>
      <c r="B225" s="15"/>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x14ac:dyDescent="0.5">
      <c r="A226" s="12"/>
      <c r="B226" s="15"/>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x14ac:dyDescent="0.5">
      <c r="A227" s="12"/>
      <c r="B227" s="15"/>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x14ac:dyDescent="0.5">
      <c r="A228" s="12"/>
      <c r="B228" s="15"/>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x14ac:dyDescent="0.5">
      <c r="A229" s="12"/>
      <c r="B229" s="15"/>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x14ac:dyDescent="0.5">
      <c r="A230" s="12"/>
      <c r="B230" s="15"/>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x14ac:dyDescent="0.5">
      <c r="A231" s="12"/>
      <c r="B231" s="15"/>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x14ac:dyDescent="0.5">
      <c r="B232" s="7"/>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x14ac:dyDescent="0.5">
      <c r="B233" s="7"/>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x14ac:dyDescent="0.5">
      <c r="B234" s="7"/>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x14ac:dyDescent="0.5">
      <c r="B235" s="7"/>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x14ac:dyDescent="0.5">
      <c r="B236" s="7"/>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x14ac:dyDescent="0.5">
      <c r="B237" s="7"/>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x14ac:dyDescent="0.5">
      <c r="B238" s="7"/>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x14ac:dyDescent="0.5">
      <c r="B239" s="7"/>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x14ac:dyDescent="0.5">
      <c r="B240" s="7"/>
      <c r="E240" s="9"/>
      <c r="F240" s="9"/>
      <c r="G240" s="9"/>
      <c r="H240" s="9"/>
      <c r="I240" s="9"/>
      <c r="J240" s="9"/>
      <c r="K240" s="9"/>
      <c r="L240" s="9"/>
      <c r="M240" s="9"/>
      <c r="N240" s="9"/>
      <c r="O240" s="9"/>
      <c r="P240" s="9"/>
      <c r="Q240" s="9"/>
      <c r="R240" s="9"/>
      <c r="S240" s="9"/>
      <c r="T240" s="9"/>
      <c r="U240" s="9"/>
      <c r="V240" s="9"/>
      <c r="W240" s="9"/>
      <c r="X240" s="9"/>
      <c r="Y240" s="9"/>
      <c r="Z240" s="9"/>
    </row>
    <row r="241" spans="2:26" ht="15.75" customHeight="1" x14ac:dyDescent="0.5">
      <c r="B241" s="7"/>
      <c r="E241" s="9"/>
      <c r="F241" s="9"/>
      <c r="G241" s="9"/>
      <c r="H241" s="9"/>
      <c r="I241" s="9"/>
      <c r="J241" s="9"/>
      <c r="K241" s="9"/>
      <c r="L241" s="9"/>
      <c r="M241" s="9"/>
      <c r="N241" s="9"/>
      <c r="O241" s="9"/>
      <c r="P241" s="9"/>
      <c r="Q241" s="9"/>
      <c r="R241" s="9"/>
      <c r="S241" s="9"/>
      <c r="T241" s="9"/>
      <c r="U241" s="9"/>
      <c r="V241" s="9"/>
      <c r="W241" s="9"/>
      <c r="X241" s="9"/>
      <c r="Y241" s="9"/>
      <c r="Z241" s="9"/>
    </row>
    <row r="242" spans="2:26" ht="15.75" customHeight="1" x14ac:dyDescent="0.5">
      <c r="B242" s="7"/>
      <c r="E242" s="9"/>
      <c r="F242" s="9"/>
      <c r="G242" s="9"/>
      <c r="H242" s="9"/>
      <c r="I242" s="9"/>
      <c r="J242" s="9"/>
      <c r="K242" s="9"/>
      <c r="L242" s="9"/>
      <c r="M242" s="9"/>
      <c r="N242" s="9"/>
      <c r="O242" s="9"/>
      <c r="P242" s="9"/>
      <c r="Q242" s="9"/>
      <c r="R242" s="9"/>
      <c r="S242" s="9"/>
      <c r="T242" s="9"/>
      <c r="U242" s="9"/>
      <c r="V242" s="9"/>
      <c r="W242" s="9"/>
      <c r="X242" s="9"/>
      <c r="Y242" s="9"/>
      <c r="Z242" s="9"/>
    </row>
    <row r="243" spans="2:26" ht="15.75" customHeight="1" x14ac:dyDescent="0.5">
      <c r="B243" s="7"/>
      <c r="E243" s="9"/>
      <c r="F243" s="9"/>
      <c r="G243" s="9"/>
      <c r="H243" s="9"/>
      <c r="I243" s="9"/>
      <c r="J243" s="9"/>
      <c r="K243" s="9"/>
      <c r="L243" s="9"/>
      <c r="M243" s="9"/>
      <c r="N243" s="9"/>
      <c r="O243" s="9"/>
      <c r="P243" s="9"/>
      <c r="Q243" s="9"/>
      <c r="R243" s="9"/>
      <c r="S243" s="9"/>
      <c r="T243" s="9"/>
      <c r="U243" s="9"/>
      <c r="V243" s="9"/>
      <c r="W243" s="9"/>
      <c r="X243" s="9"/>
      <c r="Y243" s="9"/>
      <c r="Z243" s="9"/>
    </row>
    <row r="244" spans="2:26" ht="15.75" customHeight="1" x14ac:dyDescent="0.5">
      <c r="B244" s="7"/>
      <c r="E244" s="9"/>
      <c r="F244" s="9"/>
      <c r="G244" s="9"/>
      <c r="H244" s="9"/>
      <c r="I244" s="9"/>
      <c r="J244" s="9"/>
      <c r="K244" s="9"/>
      <c r="L244" s="9"/>
      <c r="M244" s="9"/>
      <c r="N244" s="9"/>
      <c r="O244" s="9"/>
      <c r="P244" s="9"/>
      <c r="Q244" s="9"/>
      <c r="R244" s="9"/>
      <c r="S244" s="9"/>
      <c r="T244" s="9"/>
      <c r="U244" s="9"/>
      <c r="V244" s="9"/>
      <c r="W244" s="9"/>
      <c r="X244" s="9"/>
      <c r="Y244" s="9"/>
      <c r="Z244" s="9"/>
    </row>
    <row r="245" spans="2:26" ht="15.75" customHeight="1" x14ac:dyDescent="0.5">
      <c r="B245" s="7"/>
      <c r="E245" s="9"/>
      <c r="F245" s="9"/>
      <c r="G245" s="9"/>
      <c r="H245" s="9"/>
      <c r="I245" s="9"/>
      <c r="J245" s="9"/>
      <c r="K245" s="9"/>
      <c r="L245" s="9"/>
      <c r="M245" s="9"/>
      <c r="N245" s="9"/>
      <c r="O245" s="9"/>
      <c r="P245" s="9"/>
      <c r="Q245" s="9"/>
      <c r="R245" s="9"/>
      <c r="S245" s="9"/>
      <c r="T245" s="9"/>
      <c r="U245" s="9"/>
      <c r="V245" s="9"/>
      <c r="W245" s="9"/>
      <c r="X245" s="9"/>
      <c r="Y245" s="9"/>
      <c r="Z245" s="9"/>
    </row>
    <row r="246" spans="2:26" ht="15.75" customHeight="1" x14ac:dyDescent="0.5">
      <c r="B246" s="7"/>
      <c r="E246" s="9"/>
      <c r="F246" s="9"/>
      <c r="G246" s="9"/>
      <c r="H246" s="9"/>
      <c r="I246" s="9"/>
      <c r="J246" s="9"/>
      <c r="K246" s="9"/>
      <c r="L246" s="9"/>
      <c r="M246" s="9"/>
      <c r="N246" s="9"/>
      <c r="O246" s="9"/>
      <c r="P246" s="9"/>
      <c r="Q246" s="9"/>
      <c r="R246" s="9"/>
      <c r="S246" s="9"/>
      <c r="T246" s="9"/>
      <c r="U246" s="9"/>
      <c r="V246" s="9"/>
      <c r="W246" s="9"/>
      <c r="X246" s="9"/>
      <c r="Y246" s="9"/>
      <c r="Z246" s="9"/>
    </row>
    <row r="247" spans="2:26" ht="15.75" customHeight="1" x14ac:dyDescent="0.5">
      <c r="B247" s="7"/>
      <c r="E247" s="9"/>
      <c r="F247" s="9"/>
      <c r="G247" s="9"/>
      <c r="H247" s="9"/>
      <c r="I247" s="9"/>
      <c r="J247" s="9"/>
      <c r="K247" s="9"/>
      <c r="L247" s="9"/>
      <c r="M247" s="9"/>
      <c r="N247" s="9"/>
      <c r="O247" s="9"/>
      <c r="P247" s="9"/>
      <c r="Q247" s="9"/>
      <c r="R247" s="9"/>
      <c r="S247" s="9"/>
      <c r="T247" s="9"/>
      <c r="U247" s="9"/>
      <c r="V247" s="9"/>
      <c r="W247" s="9"/>
      <c r="X247" s="9"/>
      <c r="Y247" s="9"/>
      <c r="Z247" s="9"/>
    </row>
    <row r="248" spans="2:26" ht="15.75" customHeight="1" x14ac:dyDescent="0.5">
      <c r="B248" s="7"/>
      <c r="E248" s="9"/>
      <c r="F248" s="9"/>
      <c r="G248" s="9"/>
      <c r="H248" s="9"/>
      <c r="I248" s="9"/>
      <c r="J248" s="9"/>
      <c r="K248" s="9"/>
      <c r="L248" s="9"/>
      <c r="M248" s="9"/>
      <c r="N248" s="9"/>
      <c r="O248" s="9"/>
      <c r="P248" s="9"/>
      <c r="Q248" s="9"/>
      <c r="R248" s="9"/>
      <c r="S248" s="9"/>
      <c r="T248" s="9"/>
      <c r="U248" s="9"/>
      <c r="V248" s="9"/>
      <c r="W248" s="9"/>
      <c r="X248" s="9"/>
      <c r="Y248" s="9"/>
      <c r="Z248" s="9"/>
    </row>
    <row r="249" spans="2:26" ht="15.75" customHeight="1" x14ac:dyDescent="0.5">
      <c r="B249" s="7"/>
      <c r="E249" s="9"/>
      <c r="F249" s="9"/>
      <c r="G249" s="9"/>
      <c r="H249" s="9"/>
      <c r="I249" s="9"/>
      <c r="J249" s="9"/>
      <c r="K249" s="9"/>
      <c r="L249" s="9"/>
      <c r="M249" s="9"/>
      <c r="N249" s="9"/>
      <c r="O249" s="9"/>
      <c r="P249" s="9"/>
      <c r="Q249" s="9"/>
      <c r="R249" s="9"/>
      <c r="S249" s="9"/>
      <c r="T249" s="9"/>
      <c r="U249" s="9"/>
      <c r="V249" s="9"/>
      <c r="W249" s="9"/>
      <c r="X249" s="9"/>
      <c r="Y249" s="9"/>
      <c r="Z249" s="9"/>
    </row>
    <row r="250" spans="2:26" ht="15.75" customHeight="1" x14ac:dyDescent="0.5">
      <c r="B250" s="7"/>
      <c r="E250" s="9"/>
      <c r="F250" s="9"/>
      <c r="G250" s="9"/>
      <c r="H250" s="9"/>
      <c r="I250" s="9"/>
      <c r="J250" s="9"/>
      <c r="K250" s="9"/>
      <c r="L250" s="9"/>
      <c r="M250" s="9"/>
      <c r="N250" s="9"/>
      <c r="O250" s="9"/>
      <c r="P250" s="9"/>
      <c r="Q250" s="9"/>
      <c r="R250" s="9"/>
      <c r="S250" s="9"/>
      <c r="T250" s="9"/>
      <c r="U250" s="9"/>
      <c r="V250" s="9"/>
      <c r="W250" s="9"/>
      <c r="X250" s="9"/>
      <c r="Y250" s="9"/>
      <c r="Z250" s="9"/>
    </row>
    <row r="251" spans="2:26" ht="15.75" customHeight="1" x14ac:dyDescent="0.5">
      <c r="B251" s="7"/>
      <c r="E251" s="9"/>
      <c r="F251" s="9"/>
      <c r="G251" s="9"/>
      <c r="H251" s="9"/>
      <c r="I251" s="9"/>
      <c r="J251" s="9"/>
      <c r="K251" s="9"/>
      <c r="L251" s="9"/>
      <c r="M251" s="9"/>
      <c r="N251" s="9"/>
      <c r="O251" s="9"/>
      <c r="P251" s="9"/>
      <c r="Q251" s="9"/>
      <c r="R251" s="9"/>
      <c r="S251" s="9"/>
      <c r="T251" s="9"/>
      <c r="U251" s="9"/>
      <c r="V251" s="9"/>
      <c r="W251" s="9"/>
      <c r="X251" s="9"/>
      <c r="Y251" s="9"/>
      <c r="Z251" s="9"/>
    </row>
    <row r="252" spans="2:26" ht="15.75" customHeight="1" x14ac:dyDescent="0.5">
      <c r="B252" s="7"/>
      <c r="E252" s="9"/>
      <c r="F252" s="9"/>
      <c r="G252" s="9"/>
      <c r="H252" s="9"/>
      <c r="I252" s="9"/>
      <c r="J252" s="9"/>
      <c r="K252" s="9"/>
      <c r="L252" s="9"/>
      <c r="M252" s="9"/>
      <c r="N252" s="9"/>
      <c r="O252" s="9"/>
      <c r="P252" s="9"/>
      <c r="Q252" s="9"/>
      <c r="R252" s="9"/>
      <c r="S252" s="9"/>
      <c r="T252" s="9"/>
      <c r="U252" s="9"/>
      <c r="V252" s="9"/>
      <c r="W252" s="9"/>
      <c r="X252" s="9"/>
      <c r="Y252" s="9"/>
      <c r="Z252" s="9"/>
    </row>
    <row r="253" spans="2:26" ht="15.75" customHeight="1" x14ac:dyDescent="0.5">
      <c r="B253" s="7"/>
      <c r="E253" s="9"/>
      <c r="F253" s="9"/>
      <c r="G253" s="9"/>
      <c r="H253" s="9"/>
      <c r="I253" s="9"/>
      <c r="J253" s="9"/>
      <c r="K253" s="9"/>
      <c r="L253" s="9"/>
      <c r="M253" s="9"/>
      <c r="N253" s="9"/>
      <c r="O253" s="9"/>
      <c r="P253" s="9"/>
      <c r="Q253" s="9"/>
      <c r="R253" s="9"/>
      <c r="S253" s="9"/>
      <c r="T253" s="9"/>
      <c r="U253" s="9"/>
      <c r="V253" s="9"/>
      <c r="W253" s="9"/>
      <c r="X253" s="9"/>
      <c r="Y253" s="9"/>
      <c r="Z253" s="9"/>
    </row>
    <row r="254" spans="2:26" ht="15.75" customHeight="1" x14ac:dyDescent="0.5">
      <c r="B254" s="7"/>
      <c r="E254" s="9"/>
      <c r="F254" s="9"/>
      <c r="G254" s="9"/>
      <c r="H254" s="9"/>
      <c r="I254" s="9"/>
      <c r="J254" s="9"/>
      <c r="K254" s="9"/>
      <c r="L254" s="9"/>
      <c r="M254" s="9"/>
      <c r="N254" s="9"/>
      <c r="O254" s="9"/>
      <c r="P254" s="9"/>
      <c r="Q254" s="9"/>
      <c r="R254" s="9"/>
      <c r="S254" s="9"/>
      <c r="T254" s="9"/>
      <c r="U254" s="9"/>
      <c r="V254" s="9"/>
      <c r="W254" s="9"/>
      <c r="X254" s="9"/>
      <c r="Y254" s="9"/>
      <c r="Z254" s="9"/>
    </row>
    <row r="255" spans="2:26" ht="15.75" customHeight="1" x14ac:dyDescent="0.5">
      <c r="B255" s="7"/>
      <c r="E255" s="9"/>
      <c r="F255" s="9"/>
      <c r="G255" s="9"/>
      <c r="H255" s="9"/>
      <c r="I255" s="9"/>
      <c r="J255" s="9"/>
      <c r="K255" s="9"/>
      <c r="L255" s="9"/>
      <c r="M255" s="9"/>
      <c r="N255" s="9"/>
      <c r="O255" s="9"/>
      <c r="P255" s="9"/>
      <c r="Q255" s="9"/>
      <c r="R255" s="9"/>
      <c r="S255" s="9"/>
      <c r="T255" s="9"/>
      <c r="U255" s="9"/>
      <c r="V255" s="9"/>
      <c r="W255" s="9"/>
      <c r="X255" s="9"/>
      <c r="Y255" s="9"/>
      <c r="Z255" s="9"/>
    </row>
    <row r="256" spans="2:26" ht="15.75" customHeight="1" x14ac:dyDescent="0.5">
      <c r="B256" s="7"/>
      <c r="E256" s="9"/>
      <c r="F256" s="9"/>
      <c r="G256" s="9"/>
      <c r="H256" s="9"/>
      <c r="I256" s="9"/>
      <c r="J256" s="9"/>
      <c r="K256" s="9"/>
      <c r="L256" s="9"/>
      <c r="M256" s="9"/>
      <c r="N256" s="9"/>
      <c r="O256" s="9"/>
      <c r="P256" s="9"/>
      <c r="Q256" s="9"/>
      <c r="R256" s="9"/>
      <c r="S256" s="9"/>
      <c r="T256" s="9"/>
      <c r="U256" s="9"/>
      <c r="V256" s="9"/>
      <c r="W256" s="9"/>
      <c r="X256" s="9"/>
      <c r="Y256" s="9"/>
      <c r="Z256" s="9"/>
    </row>
    <row r="257" spans="2:26" ht="15.75" customHeight="1" x14ac:dyDescent="0.5">
      <c r="B257" s="7"/>
      <c r="E257" s="9"/>
      <c r="F257" s="9"/>
      <c r="G257" s="9"/>
      <c r="H257" s="9"/>
      <c r="I257" s="9"/>
      <c r="J257" s="9"/>
      <c r="K257" s="9"/>
      <c r="L257" s="9"/>
      <c r="M257" s="9"/>
      <c r="N257" s="9"/>
      <c r="O257" s="9"/>
      <c r="P257" s="9"/>
      <c r="Q257" s="9"/>
      <c r="R257" s="9"/>
      <c r="S257" s="9"/>
      <c r="T257" s="9"/>
      <c r="U257" s="9"/>
      <c r="V257" s="9"/>
      <c r="W257" s="9"/>
      <c r="X257" s="9"/>
      <c r="Y257" s="9"/>
      <c r="Z257" s="9"/>
    </row>
    <row r="258" spans="2:26" ht="15.75" customHeight="1" x14ac:dyDescent="0.5">
      <c r="B258" s="7"/>
      <c r="E258" s="9"/>
      <c r="F258" s="9"/>
      <c r="G258" s="9"/>
      <c r="H258" s="9"/>
      <c r="I258" s="9"/>
      <c r="J258" s="9"/>
      <c r="K258" s="9"/>
      <c r="L258" s="9"/>
      <c r="M258" s="9"/>
      <c r="N258" s="9"/>
      <c r="O258" s="9"/>
      <c r="P258" s="9"/>
      <c r="Q258" s="9"/>
      <c r="R258" s="9"/>
      <c r="S258" s="9"/>
      <c r="T258" s="9"/>
      <c r="U258" s="9"/>
      <c r="V258" s="9"/>
      <c r="W258" s="9"/>
      <c r="X258" s="9"/>
      <c r="Y258" s="9"/>
      <c r="Z258" s="9"/>
    </row>
    <row r="259" spans="2:26" ht="15.75" customHeight="1" x14ac:dyDescent="0.5">
      <c r="B259" s="7"/>
      <c r="E259" s="9"/>
      <c r="F259" s="9"/>
      <c r="G259" s="9"/>
      <c r="H259" s="9"/>
      <c r="I259" s="9"/>
      <c r="J259" s="9"/>
      <c r="K259" s="9"/>
      <c r="L259" s="9"/>
      <c r="M259" s="9"/>
      <c r="N259" s="9"/>
      <c r="O259" s="9"/>
      <c r="P259" s="9"/>
      <c r="Q259" s="9"/>
      <c r="R259" s="9"/>
      <c r="S259" s="9"/>
      <c r="T259" s="9"/>
      <c r="U259" s="9"/>
      <c r="V259" s="9"/>
      <c r="W259" s="9"/>
      <c r="X259" s="9"/>
      <c r="Y259" s="9"/>
      <c r="Z259" s="9"/>
    </row>
    <row r="260" spans="2:26" ht="15.75" customHeight="1" x14ac:dyDescent="0.5">
      <c r="B260" s="7"/>
      <c r="E260" s="9"/>
      <c r="F260" s="9"/>
      <c r="G260" s="9"/>
      <c r="H260" s="9"/>
      <c r="I260" s="9"/>
      <c r="J260" s="9"/>
      <c r="K260" s="9"/>
      <c r="L260" s="9"/>
      <c r="M260" s="9"/>
      <c r="N260" s="9"/>
      <c r="O260" s="9"/>
      <c r="P260" s="9"/>
      <c r="Q260" s="9"/>
      <c r="R260" s="9"/>
      <c r="S260" s="9"/>
      <c r="T260" s="9"/>
      <c r="U260" s="9"/>
      <c r="V260" s="9"/>
      <c r="W260" s="9"/>
      <c r="X260" s="9"/>
      <c r="Y260" s="9"/>
      <c r="Z260" s="9"/>
    </row>
    <row r="261" spans="2:26" ht="15.75" customHeight="1" x14ac:dyDescent="0.5">
      <c r="B261" s="7"/>
      <c r="E261" s="9"/>
      <c r="F261" s="9"/>
      <c r="G261" s="9"/>
      <c r="H261" s="9"/>
      <c r="I261" s="9"/>
      <c r="J261" s="9"/>
      <c r="K261" s="9"/>
      <c r="L261" s="9"/>
      <c r="M261" s="9"/>
      <c r="N261" s="9"/>
      <c r="O261" s="9"/>
      <c r="P261" s="9"/>
      <c r="Q261" s="9"/>
      <c r="R261" s="9"/>
      <c r="S261" s="9"/>
      <c r="T261" s="9"/>
      <c r="U261" s="9"/>
      <c r="V261" s="9"/>
      <c r="W261" s="9"/>
      <c r="X261" s="9"/>
      <c r="Y261" s="9"/>
      <c r="Z261" s="9"/>
    </row>
    <row r="262" spans="2:26" ht="15.75" customHeight="1" x14ac:dyDescent="0.5">
      <c r="B262" s="7"/>
      <c r="E262" s="9"/>
      <c r="F262" s="9"/>
      <c r="G262" s="9"/>
      <c r="H262" s="9"/>
      <c r="I262" s="9"/>
      <c r="J262" s="9"/>
      <c r="K262" s="9"/>
      <c r="L262" s="9"/>
      <c r="M262" s="9"/>
      <c r="N262" s="9"/>
      <c r="O262" s="9"/>
      <c r="P262" s="9"/>
      <c r="Q262" s="9"/>
      <c r="R262" s="9"/>
      <c r="S262" s="9"/>
      <c r="T262" s="9"/>
      <c r="U262" s="9"/>
      <c r="V262" s="9"/>
      <c r="W262" s="9"/>
      <c r="X262" s="9"/>
      <c r="Y262" s="9"/>
      <c r="Z262" s="9"/>
    </row>
    <row r="263" spans="2:26" ht="15.75" customHeight="1" x14ac:dyDescent="0.5">
      <c r="B263" s="7"/>
      <c r="E263" s="9"/>
      <c r="F263" s="9"/>
      <c r="G263" s="9"/>
      <c r="H263" s="9"/>
      <c r="I263" s="9"/>
      <c r="J263" s="9"/>
      <c r="K263" s="9"/>
      <c r="L263" s="9"/>
      <c r="M263" s="9"/>
      <c r="N263" s="9"/>
      <c r="O263" s="9"/>
      <c r="P263" s="9"/>
      <c r="Q263" s="9"/>
      <c r="R263" s="9"/>
      <c r="S263" s="9"/>
      <c r="T263" s="9"/>
      <c r="U263" s="9"/>
      <c r="V263" s="9"/>
      <c r="W263" s="9"/>
      <c r="X263" s="9"/>
      <c r="Y263" s="9"/>
      <c r="Z263" s="9"/>
    </row>
    <row r="264" spans="2:26" ht="15.75" customHeight="1" x14ac:dyDescent="0.5">
      <c r="B264" s="7"/>
      <c r="E264" s="9"/>
      <c r="F264" s="9"/>
      <c r="G264" s="9"/>
      <c r="H264" s="9"/>
      <c r="I264" s="9"/>
      <c r="J264" s="9"/>
      <c r="K264" s="9"/>
      <c r="L264" s="9"/>
      <c r="M264" s="9"/>
      <c r="N264" s="9"/>
      <c r="O264" s="9"/>
      <c r="P264" s="9"/>
      <c r="Q264" s="9"/>
      <c r="R264" s="9"/>
      <c r="S264" s="9"/>
      <c r="T264" s="9"/>
      <c r="U264" s="9"/>
      <c r="V264" s="9"/>
      <c r="W264" s="9"/>
      <c r="X264" s="9"/>
      <c r="Y264" s="9"/>
      <c r="Z264" s="9"/>
    </row>
    <row r="265" spans="2:26" ht="15.75" customHeight="1" x14ac:dyDescent="0.5">
      <c r="B265" s="7"/>
      <c r="E265" s="9"/>
      <c r="F265" s="9"/>
      <c r="G265" s="9"/>
      <c r="H265" s="9"/>
      <c r="I265" s="9"/>
      <c r="J265" s="9"/>
      <c r="K265" s="9"/>
      <c r="L265" s="9"/>
      <c r="M265" s="9"/>
      <c r="N265" s="9"/>
      <c r="O265" s="9"/>
      <c r="P265" s="9"/>
      <c r="Q265" s="9"/>
      <c r="R265" s="9"/>
      <c r="S265" s="9"/>
      <c r="T265" s="9"/>
      <c r="U265" s="9"/>
      <c r="V265" s="9"/>
      <c r="W265" s="9"/>
      <c r="X265" s="9"/>
      <c r="Y265" s="9"/>
      <c r="Z265" s="9"/>
    </row>
    <row r="266" spans="2:26" ht="15.75" customHeight="1" x14ac:dyDescent="0.5">
      <c r="B266" s="7"/>
      <c r="E266" s="9"/>
      <c r="F266" s="9"/>
      <c r="G266" s="9"/>
      <c r="H266" s="9"/>
      <c r="I266" s="9"/>
      <c r="J266" s="9"/>
      <c r="K266" s="9"/>
      <c r="L266" s="9"/>
      <c r="M266" s="9"/>
      <c r="N266" s="9"/>
      <c r="O266" s="9"/>
      <c r="P266" s="9"/>
      <c r="Q266" s="9"/>
      <c r="R266" s="9"/>
      <c r="S266" s="9"/>
      <c r="T266" s="9"/>
      <c r="U266" s="9"/>
      <c r="V266" s="9"/>
      <c r="W266" s="9"/>
      <c r="X266" s="9"/>
      <c r="Y266" s="9"/>
      <c r="Z266" s="9"/>
    </row>
    <row r="267" spans="2:26" ht="15.75" customHeight="1" x14ac:dyDescent="0.5">
      <c r="B267" s="7"/>
      <c r="E267" s="9"/>
      <c r="F267" s="9"/>
      <c r="G267" s="9"/>
      <c r="H267" s="9"/>
      <c r="I267" s="9"/>
      <c r="J267" s="9"/>
      <c r="K267" s="9"/>
      <c r="L267" s="9"/>
      <c r="M267" s="9"/>
      <c r="N267" s="9"/>
      <c r="O267" s="9"/>
      <c r="P267" s="9"/>
      <c r="Q267" s="9"/>
      <c r="R267" s="9"/>
      <c r="S267" s="9"/>
      <c r="T267" s="9"/>
      <c r="U267" s="9"/>
      <c r="V267" s="9"/>
      <c r="W267" s="9"/>
      <c r="X267" s="9"/>
      <c r="Y267" s="9"/>
      <c r="Z267" s="9"/>
    </row>
    <row r="268" spans="2:26" ht="15.75" customHeight="1" x14ac:dyDescent="0.5">
      <c r="B268" s="7"/>
      <c r="E268" s="9"/>
      <c r="F268" s="9"/>
      <c r="G268" s="9"/>
      <c r="H268" s="9"/>
      <c r="I268" s="9"/>
      <c r="J268" s="9"/>
      <c r="K268" s="9"/>
      <c r="L268" s="9"/>
      <c r="M268" s="9"/>
      <c r="N268" s="9"/>
      <c r="O268" s="9"/>
      <c r="P268" s="9"/>
      <c r="Q268" s="9"/>
      <c r="R268" s="9"/>
      <c r="S268" s="9"/>
      <c r="T268" s="9"/>
      <c r="U268" s="9"/>
      <c r="V268" s="9"/>
      <c r="W268" s="9"/>
      <c r="X268" s="9"/>
      <c r="Y268" s="9"/>
      <c r="Z268" s="9"/>
    </row>
    <row r="269" spans="2:26" ht="15.75" customHeight="1" x14ac:dyDescent="0.5">
      <c r="B269" s="7"/>
      <c r="E269" s="9"/>
      <c r="F269" s="9"/>
      <c r="G269" s="9"/>
      <c r="H269" s="9"/>
      <c r="I269" s="9"/>
      <c r="J269" s="9"/>
      <c r="K269" s="9"/>
      <c r="L269" s="9"/>
      <c r="M269" s="9"/>
      <c r="N269" s="9"/>
      <c r="O269" s="9"/>
      <c r="P269" s="9"/>
      <c r="Q269" s="9"/>
      <c r="R269" s="9"/>
      <c r="S269" s="9"/>
      <c r="T269" s="9"/>
      <c r="U269" s="9"/>
      <c r="V269" s="9"/>
      <c r="W269" s="9"/>
      <c r="X269" s="9"/>
      <c r="Y269" s="9"/>
      <c r="Z269" s="9"/>
    </row>
    <row r="270" spans="2:26" ht="15.75" customHeight="1" x14ac:dyDescent="0.5">
      <c r="B270" s="7"/>
      <c r="E270" s="9"/>
      <c r="F270" s="9"/>
      <c r="G270" s="9"/>
      <c r="H270" s="9"/>
      <c r="I270" s="9"/>
      <c r="J270" s="9"/>
      <c r="K270" s="9"/>
      <c r="L270" s="9"/>
      <c r="M270" s="9"/>
      <c r="N270" s="9"/>
      <c r="O270" s="9"/>
      <c r="P270" s="9"/>
      <c r="Q270" s="9"/>
      <c r="R270" s="9"/>
      <c r="S270" s="9"/>
      <c r="T270" s="9"/>
      <c r="U270" s="9"/>
      <c r="V270" s="9"/>
      <c r="W270" s="9"/>
      <c r="X270" s="9"/>
      <c r="Y270" s="9"/>
      <c r="Z270" s="9"/>
    </row>
    <row r="271" spans="2:26" ht="15.75" customHeight="1" x14ac:dyDescent="0.5">
      <c r="B271" s="7"/>
      <c r="E271" s="9"/>
      <c r="F271" s="9"/>
      <c r="G271" s="9"/>
      <c r="H271" s="9"/>
      <c r="I271" s="9"/>
      <c r="J271" s="9"/>
      <c r="K271" s="9"/>
      <c r="L271" s="9"/>
      <c r="M271" s="9"/>
      <c r="N271" s="9"/>
      <c r="O271" s="9"/>
      <c r="P271" s="9"/>
      <c r="Q271" s="9"/>
      <c r="R271" s="9"/>
      <c r="S271" s="9"/>
      <c r="T271" s="9"/>
      <c r="U271" s="9"/>
      <c r="V271" s="9"/>
      <c r="W271" s="9"/>
      <c r="X271" s="9"/>
      <c r="Y271" s="9"/>
      <c r="Z271" s="9"/>
    </row>
    <row r="272" spans="2:26" ht="15.75" customHeight="1" x14ac:dyDescent="0.5">
      <c r="B272" s="7"/>
      <c r="E272" s="9"/>
      <c r="F272" s="9"/>
      <c r="G272" s="9"/>
      <c r="H272" s="9"/>
      <c r="I272" s="9"/>
      <c r="J272" s="9"/>
      <c r="K272" s="9"/>
      <c r="L272" s="9"/>
      <c r="M272" s="9"/>
      <c r="N272" s="9"/>
      <c r="O272" s="9"/>
      <c r="P272" s="9"/>
      <c r="Q272" s="9"/>
      <c r="R272" s="9"/>
      <c r="S272" s="9"/>
      <c r="T272" s="9"/>
      <c r="U272" s="9"/>
      <c r="V272" s="9"/>
      <c r="W272" s="9"/>
      <c r="X272" s="9"/>
      <c r="Y272" s="9"/>
      <c r="Z272" s="9"/>
    </row>
    <row r="273" spans="2:26" ht="15.75" customHeight="1" x14ac:dyDescent="0.5">
      <c r="B273" s="7"/>
      <c r="E273" s="9"/>
      <c r="F273" s="9"/>
      <c r="G273" s="9"/>
      <c r="H273" s="9"/>
      <c r="I273" s="9"/>
      <c r="J273" s="9"/>
      <c r="K273" s="9"/>
      <c r="L273" s="9"/>
      <c r="M273" s="9"/>
      <c r="N273" s="9"/>
      <c r="O273" s="9"/>
      <c r="P273" s="9"/>
      <c r="Q273" s="9"/>
      <c r="R273" s="9"/>
      <c r="S273" s="9"/>
      <c r="T273" s="9"/>
      <c r="U273" s="9"/>
      <c r="V273" s="9"/>
      <c r="W273" s="9"/>
      <c r="X273" s="9"/>
      <c r="Y273" s="9"/>
      <c r="Z273" s="9"/>
    </row>
    <row r="274" spans="2:26" ht="15.75" customHeight="1" x14ac:dyDescent="0.5">
      <c r="B274" s="7"/>
      <c r="E274" s="9"/>
      <c r="F274" s="9"/>
      <c r="G274" s="9"/>
      <c r="H274" s="9"/>
      <c r="I274" s="9"/>
      <c r="J274" s="9"/>
      <c r="K274" s="9"/>
      <c r="L274" s="9"/>
      <c r="M274" s="9"/>
      <c r="N274" s="9"/>
      <c r="O274" s="9"/>
      <c r="P274" s="9"/>
      <c r="Q274" s="9"/>
      <c r="R274" s="9"/>
      <c r="S274" s="9"/>
      <c r="T274" s="9"/>
      <c r="U274" s="9"/>
      <c r="V274" s="9"/>
      <c r="W274" s="9"/>
      <c r="X274" s="9"/>
      <c r="Y274" s="9"/>
      <c r="Z274" s="9"/>
    </row>
    <row r="275" spans="2:26" ht="15.75" customHeight="1" x14ac:dyDescent="0.5">
      <c r="B275" s="7"/>
      <c r="E275" s="9"/>
      <c r="F275" s="9"/>
      <c r="G275" s="9"/>
      <c r="H275" s="9"/>
      <c r="I275" s="9"/>
      <c r="J275" s="9"/>
      <c r="K275" s="9"/>
      <c r="L275" s="9"/>
      <c r="M275" s="9"/>
      <c r="N275" s="9"/>
      <c r="O275" s="9"/>
      <c r="P275" s="9"/>
      <c r="Q275" s="9"/>
      <c r="R275" s="9"/>
      <c r="S275" s="9"/>
      <c r="T275" s="9"/>
      <c r="U275" s="9"/>
      <c r="V275" s="9"/>
      <c r="W275" s="9"/>
      <c r="X275" s="9"/>
      <c r="Y275" s="9"/>
      <c r="Z275" s="9"/>
    </row>
    <row r="276" spans="2:26" ht="15.75" customHeight="1" x14ac:dyDescent="0.5">
      <c r="B276" s="7"/>
      <c r="E276" s="9"/>
      <c r="F276" s="9"/>
      <c r="G276" s="9"/>
      <c r="H276" s="9"/>
      <c r="I276" s="9"/>
      <c r="J276" s="9"/>
      <c r="K276" s="9"/>
      <c r="L276" s="9"/>
      <c r="M276" s="9"/>
      <c r="N276" s="9"/>
      <c r="O276" s="9"/>
      <c r="P276" s="9"/>
      <c r="Q276" s="9"/>
      <c r="R276" s="9"/>
      <c r="S276" s="9"/>
      <c r="T276" s="9"/>
      <c r="U276" s="9"/>
      <c r="V276" s="9"/>
      <c r="W276" s="9"/>
      <c r="X276" s="9"/>
      <c r="Y276" s="9"/>
      <c r="Z276" s="9"/>
    </row>
    <row r="277" spans="2:26" ht="15.75" customHeight="1" x14ac:dyDescent="0.5">
      <c r="B277" s="7"/>
      <c r="E277" s="9"/>
      <c r="F277" s="9"/>
      <c r="G277" s="9"/>
      <c r="H277" s="9"/>
      <c r="I277" s="9"/>
      <c r="J277" s="9"/>
      <c r="K277" s="9"/>
      <c r="L277" s="9"/>
      <c r="M277" s="9"/>
      <c r="N277" s="9"/>
      <c r="O277" s="9"/>
      <c r="P277" s="9"/>
      <c r="Q277" s="9"/>
      <c r="R277" s="9"/>
      <c r="S277" s="9"/>
      <c r="T277" s="9"/>
      <c r="U277" s="9"/>
      <c r="V277" s="9"/>
      <c r="W277" s="9"/>
      <c r="X277" s="9"/>
      <c r="Y277" s="9"/>
      <c r="Z277" s="9"/>
    </row>
    <row r="278" spans="2:26" ht="15.75" customHeight="1" x14ac:dyDescent="0.5">
      <c r="B278" s="7"/>
      <c r="E278" s="9"/>
      <c r="F278" s="9"/>
      <c r="G278" s="9"/>
      <c r="H278" s="9"/>
      <c r="I278" s="9"/>
      <c r="J278" s="9"/>
      <c r="K278" s="9"/>
      <c r="L278" s="9"/>
      <c r="M278" s="9"/>
      <c r="N278" s="9"/>
      <c r="O278" s="9"/>
      <c r="P278" s="9"/>
      <c r="Q278" s="9"/>
      <c r="R278" s="9"/>
      <c r="S278" s="9"/>
      <c r="T278" s="9"/>
      <c r="U278" s="9"/>
      <c r="V278" s="9"/>
      <c r="W278" s="9"/>
      <c r="X278" s="9"/>
      <c r="Y278" s="9"/>
      <c r="Z278" s="9"/>
    </row>
    <row r="279" spans="2:26" ht="15.75" customHeight="1" x14ac:dyDescent="0.5">
      <c r="B279" s="7"/>
      <c r="E279" s="9"/>
      <c r="F279" s="9"/>
      <c r="G279" s="9"/>
      <c r="H279" s="9"/>
      <c r="I279" s="9"/>
      <c r="J279" s="9"/>
      <c r="K279" s="9"/>
      <c r="L279" s="9"/>
      <c r="M279" s="9"/>
      <c r="N279" s="9"/>
      <c r="O279" s="9"/>
      <c r="P279" s="9"/>
      <c r="Q279" s="9"/>
      <c r="R279" s="9"/>
      <c r="S279" s="9"/>
      <c r="T279" s="9"/>
      <c r="U279" s="9"/>
      <c r="V279" s="9"/>
      <c r="W279" s="9"/>
      <c r="X279" s="9"/>
      <c r="Y279" s="9"/>
      <c r="Z279" s="9"/>
    </row>
    <row r="280" spans="2:26" ht="15.75" customHeight="1" x14ac:dyDescent="0.5">
      <c r="B280" s="7"/>
      <c r="E280" s="9"/>
      <c r="F280" s="9"/>
      <c r="G280" s="9"/>
      <c r="H280" s="9"/>
      <c r="I280" s="9"/>
      <c r="J280" s="9"/>
      <c r="K280" s="9"/>
      <c r="L280" s="9"/>
      <c r="M280" s="9"/>
      <c r="N280" s="9"/>
      <c r="O280" s="9"/>
      <c r="P280" s="9"/>
      <c r="Q280" s="9"/>
      <c r="R280" s="9"/>
      <c r="S280" s="9"/>
      <c r="T280" s="9"/>
      <c r="U280" s="9"/>
      <c r="V280" s="9"/>
      <c r="W280" s="9"/>
      <c r="X280" s="9"/>
      <c r="Y280" s="9"/>
      <c r="Z280" s="9"/>
    </row>
    <row r="281" spans="2:26" ht="15.75" customHeight="1" x14ac:dyDescent="0.5">
      <c r="B281" s="7"/>
      <c r="E281" s="9"/>
      <c r="F281" s="9"/>
      <c r="G281" s="9"/>
      <c r="H281" s="9"/>
      <c r="I281" s="9"/>
      <c r="J281" s="9"/>
      <c r="K281" s="9"/>
      <c r="L281" s="9"/>
      <c r="M281" s="9"/>
      <c r="N281" s="9"/>
      <c r="O281" s="9"/>
      <c r="P281" s="9"/>
      <c r="Q281" s="9"/>
      <c r="R281" s="9"/>
      <c r="S281" s="9"/>
      <c r="T281" s="9"/>
      <c r="U281" s="9"/>
      <c r="V281" s="9"/>
      <c r="W281" s="9"/>
      <c r="X281" s="9"/>
      <c r="Y281" s="9"/>
      <c r="Z281" s="9"/>
    </row>
    <row r="282" spans="2:26" ht="15.75" customHeight="1" x14ac:dyDescent="0.5">
      <c r="B282" s="7"/>
      <c r="E282" s="9"/>
      <c r="F282" s="9"/>
      <c r="G282" s="9"/>
      <c r="H282" s="9"/>
      <c r="I282" s="9"/>
      <c r="J282" s="9"/>
      <c r="K282" s="9"/>
      <c r="L282" s="9"/>
      <c r="M282" s="9"/>
      <c r="N282" s="9"/>
      <c r="O282" s="9"/>
      <c r="P282" s="9"/>
      <c r="Q282" s="9"/>
      <c r="R282" s="9"/>
      <c r="S282" s="9"/>
      <c r="T282" s="9"/>
      <c r="U282" s="9"/>
      <c r="V282" s="9"/>
      <c r="W282" s="9"/>
      <c r="X282" s="9"/>
      <c r="Y282" s="9"/>
      <c r="Z282" s="9"/>
    </row>
    <row r="283" spans="2:26" ht="15.75" customHeight="1" x14ac:dyDescent="0.5">
      <c r="B283" s="7"/>
      <c r="E283" s="9"/>
      <c r="F283" s="9"/>
      <c r="G283" s="9"/>
      <c r="H283" s="9"/>
      <c r="I283" s="9"/>
      <c r="J283" s="9"/>
      <c r="K283" s="9"/>
      <c r="L283" s="9"/>
      <c r="M283" s="9"/>
      <c r="N283" s="9"/>
      <c r="O283" s="9"/>
      <c r="P283" s="9"/>
      <c r="Q283" s="9"/>
      <c r="R283" s="9"/>
      <c r="S283" s="9"/>
      <c r="T283" s="9"/>
      <c r="U283" s="9"/>
      <c r="V283" s="9"/>
      <c r="W283" s="9"/>
      <c r="X283" s="9"/>
      <c r="Y283" s="9"/>
      <c r="Z283" s="9"/>
    </row>
    <row r="284" spans="2:26" ht="15.75" customHeight="1" x14ac:dyDescent="0.5">
      <c r="B284" s="7"/>
      <c r="E284" s="9"/>
      <c r="F284" s="9"/>
      <c r="G284" s="9"/>
      <c r="H284" s="9"/>
      <c r="I284" s="9"/>
      <c r="J284" s="9"/>
      <c r="K284" s="9"/>
      <c r="L284" s="9"/>
      <c r="M284" s="9"/>
      <c r="N284" s="9"/>
      <c r="O284" s="9"/>
      <c r="P284" s="9"/>
      <c r="Q284" s="9"/>
      <c r="R284" s="9"/>
      <c r="S284" s="9"/>
      <c r="T284" s="9"/>
      <c r="U284" s="9"/>
      <c r="V284" s="9"/>
      <c r="W284" s="9"/>
      <c r="X284" s="9"/>
      <c r="Y284" s="9"/>
      <c r="Z284" s="9"/>
    </row>
    <row r="285" spans="2:26" ht="15.75" customHeight="1" x14ac:dyDescent="0.5">
      <c r="B285" s="7"/>
      <c r="E285" s="9"/>
      <c r="F285" s="9"/>
      <c r="G285" s="9"/>
      <c r="H285" s="9"/>
      <c r="I285" s="9"/>
      <c r="J285" s="9"/>
      <c r="K285" s="9"/>
      <c r="L285" s="9"/>
      <c r="M285" s="9"/>
      <c r="N285" s="9"/>
      <c r="O285" s="9"/>
      <c r="P285" s="9"/>
      <c r="Q285" s="9"/>
      <c r="R285" s="9"/>
      <c r="S285" s="9"/>
      <c r="T285" s="9"/>
      <c r="U285" s="9"/>
      <c r="V285" s="9"/>
      <c r="W285" s="9"/>
      <c r="X285" s="9"/>
      <c r="Y285" s="9"/>
      <c r="Z285" s="9"/>
    </row>
    <row r="286" spans="2:26" ht="15.75" customHeight="1" x14ac:dyDescent="0.5">
      <c r="B286" s="7"/>
      <c r="E286" s="9"/>
      <c r="F286" s="9"/>
      <c r="G286" s="9"/>
      <c r="H286" s="9"/>
      <c r="I286" s="9"/>
      <c r="J286" s="9"/>
      <c r="K286" s="9"/>
      <c r="L286" s="9"/>
      <c r="M286" s="9"/>
      <c r="N286" s="9"/>
      <c r="O286" s="9"/>
      <c r="P286" s="9"/>
      <c r="Q286" s="9"/>
      <c r="R286" s="9"/>
      <c r="S286" s="9"/>
      <c r="T286" s="9"/>
      <c r="U286" s="9"/>
      <c r="V286" s="9"/>
      <c r="W286" s="9"/>
      <c r="X286" s="9"/>
      <c r="Y286" s="9"/>
      <c r="Z286" s="9"/>
    </row>
    <row r="287" spans="2:26" ht="15.75" customHeight="1" x14ac:dyDescent="0.5">
      <c r="B287" s="7"/>
      <c r="E287" s="9"/>
      <c r="F287" s="9"/>
      <c r="G287" s="9"/>
      <c r="H287" s="9"/>
      <c r="I287" s="9"/>
      <c r="J287" s="9"/>
      <c r="K287" s="9"/>
      <c r="L287" s="9"/>
      <c r="M287" s="9"/>
      <c r="N287" s="9"/>
      <c r="O287" s="9"/>
      <c r="P287" s="9"/>
      <c r="Q287" s="9"/>
      <c r="R287" s="9"/>
      <c r="S287" s="9"/>
      <c r="T287" s="9"/>
      <c r="U287" s="9"/>
      <c r="V287" s="9"/>
      <c r="W287" s="9"/>
      <c r="X287" s="9"/>
      <c r="Y287" s="9"/>
      <c r="Z287" s="9"/>
    </row>
    <row r="288" spans="2:26" ht="15.75" customHeight="1" x14ac:dyDescent="0.5">
      <c r="B288" s="7"/>
      <c r="E288" s="9"/>
      <c r="F288" s="9"/>
      <c r="G288" s="9"/>
      <c r="H288" s="9"/>
      <c r="I288" s="9"/>
      <c r="J288" s="9"/>
      <c r="K288" s="9"/>
      <c r="L288" s="9"/>
      <c r="M288" s="9"/>
      <c r="N288" s="9"/>
      <c r="O288" s="9"/>
      <c r="P288" s="9"/>
      <c r="Q288" s="9"/>
      <c r="R288" s="9"/>
      <c r="S288" s="9"/>
      <c r="T288" s="9"/>
      <c r="U288" s="9"/>
      <c r="V288" s="9"/>
      <c r="W288" s="9"/>
      <c r="X288" s="9"/>
      <c r="Y288" s="9"/>
      <c r="Z288" s="9"/>
    </row>
    <row r="289" spans="2:26" ht="15.75" customHeight="1" x14ac:dyDescent="0.5">
      <c r="B289" s="7"/>
      <c r="E289" s="9"/>
      <c r="F289" s="9"/>
      <c r="G289" s="9"/>
      <c r="H289" s="9"/>
      <c r="I289" s="9"/>
      <c r="J289" s="9"/>
      <c r="K289" s="9"/>
      <c r="L289" s="9"/>
      <c r="M289" s="9"/>
      <c r="N289" s="9"/>
      <c r="O289" s="9"/>
      <c r="P289" s="9"/>
      <c r="Q289" s="9"/>
      <c r="R289" s="9"/>
      <c r="S289" s="9"/>
      <c r="T289" s="9"/>
      <c r="U289" s="9"/>
      <c r="V289" s="9"/>
      <c r="W289" s="9"/>
      <c r="X289" s="9"/>
      <c r="Y289" s="9"/>
      <c r="Z289" s="9"/>
    </row>
    <row r="290" spans="2:26" ht="15.75" customHeight="1" x14ac:dyDescent="0.5">
      <c r="B290" s="7"/>
      <c r="E290" s="9"/>
      <c r="F290" s="9"/>
      <c r="G290" s="9"/>
      <c r="H290" s="9"/>
      <c r="I290" s="9"/>
      <c r="J290" s="9"/>
      <c r="K290" s="9"/>
      <c r="L290" s="9"/>
      <c r="M290" s="9"/>
      <c r="N290" s="9"/>
      <c r="O290" s="9"/>
      <c r="P290" s="9"/>
      <c r="Q290" s="9"/>
      <c r="R290" s="9"/>
      <c r="S290" s="9"/>
      <c r="T290" s="9"/>
      <c r="U290" s="9"/>
      <c r="V290" s="9"/>
      <c r="W290" s="9"/>
      <c r="X290" s="9"/>
      <c r="Y290" s="9"/>
      <c r="Z290" s="9"/>
    </row>
    <row r="291" spans="2:26" ht="15.75" customHeight="1" x14ac:dyDescent="0.5">
      <c r="B291" s="7"/>
      <c r="E291" s="9"/>
      <c r="F291" s="9"/>
      <c r="G291" s="9"/>
      <c r="H291" s="9"/>
      <c r="I291" s="9"/>
      <c r="J291" s="9"/>
      <c r="K291" s="9"/>
      <c r="L291" s="9"/>
      <c r="M291" s="9"/>
      <c r="N291" s="9"/>
      <c r="O291" s="9"/>
      <c r="P291" s="9"/>
      <c r="Q291" s="9"/>
      <c r="R291" s="9"/>
      <c r="S291" s="9"/>
      <c r="T291" s="9"/>
      <c r="U291" s="9"/>
      <c r="V291" s="9"/>
      <c r="W291" s="9"/>
      <c r="X291" s="9"/>
      <c r="Y291" s="9"/>
      <c r="Z291" s="9"/>
    </row>
    <row r="292" spans="2:26" ht="15.75" customHeight="1" x14ac:dyDescent="0.5">
      <c r="B292" s="7"/>
      <c r="E292" s="9"/>
      <c r="F292" s="9"/>
      <c r="G292" s="9"/>
      <c r="H292" s="9"/>
      <c r="I292" s="9"/>
      <c r="J292" s="9"/>
      <c r="K292" s="9"/>
      <c r="L292" s="9"/>
      <c r="M292" s="9"/>
      <c r="N292" s="9"/>
      <c r="O292" s="9"/>
      <c r="P292" s="9"/>
      <c r="Q292" s="9"/>
      <c r="R292" s="9"/>
      <c r="S292" s="9"/>
      <c r="T292" s="9"/>
      <c r="U292" s="9"/>
      <c r="V292" s="9"/>
      <c r="W292" s="9"/>
      <c r="X292" s="9"/>
      <c r="Y292" s="9"/>
      <c r="Z292" s="9"/>
    </row>
    <row r="293" spans="2:26" ht="15.75" customHeight="1" x14ac:dyDescent="0.5">
      <c r="B293" s="7"/>
      <c r="E293" s="9"/>
      <c r="F293" s="9"/>
      <c r="G293" s="9"/>
      <c r="H293" s="9"/>
      <c r="I293" s="9"/>
      <c r="J293" s="9"/>
      <c r="K293" s="9"/>
      <c r="L293" s="9"/>
      <c r="M293" s="9"/>
      <c r="N293" s="9"/>
      <c r="O293" s="9"/>
      <c r="P293" s="9"/>
      <c r="Q293" s="9"/>
      <c r="R293" s="9"/>
      <c r="S293" s="9"/>
      <c r="T293" s="9"/>
      <c r="U293" s="9"/>
      <c r="V293" s="9"/>
      <c r="W293" s="9"/>
      <c r="X293" s="9"/>
      <c r="Y293" s="9"/>
      <c r="Z293" s="9"/>
    </row>
    <row r="294" spans="2:26" ht="15.75" customHeight="1" x14ac:dyDescent="0.5">
      <c r="B294" s="7"/>
      <c r="E294" s="9"/>
      <c r="F294" s="9"/>
      <c r="G294" s="9"/>
      <c r="H294" s="9"/>
      <c r="I294" s="9"/>
      <c r="J294" s="9"/>
      <c r="K294" s="9"/>
      <c r="L294" s="9"/>
      <c r="M294" s="9"/>
      <c r="N294" s="9"/>
      <c r="O294" s="9"/>
      <c r="P294" s="9"/>
      <c r="Q294" s="9"/>
      <c r="R294" s="9"/>
      <c r="S294" s="9"/>
      <c r="T294" s="9"/>
      <c r="U294" s="9"/>
      <c r="V294" s="9"/>
      <c r="W294" s="9"/>
      <c r="X294" s="9"/>
      <c r="Y294" s="9"/>
      <c r="Z294" s="9"/>
    </row>
    <row r="295" spans="2:26" ht="15.75" customHeight="1" x14ac:dyDescent="0.5">
      <c r="B295" s="7"/>
      <c r="E295" s="9"/>
      <c r="F295" s="9"/>
      <c r="G295" s="9"/>
      <c r="H295" s="9"/>
      <c r="I295" s="9"/>
      <c r="J295" s="9"/>
      <c r="K295" s="9"/>
      <c r="L295" s="9"/>
      <c r="M295" s="9"/>
      <c r="N295" s="9"/>
      <c r="O295" s="9"/>
      <c r="P295" s="9"/>
      <c r="Q295" s="9"/>
      <c r="R295" s="9"/>
      <c r="S295" s="9"/>
      <c r="T295" s="9"/>
      <c r="U295" s="9"/>
      <c r="V295" s="9"/>
      <c r="W295" s="9"/>
      <c r="X295" s="9"/>
      <c r="Y295" s="9"/>
      <c r="Z295" s="9"/>
    </row>
    <row r="296" spans="2:26" ht="15.75" customHeight="1" x14ac:dyDescent="0.5">
      <c r="B296" s="7"/>
      <c r="E296" s="9"/>
      <c r="F296" s="9"/>
      <c r="G296" s="9"/>
      <c r="H296" s="9"/>
      <c r="I296" s="9"/>
      <c r="J296" s="9"/>
      <c r="K296" s="9"/>
      <c r="L296" s="9"/>
      <c r="M296" s="9"/>
      <c r="N296" s="9"/>
      <c r="O296" s="9"/>
      <c r="P296" s="9"/>
      <c r="Q296" s="9"/>
      <c r="R296" s="9"/>
      <c r="S296" s="9"/>
      <c r="T296" s="9"/>
      <c r="U296" s="9"/>
      <c r="V296" s="9"/>
      <c r="W296" s="9"/>
      <c r="X296" s="9"/>
      <c r="Y296" s="9"/>
      <c r="Z296" s="9"/>
    </row>
    <row r="297" spans="2:26" ht="15.75" customHeight="1" x14ac:dyDescent="0.5">
      <c r="B297" s="7"/>
      <c r="E297" s="9"/>
      <c r="F297" s="9"/>
      <c r="G297" s="9"/>
      <c r="H297" s="9"/>
      <c r="I297" s="9"/>
      <c r="J297" s="9"/>
      <c r="K297" s="9"/>
      <c r="L297" s="9"/>
      <c r="M297" s="9"/>
      <c r="N297" s="9"/>
      <c r="O297" s="9"/>
      <c r="P297" s="9"/>
      <c r="Q297" s="9"/>
      <c r="R297" s="9"/>
      <c r="S297" s="9"/>
      <c r="T297" s="9"/>
      <c r="U297" s="9"/>
      <c r="V297" s="9"/>
      <c r="W297" s="9"/>
      <c r="X297" s="9"/>
      <c r="Y297" s="9"/>
      <c r="Z297" s="9"/>
    </row>
    <row r="298" spans="2:26" ht="15.75" customHeight="1" x14ac:dyDescent="0.5">
      <c r="B298" s="7"/>
      <c r="E298" s="9"/>
      <c r="F298" s="9"/>
      <c r="G298" s="9"/>
      <c r="H298" s="9"/>
      <c r="I298" s="9"/>
      <c r="J298" s="9"/>
      <c r="K298" s="9"/>
      <c r="L298" s="9"/>
      <c r="M298" s="9"/>
      <c r="N298" s="9"/>
      <c r="O298" s="9"/>
      <c r="P298" s="9"/>
      <c r="Q298" s="9"/>
      <c r="R298" s="9"/>
      <c r="S298" s="9"/>
      <c r="T298" s="9"/>
      <c r="U298" s="9"/>
      <c r="V298" s="9"/>
      <c r="W298" s="9"/>
      <c r="X298" s="9"/>
      <c r="Y298" s="9"/>
      <c r="Z298" s="9"/>
    </row>
    <row r="299" spans="2:26" ht="15.75" customHeight="1" x14ac:dyDescent="0.5">
      <c r="B299" s="7"/>
      <c r="E299" s="9"/>
      <c r="F299" s="9"/>
      <c r="G299" s="9"/>
      <c r="H299" s="9"/>
      <c r="I299" s="9"/>
      <c r="J299" s="9"/>
      <c r="K299" s="9"/>
      <c r="L299" s="9"/>
      <c r="M299" s="9"/>
      <c r="N299" s="9"/>
      <c r="O299" s="9"/>
      <c r="P299" s="9"/>
      <c r="Q299" s="9"/>
      <c r="R299" s="9"/>
      <c r="S299" s="9"/>
      <c r="T299" s="9"/>
      <c r="U299" s="9"/>
      <c r="V299" s="9"/>
      <c r="W299" s="9"/>
      <c r="X299" s="9"/>
      <c r="Y299" s="9"/>
      <c r="Z299" s="9"/>
    </row>
    <row r="300" spans="2:26" ht="15.75" customHeight="1" x14ac:dyDescent="0.5">
      <c r="B300" s="7"/>
      <c r="E300" s="9"/>
      <c r="F300" s="9"/>
      <c r="G300" s="9"/>
      <c r="H300" s="9"/>
      <c r="I300" s="9"/>
      <c r="J300" s="9"/>
      <c r="K300" s="9"/>
      <c r="L300" s="9"/>
      <c r="M300" s="9"/>
      <c r="N300" s="9"/>
      <c r="O300" s="9"/>
      <c r="P300" s="9"/>
      <c r="Q300" s="9"/>
      <c r="R300" s="9"/>
      <c r="S300" s="9"/>
      <c r="T300" s="9"/>
      <c r="U300" s="9"/>
      <c r="V300" s="9"/>
      <c r="W300" s="9"/>
      <c r="X300" s="9"/>
      <c r="Y300" s="9"/>
      <c r="Z300" s="9"/>
    </row>
    <row r="301" spans="2:26" ht="15.75" customHeight="1" x14ac:dyDescent="0.5">
      <c r="B301" s="7"/>
      <c r="E301" s="9"/>
      <c r="F301" s="9"/>
      <c r="G301" s="9"/>
      <c r="H301" s="9"/>
      <c r="I301" s="9"/>
      <c r="J301" s="9"/>
      <c r="K301" s="9"/>
      <c r="L301" s="9"/>
      <c r="M301" s="9"/>
      <c r="N301" s="9"/>
      <c r="O301" s="9"/>
      <c r="P301" s="9"/>
      <c r="Q301" s="9"/>
      <c r="R301" s="9"/>
      <c r="S301" s="9"/>
      <c r="T301" s="9"/>
      <c r="U301" s="9"/>
      <c r="V301" s="9"/>
      <c r="W301" s="9"/>
      <c r="X301" s="9"/>
      <c r="Y301" s="9"/>
      <c r="Z301" s="9"/>
    </row>
    <row r="302" spans="2:26" ht="15.75" customHeight="1" x14ac:dyDescent="0.5">
      <c r="B302" s="7"/>
      <c r="E302" s="9"/>
      <c r="F302" s="9"/>
      <c r="G302" s="9"/>
      <c r="H302" s="9"/>
      <c r="I302" s="9"/>
      <c r="J302" s="9"/>
      <c r="K302" s="9"/>
      <c r="L302" s="9"/>
      <c r="M302" s="9"/>
      <c r="N302" s="9"/>
      <c r="O302" s="9"/>
      <c r="P302" s="9"/>
      <c r="Q302" s="9"/>
      <c r="R302" s="9"/>
      <c r="S302" s="9"/>
      <c r="T302" s="9"/>
      <c r="U302" s="9"/>
      <c r="V302" s="9"/>
      <c r="W302" s="9"/>
      <c r="X302" s="9"/>
      <c r="Y302" s="9"/>
      <c r="Z302" s="9"/>
    </row>
    <row r="303" spans="2:26" ht="15.75" customHeight="1" x14ac:dyDescent="0.5">
      <c r="B303" s="7"/>
      <c r="E303" s="9"/>
      <c r="F303" s="9"/>
      <c r="G303" s="9"/>
      <c r="H303" s="9"/>
      <c r="I303" s="9"/>
      <c r="J303" s="9"/>
      <c r="K303" s="9"/>
      <c r="L303" s="9"/>
      <c r="M303" s="9"/>
      <c r="N303" s="9"/>
      <c r="O303" s="9"/>
      <c r="P303" s="9"/>
      <c r="Q303" s="9"/>
      <c r="R303" s="9"/>
      <c r="S303" s="9"/>
      <c r="T303" s="9"/>
      <c r="U303" s="9"/>
      <c r="V303" s="9"/>
      <c r="W303" s="9"/>
      <c r="X303" s="9"/>
      <c r="Y303" s="9"/>
      <c r="Z303" s="9"/>
    </row>
    <row r="304" spans="2:26" ht="15.75" customHeight="1" x14ac:dyDescent="0.5">
      <c r="B304" s="7"/>
      <c r="E304" s="9"/>
      <c r="F304" s="9"/>
      <c r="G304" s="9"/>
      <c r="H304" s="9"/>
      <c r="I304" s="9"/>
      <c r="J304" s="9"/>
      <c r="K304" s="9"/>
      <c r="L304" s="9"/>
      <c r="M304" s="9"/>
      <c r="N304" s="9"/>
      <c r="O304" s="9"/>
      <c r="P304" s="9"/>
      <c r="Q304" s="9"/>
      <c r="R304" s="9"/>
      <c r="S304" s="9"/>
      <c r="T304" s="9"/>
      <c r="U304" s="9"/>
      <c r="V304" s="9"/>
      <c r="W304" s="9"/>
      <c r="X304" s="9"/>
      <c r="Y304" s="9"/>
      <c r="Z304" s="9"/>
    </row>
    <row r="305" spans="2:26" ht="15.75" customHeight="1" x14ac:dyDescent="0.5">
      <c r="B305" s="7"/>
      <c r="E305" s="9"/>
      <c r="F305" s="9"/>
      <c r="G305" s="9"/>
      <c r="H305" s="9"/>
      <c r="I305" s="9"/>
      <c r="J305" s="9"/>
      <c r="K305" s="9"/>
      <c r="L305" s="9"/>
      <c r="M305" s="9"/>
      <c r="N305" s="9"/>
      <c r="O305" s="9"/>
      <c r="P305" s="9"/>
      <c r="Q305" s="9"/>
      <c r="R305" s="9"/>
      <c r="S305" s="9"/>
      <c r="T305" s="9"/>
      <c r="U305" s="9"/>
      <c r="V305" s="9"/>
      <c r="W305" s="9"/>
      <c r="X305" s="9"/>
      <c r="Y305" s="9"/>
      <c r="Z305" s="9"/>
    </row>
    <row r="306" spans="2:26" ht="15.75" customHeight="1" x14ac:dyDescent="0.5">
      <c r="B306" s="7"/>
      <c r="E306" s="9"/>
      <c r="F306" s="9"/>
      <c r="G306" s="9"/>
      <c r="H306" s="9"/>
      <c r="I306" s="9"/>
      <c r="J306" s="9"/>
      <c r="K306" s="9"/>
      <c r="L306" s="9"/>
      <c r="M306" s="9"/>
      <c r="N306" s="9"/>
      <c r="O306" s="9"/>
      <c r="P306" s="9"/>
      <c r="Q306" s="9"/>
      <c r="R306" s="9"/>
      <c r="S306" s="9"/>
      <c r="T306" s="9"/>
      <c r="U306" s="9"/>
      <c r="V306" s="9"/>
      <c r="W306" s="9"/>
      <c r="X306" s="9"/>
      <c r="Y306" s="9"/>
      <c r="Z306" s="9"/>
    </row>
    <row r="307" spans="2:26" ht="15.75" customHeight="1" x14ac:dyDescent="0.5">
      <c r="B307" s="7"/>
      <c r="E307" s="9"/>
      <c r="F307" s="9"/>
      <c r="G307" s="9"/>
      <c r="H307" s="9"/>
      <c r="I307" s="9"/>
      <c r="J307" s="9"/>
      <c r="K307" s="9"/>
      <c r="L307" s="9"/>
      <c r="M307" s="9"/>
      <c r="N307" s="9"/>
      <c r="O307" s="9"/>
      <c r="P307" s="9"/>
      <c r="Q307" s="9"/>
      <c r="R307" s="9"/>
      <c r="S307" s="9"/>
      <c r="T307" s="9"/>
      <c r="U307" s="9"/>
      <c r="V307" s="9"/>
      <c r="W307" s="9"/>
      <c r="X307" s="9"/>
      <c r="Y307" s="9"/>
      <c r="Z307" s="9"/>
    </row>
    <row r="308" spans="2:26" ht="15.75" customHeight="1" x14ac:dyDescent="0.5">
      <c r="B308" s="7"/>
      <c r="E308" s="9"/>
      <c r="F308" s="9"/>
      <c r="G308" s="9"/>
      <c r="H308" s="9"/>
      <c r="I308" s="9"/>
      <c r="J308" s="9"/>
      <c r="K308" s="9"/>
      <c r="L308" s="9"/>
      <c r="M308" s="9"/>
      <c r="N308" s="9"/>
      <c r="O308" s="9"/>
      <c r="P308" s="9"/>
      <c r="Q308" s="9"/>
      <c r="R308" s="9"/>
      <c r="S308" s="9"/>
      <c r="T308" s="9"/>
      <c r="U308" s="9"/>
      <c r="V308" s="9"/>
      <c r="W308" s="9"/>
      <c r="X308" s="9"/>
      <c r="Y308" s="9"/>
      <c r="Z308" s="9"/>
    </row>
    <row r="309" spans="2:26" ht="15.75" customHeight="1" x14ac:dyDescent="0.5">
      <c r="B309" s="7"/>
      <c r="E309" s="9"/>
      <c r="F309" s="9"/>
      <c r="G309" s="9"/>
      <c r="H309" s="9"/>
      <c r="I309" s="9"/>
      <c r="J309" s="9"/>
      <c r="K309" s="9"/>
      <c r="L309" s="9"/>
      <c r="M309" s="9"/>
      <c r="N309" s="9"/>
      <c r="O309" s="9"/>
      <c r="P309" s="9"/>
      <c r="Q309" s="9"/>
      <c r="R309" s="9"/>
      <c r="S309" s="9"/>
      <c r="T309" s="9"/>
      <c r="U309" s="9"/>
      <c r="V309" s="9"/>
      <c r="W309" s="9"/>
      <c r="X309" s="9"/>
      <c r="Y309" s="9"/>
      <c r="Z309" s="9"/>
    </row>
    <row r="310" spans="2:26" ht="15.75" customHeight="1" x14ac:dyDescent="0.5">
      <c r="B310" s="7"/>
      <c r="E310" s="9"/>
      <c r="F310" s="9"/>
      <c r="G310" s="9"/>
      <c r="H310" s="9"/>
      <c r="I310" s="9"/>
      <c r="J310" s="9"/>
      <c r="K310" s="9"/>
      <c r="L310" s="9"/>
      <c r="M310" s="9"/>
      <c r="N310" s="9"/>
      <c r="O310" s="9"/>
      <c r="P310" s="9"/>
      <c r="Q310" s="9"/>
      <c r="R310" s="9"/>
      <c r="S310" s="9"/>
      <c r="T310" s="9"/>
      <c r="U310" s="9"/>
      <c r="V310" s="9"/>
      <c r="W310" s="9"/>
      <c r="X310" s="9"/>
      <c r="Y310" s="9"/>
      <c r="Z310" s="9"/>
    </row>
    <row r="311" spans="2:26" ht="15.75" customHeight="1" x14ac:dyDescent="0.5">
      <c r="B311" s="7"/>
      <c r="E311" s="9"/>
      <c r="F311" s="9"/>
      <c r="G311" s="9"/>
      <c r="H311" s="9"/>
      <c r="I311" s="9"/>
      <c r="J311" s="9"/>
      <c r="K311" s="9"/>
      <c r="L311" s="9"/>
      <c r="M311" s="9"/>
      <c r="N311" s="9"/>
      <c r="O311" s="9"/>
      <c r="P311" s="9"/>
      <c r="Q311" s="9"/>
      <c r="R311" s="9"/>
      <c r="S311" s="9"/>
      <c r="T311" s="9"/>
      <c r="U311" s="9"/>
      <c r="V311" s="9"/>
      <c r="W311" s="9"/>
      <c r="X311" s="9"/>
      <c r="Y311" s="9"/>
      <c r="Z311" s="9"/>
    </row>
    <row r="312" spans="2:26" ht="15.75" customHeight="1" x14ac:dyDescent="0.5">
      <c r="B312" s="7"/>
      <c r="E312" s="9"/>
      <c r="F312" s="9"/>
      <c r="G312" s="9"/>
      <c r="H312" s="9"/>
      <c r="I312" s="9"/>
      <c r="J312" s="9"/>
      <c r="K312" s="9"/>
      <c r="L312" s="9"/>
      <c r="M312" s="9"/>
      <c r="N312" s="9"/>
      <c r="O312" s="9"/>
      <c r="P312" s="9"/>
      <c r="Q312" s="9"/>
      <c r="R312" s="9"/>
      <c r="S312" s="9"/>
      <c r="T312" s="9"/>
      <c r="U312" s="9"/>
      <c r="V312" s="9"/>
      <c r="W312" s="9"/>
      <c r="X312" s="9"/>
      <c r="Y312" s="9"/>
      <c r="Z312" s="9"/>
    </row>
    <row r="313" spans="2:26" ht="15.75" customHeight="1" x14ac:dyDescent="0.5">
      <c r="B313" s="7"/>
      <c r="E313" s="9"/>
      <c r="F313" s="9"/>
      <c r="G313" s="9"/>
      <c r="H313" s="9"/>
      <c r="I313" s="9"/>
      <c r="J313" s="9"/>
      <c r="K313" s="9"/>
      <c r="L313" s="9"/>
      <c r="M313" s="9"/>
      <c r="N313" s="9"/>
      <c r="O313" s="9"/>
      <c r="P313" s="9"/>
      <c r="Q313" s="9"/>
      <c r="R313" s="9"/>
      <c r="S313" s="9"/>
      <c r="T313" s="9"/>
      <c r="U313" s="9"/>
      <c r="V313" s="9"/>
      <c r="W313" s="9"/>
      <c r="X313" s="9"/>
      <c r="Y313" s="9"/>
      <c r="Z313" s="9"/>
    </row>
    <row r="314" spans="2:26" ht="15.75" customHeight="1" x14ac:dyDescent="0.5">
      <c r="B314" s="7"/>
      <c r="E314" s="9"/>
      <c r="F314" s="9"/>
      <c r="G314" s="9"/>
      <c r="H314" s="9"/>
      <c r="I314" s="9"/>
      <c r="J314" s="9"/>
      <c r="K314" s="9"/>
      <c r="L314" s="9"/>
      <c r="M314" s="9"/>
      <c r="N314" s="9"/>
      <c r="O314" s="9"/>
      <c r="P314" s="9"/>
      <c r="Q314" s="9"/>
      <c r="R314" s="9"/>
      <c r="S314" s="9"/>
      <c r="T314" s="9"/>
      <c r="U314" s="9"/>
      <c r="V314" s="9"/>
      <c r="W314" s="9"/>
      <c r="X314" s="9"/>
      <c r="Y314" s="9"/>
      <c r="Z314" s="9"/>
    </row>
    <row r="315" spans="2:26" ht="15.75" customHeight="1" x14ac:dyDescent="0.5">
      <c r="B315" s="7"/>
      <c r="E315" s="9"/>
      <c r="F315" s="9"/>
      <c r="G315" s="9"/>
      <c r="H315" s="9"/>
      <c r="I315" s="9"/>
      <c r="J315" s="9"/>
      <c r="K315" s="9"/>
      <c r="L315" s="9"/>
      <c r="M315" s="9"/>
      <c r="N315" s="9"/>
      <c r="O315" s="9"/>
      <c r="P315" s="9"/>
      <c r="Q315" s="9"/>
      <c r="R315" s="9"/>
      <c r="S315" s="9"/>
      <c r="T315" s="9"/>
      <c r="U315" s="9"/>
      <c r="V315" s="9"/>
      <c r="W315" s="9"/>
      <c r="X315" s="9"/>
      <c r="Y315" s="9"/>
      <c r="Z315" s="9"/>
    </row>
    <row r="316" spans="2:26" ht="15.75" customHeight="1" x14ac:dyDescent="0.5">
      <c r="B316" s="7"/>
      <c r="E316" s="9"/>
      <c r="F316" s="9"/>
      <c r="G316" s="9"/>
      <c r="H316" s="9"/>
      <c r="I316" s="9"/>
      <c r="J316" s="9"/>
      <c r="K316" s="9"/>
      <c r="L316" s="9"/>
      <c r="M316" s="9"/>
      <c r="N316" s="9"/>
      <c r="O316" s="9"/>
      <c r="P316" s="9"/>
      <c r="Q316" s="9"/>
      <c r="R316" s="9"/>
      <c r="S316" s="9"/>
      <c r="T316" s="9"/>
      <c r="U316" s="9"/>
      <c r="V316" s="9"/>
      <c r="W316" s="9"/>
      <c r="X316" s="9"/>
      <c r="Y316" s="9"/>
      <c r="Z316" s="9"/>
    </row>
    <row r="317" spans="2:26" ht="15.75" customHeight="1" x14ac:dyDescent="0.5">
      <c r="B317" s="7"/>
      <c r="E317" s="9"/>
      <c r="F317" s="9"/>
      <c r="G317" s="9"/>
      <c r="H317" s="9"/>
      <c r="I317" s="9"/>
      <c r="J317" s="9"/>
      <c r="K317" s="9"/>
      <c r="L317" s="9"/>
      <c r="M317" s="9"/>
      <c r="N317" s="9"/>
      <c r="O317" s="9"/>
      <c r="P317" s="9"/>
      <c r="Q317" s="9"/>
      <c r="R317" s="9"/>
      <c r="S317" s="9"/>
      <c r="T317" s="9"/>
      <c r="U317" s="9"/>
      <c r="V317" s="9"/>
      <c r="W317" s="9"/>
      <c r="X317" s="9"/>
      <c r="Y317" s="9"/>
      <c r="Z317" s="9"/>
    </row>
    <row r="318" spans="2:26" ht="15.75" customHeight="1" x14ac:dyDescent="0.5">
      <c r="B318" s="7"/>
      <c r="E318" s="9"/>
      <c r="F318" s="9"/>
      <c r="G318" s="9"/>
      <c r="H318" s="9"/>
      <c r="I318" s="9"/>
      <c r="J318" s="9"/>
      <c r="K318" s="9"/>
      <c r="L318" s="9"/>
      <c r="M318" s="9"/>
      <c r="N318" s="9"/>
      <c r="O318" s="9"/>
      <c r="P318" s="9"/>
      <c r="Q318" s="9"/>
      <c r="R318" s="9"/>
      <c r="S318" s="9"/>
      <c r="T318" s="9"/>
      <c r="U318" s="9"/>
      <c r="V318" s="9"/>
      <c r="W318" s="9"/>
      <c r="X318" s="9"/>
      <c r="Y318" s="9"/>
      <c r="Z318" s="9"/>
    </row>
    <row r="319" spans="2:26" ht="15.75" customHeight="1" x14ac:dyDescent="0.5">
      <c r="B319" s="7"/>
      <c r="E319" s="9"/>
      <c r="F319" s="9"/>
      <c r="G319" s="9"/>
      <c r="H319" s="9"/>
      <c r="I319" s="9"/>
      <c r="J319" s="9"/>
      <c r="K319" s="9"/>
      <c r="L319" s="9"/>
      <c r="M319" s="9"/>
      <c r="N319" s="9"/>
      <c r="O319" s="9"/>
      <c r="P319" s="9"/>
      <c r="Q319" s="9"/>
      <c r="R319" s="9"/>
      <c r="S319" s="9"/>
      <c r="T319" s="9"/>
      <c r="U319" s="9"/>
      <c r="V319" s="9"/>
      <c r="W319" s="9"/>
      <c r="X319" s="9"/>
      <c r="Y319" s="9"/>
      <c r="Z319" s="9"/>
    </row>
    <row r="320" spans="2:26" ht="15.75" customHeight="1" x14ac:dyDescent="0.5">
      <c r="B320" s="7"/>
      <c r="E320" s="9"/>
      <c r="F320" s="9"/>
      <c r="G320" s="9"/>
      <c r="H320" s="9"/>
      <c r="I320" s="9"/>
      <c r="J320" s="9"/>
      <c r="K320" s="9"/>
      <c r="L320" s="9"/>
      <c r="M320" s="9"/>
      <c r="N320" s="9"/>
      <c r="O320" s="9"/>
      <c r="P320" s="9"/>
      <c r="Q320" s="9"/>
      <c r="R320" s="9"/>
      <c r="S320" s="9"/>
      <c r="T320" s="9"/>
      <c r="U320" s="9"/>
      <c r="V320" s="9"/>
      <c r="W320" s="9"/>
      <c r="X320" s="9"/>
      <c r="Y320" s="9"/>
      <c r="Z320" s="9"/>
    </row>
    <row r="321" spans="2:26" ht="15.75" customHeight="1" x14ac:dyDescent="0.5">
      <c r="B321" s="7"/>
      <c r="E321" s="9"/>
      <c r="F321" s="9"/>
      <c r="G321" s="9"/>
      <c r="H321" s="9"/>
      <c r="I321" s="9"/>
      <c r="J321" s="9"/>
      <c r="K321" s="9"/>
      <c r="L321" s="9"/>
      <c r="M321" s="9"/>
      <c r="N321" s="9"/>
      <c r="O321" s="9"/>
      <c r="P321" s="9"/>
      <c r="Q321" s="9"/>
      <c r="R321" s="9"/>
      <c r="S321" s="9"/>
      <c r="T321" s="9"/>
      <c r="U321" s="9"/>
      <c r="V321" s="9"/>
      <c r="W321" s="9"/>
      <c r="X321" s="9"/>
      <c r="Y321" s="9"/>
      <c r="Z321" s="9"/>
    </row>
    <row r="322" spans="2:26" ht="15.75" customHeight="1" x14ac:dyDescent="0.5">
      <c r="B322" s="7"/>
      <c r="E322" s="9"/>
      <c r="F322" s="9"/>
      <c r="G322" s="9"/>
      <c r="H322" s="9"/>
      <c r="I322" s="9"/>
      <c r="J322" s="9"/>
      <c r="K322" s="9"/>
      <c r="L322" s="9"/>
      <c r="M322" s="9"/>
      <c r="N322" s="9"/>
      <c r="O322" s="9"/>
      <c r="P322" s="9"/>
      <c r="Q322" s="9"/>
      <c r="R322" s="9"/>
      <c r="S322" s="9"/>
      <c r="T322" s="9"/>
      <c r="U322" s="9"/>
      <c r="V322" s="9"/>
      <c r="W322" s="9"/>
      <c r="X322" s="9"/>
      <c r="Y322" s="9"/>
      <c r="Z322" s="9"/>
    </row>
    <row r="323" spans="2:26" ht="15.75" customHeight="1" x14ac:dyDescent="0.5">
      <c r="B323" s="7"/>
      <c r="E323" s="9"/>
      <c r="F323" s="9"/>
      <c r="G323" s="9"/>
      <c r="H323" s="9"/>
      <c r="I323" s="9"/>
      <c r="J323" s="9"/>
      <c r="K323" s="9"/>
      <c r="L323" s="9"/>
      <c r="M323" s="9"/>
      <c r="N323" s="9"/>
      <c r="O323" s="9"/>
      <c r="P323" s="9"/>
      <c r="Q323" s="9"/>
      <c r="R323" s="9"/>
      <c r="S323" s="9"/>
      <c r="T323" s="9"/>
      <c r="U323" s="9"/>
      <c r="V323" s="9"/>
      <c r="W323" s="9"/>
      <c r="X323" s="9"/>
      <c r="Y323" s="9"/>
      <c r="Z323" s="9"/>
    </row>
    <row r="324" spans="2:26" ht="15.75" customHeight="1" x14ac:dyDescent="0.5">
      <c r="B324" s="7"/>
      <c r="E324" s="9"/>
      <c r="F324" s="9"/>
      <c r="G324" s="9"/>
      <c r="H324" s="9"/>
      <c r="I324" s="9"/>
      <c r="J324" s="9"/>
      <c r="K324" s="9"/>
      <c r="L324" s="9"/>
      <c r="M324" s="9"/>
      <c r="N324" s="9"/>
      <c r="O324" s="9"/>
      <c r="P324" s="9"/>
      <c r="Q324" s="9"/>
      <c r="R324" s="9"/>
      <c r="S324" s="9"/>
      <c r="T324" s="9"/>
      <c r="U324" s="9"/>
      <c r="V324" s="9"/>
      <c r="W324" s="9"/>
      <c r="X324" s="9"/>
      <c r="Y324" s="9"/>
      <c r="Z324" s="9"/>
    </row>
    <row r="325" spans="2:26" ht="15.75" customHeight="1" x14ac:dyDescent="0.5">
      <c r="B325" s="7"/>
      <c r="E325" s="9"/>
      <c r="F325" s="9"/>
      <c r="G325" s="9"/>
      <c r="H325" s="9"/>
      <c r="I325" s="9"/>
      <c r="J325" s="9"/>
      <c r="K325" s="9"/>
      <c r="L325" s="9"/>
      <c r="M325" s="9"/>
      <c r="N325" s="9"/>
      <c r="O325" s="9"/>
      <c r="P325" s="9"/>
      <c r="Q325" s="9"/>
      <c r="R325" s="9"/>
      <c r="S325" s="9"/>
      <c r="T325" s="9"/>
      <c r="U325" s="9"/>
      <c r="V325" s="9"/>
      <c r="W325" s="9"/>
      <c r="X325" s="9"/>
      <c r="Y325" s="9"/>
      <c r="Z325" s="9"/>
    </row>
    <row r="326" spans="2:26" ht="15.75" customHeight="1" x14ac:dyDescent="0.5">
      <c r="B326" s="7"/>
      <c r="E326" s="9"/>
      <c r="F326" s="9"/>
      <c r="G326" s="9"/>
      <c r="H326" s="9"/>
      <c r="I326" s="9"/>
      <c r="J326" s="9"/>
      <c r="K326" s="9"/>
      <c r="L326" s="9"/>
      <c r="M326" s="9"/>
      <c r="N326" s="9"/>
      <c r="O326" s="9"/>
      <c r="P326" s="9"/>
      <c r="Q326" s="9"/>
      <c r="R326" s="9"/>
      <c r="S326" s="9"/>
      <c r="T326" s="9"/>
      <c r="U326" s="9"/>
      <c r="V326" s="9"/>
      <c r="W326" s="9"/>
      <c r="X326" s="9"/>
      <c r="Y326" s="9"/>
      <c r="Z326" s="9"/>
    </row>
    <row r="327" spans="2:26" ht="15.75" customHeight="1" x14ac:dyDescent="0.5">
      <c r="B327" s="7"/>
      <c r="E327" s="9"/>
      <c r="F327" s="9"/>
      <c r="G327" s="9"/>
      <c r="H327" s="9"/>
      <c r="I327" s="9"/>
      <c r="J327" s="9"/>
      <c r="K327" s="9"/>
      <c r="L327" s="9"/>
      <c r="M327" s="9"/>
      <c r="N327" s="9"/>
      <c r="O327" s="9"/>
      <c r="P327" s="9"/>
      <c r="Q327" s="9"/>
      <c r="R327" s="9"/>
      <c r="S327" s="9"/>
      <c r="T327" s="9"/>
      <c r="U327" s="9"/>
      <c r="V327" s="9"/>
      <c r="W327" s="9"/>
      <c r="X327" s="9"/>
      <c r="Y327" s="9"/>
      <c r="Z327" s="9"/>
    </row>
    <row r="328" spans="2:26" ht="15.75" customHeight="1" x14ac:dyDescent="0.5">
      <c r="B328" s="7"/>
      <c r="E328" s="9"/>
      <c r="F328" s="9"/>
      <c r="G328" s="9"/>
      <c r="H328" s="9"/>
      <c r="I328" s="9"/>
      <c r="J328" s="9"/>
      <c r="K328" s="9"/>
      <c r="L328" s="9"/>
      <c r="M328" s="9"/>
      <c r="N328" s="9"/>
      <c r="O328" s="9"/>
      <c r="P328" s="9"/>
      <c r="Q328" s="9"/>
      <c r="R328" s="9"/>
      <c r="S328" s="9"/>
      <c r="T328" s="9"/>
      <c r="U328" s="9"/>
      <c r="V328" s="9"/>
      <c r="W328" s="9"/>
      <c r="X328" s="9"/>
      <c r="Y328" s="9"/>
      <c r="Z328" s="9"/>
    </row>
    <row r="329" spans="2:26" ht="15.75" customHeight="1" x14ac:dyDescent="0.5">
      <c r="B329" s="7"/>
      <c r="E329" s="9"/>
      <c r="F329" s="9"/>
      <c r="G329" s="9"/>
      <c r="H329" s="9"/>
      <c r="I329" s="9"/>
      <c r="J329" s="9"/>
      <c r="K329" s="9"/>
      <c r="L329" s="9"/>
      <c r="M329" s="9"/>
      <c r="N329" s="9"/>
      <c r="O329" s="9"/>
      <c r="P329" s="9"/>
      <c r="Q329" s="9"/>
      <c r="R329" s="9"/>
      <c r="S329" s="9"/>
      <c r="T329" s="9"/>
      <c r="U329" s="9"/>
      <c r="V329" s="9"/>
      <c r="W329" s="9"/>
      <c r="X329" s="9"/>
      <c r="Y329" s="9"/>
      <c r="Z329" s="9"/>
    </row>
    <row r="330" spans="2:26" ht="15.75" customHeight="1" x14ac:dyDescent="0.5">
      <c r="B330" s="7"/>
      <c r="E330" s="9"/>
      <c r="F330" s="9"/>
      <c r="G330" s="9"/>
      <c r="H330" s="9"/>
      <c r="I330" s="9"/>
      <c r="J330" s="9"/>
      <c r="K330" s="9"/>
      <c r="L330" s="9"/>
      <c r="M330" s="9"/>
      <c r="N330" s="9"/>
      <c r="O330" s="9"/>
      <c r="P330" s="9"/>
      <c r="Q330" s="9"/>
      <c r="R330" s="9"/>
      <c r="S330" s="9"/>
      <c r="T330" s="9"/>
      <c r="U330" s="9"/>
      <c r="V330" s="9"/>
      <c r="W330" s="9"/>
      <c r="X330" s="9"/>
      <c r="Y330" s="9"/>
      <c r="Z330" s="9"/>
    </row>
    <row r="331" spans="2:26" ht="15.75" customHeight="1" x14ac:dyDescent="0.5">
      <c r="B331" s="7"/>
      <c r="E331" s="9"/>
      <c r="F331" s="9"/>
      <c r="G331" s="9"/>
      <c r="H331" s="9"/>
      <c r="I331" s="9"/>
      <c r="J331" s="9"/>
      <c r="K331" s="9"/>
      <c r="L331" s="9"/>
      <c r="M331" s="9"/>
      <c r="N331" s="9"/>
      <c r="O331" s="9"/>
      <c r="P331" s="9"/>
      <c r="Q331" s="9"/>
      <c r="R331" s="9"/>
      <c r="S331" s="9"/>
      <c r="T331" s="9"/>
      <c r="U331" s="9"/>
      <c r="V331" s="9"/>
      <c r="W331" s="9"/>
      <c r="X331" s="9"/>
      <c r="Y331" s="9"/>
      <c r="Z331" s="9"/>
    </row>
    <row r="332" spans="2:26" ht="15.75" customHeight="1" x14ac:dyDescent="0.5">
      <c r="B332" s="7"/>
      <c r="E332" s="9"/>
      <c r="F332" s="9"/>
      <c r="G332" s="9"/>
      <c r="H332" s="9"/>
      <c r="I332" s="9"/>
      <c r="J332" s="9"/>
      <c r="K332" s="9"/>
      <c r="L332" s="9"/>
      <c r="M332" s="9"/>
      <c r="N332" s="9"/>
      <c r="O332" s="9"/>
      <c r="P332" s="9"/>
      <c r="Q332" s="9"/>
      <c r="R332" s="9"/>
      <c r="S332" s="9"/>
      <c r="T332" s="9"/>
      <c r="U332" s="9"/>
      <c r="V332" s="9"/>
      <c r="W332" s="9"/>
      <c r="X332" s="9"/>
      <c r="Y332" s="9"/>
      <c r="Z332" s="9"/>
    </row>
    <row r="333" spans="2:26" ht="15.75" customHeight="1" x14ac:dyDescent="0.5">
      <c r="B333" s="7"/>
      <c r="E333" s="9"/>
      <c r="F333" s="9"/>
      <c r="G333" s="9"/>
      <c r="H333" s="9"/>
      <c r="I333" s="9"/>
      <c r="J333" s="9"/>
      <c r="K333" s="9"/>
      <c r="L333" s="9"/>
      <c r="M333" s="9"/>
      <c r="N333" s="9"/>
      <c r="O333" s="9"/>
      <c r="P333" s="9"/>
      <c r="Q333" s="9"/>
      <c r="R333" s="9"/>
      <c r="S333" s="9"/>
      <c r="T333" s="9"/>
      <c r="U333" s="9"/>
      <c r="V333" s="9"/>
      <c r="W333" s="9"/>
      <c r="X333" s="9"/>
      <c r="Y333" s="9"/>
      <c r="Z333" s="9"/>
    </row>
    <row r="334" spans="2:26" ht="15.75" customHeight="1" x14ac:dyDescent="0.5">
      <c r="B334" s="7"/>
      <c r="E334" s="9"/>
      <c r="F334" s="9"/>
      <c r="G334" s="9"/>
      <c r="H334" s="9"/>
      <c r="I334" s="9"/>
      <c r="J334" s="9"/>
      <c r="K334" s="9"/>
      <c r="L334" s="9"/>
      <c r="M334" s="9"/>
      <c r="N334" s="9"/>
      <c r="O334" s="9"/>
      <c r="P334" s="9"/>
      <c r="Q334" s="9"/>
      <c r="R334" s="9"/>
      <c r="S334" s="9"/>
      <c r="T334" s="9"/>
      <c r="U334" s="9"/>
      <c r="V334" s="9"/>
      <c r="W334" s="9"/>
      <c r="X334" s="9"/>
      <c r="Y334" s="9"/>
      <c r="Z334" s="9"/>
    </row>
    <row r="335" spans="2:26" ht="15.75" customHeight="1" x14ac:dyDescent="0.5">
      <c r="B335" s="7"/>
      <c r="E335" s="9"/>
      <c r="F335" s="9"/>
      <c r="G335" s="9"/>
      <c r="H335" s="9"/>
      <c r="I335" s="9"/>
      <c r="J335" s="9"/>
      <c r="K335" s="9"/>
      <c r="L335" s="9"/>
      <c r="M335" s="9"/>
      <c r="N335" s="9"/>
      <c r="O335" s="9"/>
      <c r="P335" s="9"/>
      <c r="Q335" s="9"/>
      <c r="R335" s="9"/>
      <c r="S335" s="9"/>
      <c r="T335" s="9"/>
      <c r="U335" s="9"/>
      <c r="V335" s="9"/>
      <c r="W335" s="9"/>
      <c r="X335" s="9"/>
      <c r="Y335" s="9"/>
      <c r="Z335" s="9"/>
    </row>
    <row r="336" spans="2:26" ht="15.75" customHeight="1" x14ac:dyDescent="0.5">
      <c r="B336" s="7"/>
      <c r="E336" s="9"/>
      <c r="F336" s="9"/>
      <c r="G336" s="9"/>
      <c r="H336" s="9"/>
      <c r="I336" s="9"/>
      <c r="J336" s="9"/>
      <c r="K336" s="9"/>
      <c r="L336" s="9"/>
      <c r="M336" s="9"/>
      <c r="N336" s="9"/>
      <c r="O336" s="9"/>
      <c r="P336" s="9"/>
      <c r="Q336" s="9"/>
      <c r="R336" s="9"/>
      <c r="S336" s="9"/>
      <c r="T336" s="9"/>
      <c r="U336" s="9"/>
      <c r="V336" s="9"/>
      <c r="W336" s="9"/>
      <c r="X336" s="9"/>
      <c r="Y336" s="9"/>
      <c r="Z336" s="9"/>
    </row>
    <row r="337" spans="2:26" ht="15.75" customHeight="1" x14ac:dyDescent="0.5">
      <c r="B337" s="7"/>
      <c r="E337" s="9"/>
      <c r="F337" s="9"/>
      <c r="G337" s="9"/>
      <c r="H337" s="9"/>
      <c r="I337" s="9"/>
      <c r="J337" s="9"/>
      <c r="K337" s="9"/>
      <c r="L337" s="9"/>
      <c r="M337" s="9"/>
      <c r="N337" s="9"/>
      <c r="O337" s="9"/>
      <c r="P337" s="9"/>
      <c r="Q337" s="9"/>
      <c r="R337" s="9"/>
      <c r="S337" s="9"/>
      <c r="T337" s="9"/>
      <c r="U337" s="9"/>
      <c r="V337" s="9"/>
      <c r="W337" s="9"/>
      <c r="X337" s="9"/>
      <c r="Y337" s="9"/>
      <c r="Z337" s="9"/>
    </row>
    <row r="338" spans="2:26" ht="15.75" customHeight="1" x14ac:dyDescent="0.5">
      <c r="B338" s="7"/>
      <c r="E338" s="9"/>
      <c r="F338" s="9"/>
      <c r="G338" s="9"/>
      <c r="H338" s="9"/>
      <c r="I338" s="9"/>
      <c r="J338" s="9"/>
      <c r="K338" s="9"/>
      <c r="L338" s="9"/>
      <c r="M338" s="9"/>
      <c r="N338" s="9"/>
      <c r="O338" s="9"/>
      <c r="P338" s="9"/>
      <c r="Q338" s="9"/>
      <c r="R338" s="9"/>
      <c r="S338" s="9"/>
      <c r="T338" s="9"/>
      <c r="U338" s="9"/>
      <c r="V338" s="9"/>
      <c r="W338" s="9"/>
      <c r="X338" s="9"/>
      <c r="Y338" s="9"/>
      <c r="Z338" s="9"/>
    </row>
    <row r="339" spans="2:26" ht="15.75" customHeight="1" x14ac:dyDescent="0.5">
      <c r="B339" s="7"/>
      <c r="E339" s="9"/>
      <c r="F339" s="9"/>
      <c r="G339" s="9"/>
      <c r="H339" s="9"/>
      <c r="I339" s="9"/>
      <c r="J339" s="9"/>
      <c r="K339" s="9"/>
      <c r="L339" s="9"/>
      <c r="M339" s="9"/>
      <c r="N339" s="9"/>
      <c r="O339" s="9"/>
      <c r="P339" s="9"/>
      <c r="Q339" s="9"/>
      <c r="R339" s="9"/>
      <c r="S339" s="9"/>
      <c r="T339" s="9"/>
      <c r="U339" s="9"/>
      <c r="V339" s="9"/>
      <c r="W339" s="9"/>
      <c r="X339" s="9"/>
      <c r="Y339" s="9"/>
      <c r="Z339" s="9"/>
    </row>
    <row r="340" spans="2:26" ht="15.75" customHeight="1" x14ac:dyDescent="0.5">
      <c r="B340" s="7"/>
      <c r="E340" s="9"/>
      <c r="F340" s="9"/>
      <c r="G340" s="9"/>
      <c r="H340" s="9"/>
      <c r="I340" s="9"/>
      <c r="J340" s="9"/>
      <c r="K340" s="9"/>
      <c r="L340" s="9"/>
      <c r="M340" s="9"/>
      <c r="N340" s="9"/>
      <c r="O340" s="9"/>
      <c r="P340" s="9"/>
      <c r="Q340" s="9"/>
      <c r="R340" s="9"/>
      <c r="S340" s="9"/>
      <c r="T340" s="9"/>
      <c r="U340" s="9"/>
      <c r="V340" s="9"/>
      <c r="W340" s="9"/>
      <c r="X340" s="9"/>
      <c r="Y340" s="9"/>
      <c r="Z340" s="9"/>
    </row>
    <row r="341" spans="2:26" ht="15.75" customHeight="1" x14ac:dyDescent="0.5">
      <c r="B341" s="7"/>
      <c r="E341" s="9"/>
      <c r="F341" s="9"/>
      <c r="G341" s="9"/>
      <c r="H341" s="9"/>
      <c r="I341" s="9"/>
      <c r="J341" s="9"/>
      <c r="K341" s="9"/>
      <c r="L341" s="9"/>
      <c r="M341" s="9"/>
      <c r="N341" s="9"/>
      <c r="O341" s="9"/>
      <c r="P341" s="9"/>
      <c r="Q341" s="9"/>
      <c r="R341" s="9"/>
      <c r="S341" s="9"/>
      <c r="T341" s="9"/>
      <c r="U341" s="9"/>
      <c r="V341" s="9"/>
      <c r="W341" s="9"/>
      <c r="X341" s="9"/>
      <c r="Y341" s="9"/>
      <c r="Z341" s="9"/>
    </row>
    <row r="342" spans="2:26" ht="15.75" customHeight="1" x14ac:dyDescent="0.5">
      <c r="B342" s="7"/>
      <c r="E342" s="9"/>
      <c r="F342" s="9"/>
      <c r="G342" s="9"/>
      <c r="H342" s="9"/>
      <c r="I342" s="9"/>
      <c r="J342" s="9"/>
      <c r="K342" s="9"/>
      <c r="L342" s="9"/>
      <c r="M342" s="9"/>
      <c r="N342" s="9"/>
      <c r="O342" s="9"/>
      <c r="P342" s="9"/>
      <c r="Q342" s="9"/>
      <c r="R342" s="9"/>
      <c r="S342" s="9"/>
      <c r="T342" s="9"/>
      <c r="U342" s="9"/>
      <c r="V342" s="9"/>
      <c r="W342" s="9"/>
      <c r="X342" s="9"/>
      <c r="Y342" s="9"/>
      <c r="Z342" s="9"/>
    </row>
    <row r="343" spans="2:26" ht="15.75" customHeight="1" x14ac:dyDescent="0.5">
      <c r="B343" s="7"/>
      <c r="E343" s="9"/>
      <c r="F343" s="9"/>
      <c r="G343" s="9"/>
      <c r="H343" s="9"/>
      <c r="I343" s="9"/>
      <c r="J343" s="9"/>
      <c r="K343" s="9"/>
      <c r="L343" s="9"/>
      <c r="M343" s="9"/>
      <c r="N343" s="9"/>
      <c r="O343" s="9"/>
      <c r="P343" s="9"/>
      <c r="Q343" s="9"/>
      <c r="R343" s="9"/>
      <c r="S343" s="9"/>
      <c r="T343" s="9"/>
      <c r="U343" s="9"/>
      <c r="V343" s="9"/>
      <c r="W343" s="9"/>
      <c r="X343" s="9"/>
      <c r="Y343" s="9"/>
      <c r="Z343" s="9"/>
    </row>
    <row r="344" spans="2:26" ht="15.75" customHeight="1" x14ac:dyDescent="0.5">
      <c r="B344" s="7"/>
      <c r="E344" s="9"/>
      <c r="F344" s="9"/>
      <c r="G344" s="9"/>
      <c r="H344" s="9"/>
      <c r="I344" s="9"/>
      <c r="J344" s="9"/>
      <c r="K344" s="9"/>
      <c r="L344" s="9"/>
      <c r="M344" s="9"/>
      <c r="N344" s="9"/>
      <c r="O344" s="9"/>
      <c r="P344" s="9"/>
      <c r="Q344" s="9"/>
      <c r="R344" s="9"/>
      <c r="S344" s="9"/>
      <c r="T344" s="9"/>
      <c r="U344" s="9"/>
      <c r="V344" s="9"/>
      <c r="W344" s="9"/>
      <c r="X344" s="9"/>
      <c r="Y344" s="9"/>
      <c r="Z344" s="9"/>
    </row>
    <row r="345" spans="2:26" ht="15.75" customHeight="1" x14ac:dyDescent="0.5">
      <c r="B345" s="7"/>
      <c r="E345" s="9"/>
      <c r="F345" s="9"/>
      <c r="G345" s="9"/>
      <c r="H345" s="9"/>
      <c r="I345" s="9"/>
      <c r="J345" s="9"/>
      <c r="K345" s="9"/>
      <c r="L345" s="9"/>
      <c r="M345" s="9"/>
      <c r="N345" s="9"/>
      <c r="O345" s="9"/>
      <c r="P345" s="9"/>
      <c r="Q345" s="9"/>
      <c r="R345" s="9"/>
      <c r="S345" s="9"/>
      <c r="T345" s="9"/>
      <c r="U345" s="9"/>
      <c r="V345" s="9"/>
      <c r="W345" s="9"/>
      <c r="X345" s="9"/>
      <c r="Y345" s="9"/>
      <c r="Z345" s="9"/>
    </row>
    <row r="346" spans="2:26" ht="15.75" customHeight="1" x14ac:dyDescent="0.5">
      <c r="B346" s="7"/>
      <c r="E346" s="9"/>
      <c r="F346" s="9"/>
      <c r="G346" s="9"/>
      <c r="H346" s="9"/>
      <c r="I346" s="9"/>
      <c r="J346" s="9"/>
      <c r="K346" s="9"/>
      <c r="L346" s="9"/>
      <c r="M346" s="9"/>
      <c r="N346" s="9"/>
      <c r="O346" s="9"/>
      <c r="P346" s="9"/>
      <c r="Q346" s="9"/>
      <c r="R346" s="9"/>
      <c r="S346" s="9"/>
      <c r="T346" s="9"/>
      <c r="U346" s="9"/>
      <c r="V346" s="9"/>
      <c r="W346" s="9"/>
      <c r="X346" s="9"/>
      <c r="Y346" s="9"/>
      <c r="Z346" s="9"/>
    </row>
    <row r="347" spans="2:26" ht="15.75" customHeight="1" x14ac:dyDescent="0.5">
      <c r="B347" s="7"/>
      <c r="E347" s="9"/>
      <c r="F347" s="9"/>
      <c r="G347" s="9"/>
      <c r="H347" s="9"/>
      <c r="I347" s="9"/>
      <c r="J347" s="9"/>
      <c r="K347" s="9"/>
      <c r="L347" s="9"/>
      <c r="M347" s="9"/>
      <c r="N347" s="9"/>
      <c r="O347" s="9"/>
      <c r="P347" s="9"/>
      <c r="Q347" s="9"/>
      <c r="R347" s="9"/>
      <c r="S347" s="9"/>
      <c r="T347" s="9"/>
      <c r="U347" s="9"/>
      <c r="V347" s="9"/>
      <c r="W347" s="9"/>
      <c r="X347" s="9"/>
      <c r="Y347" s="9"/>
      <c r="Z347" s="9"/>
    </row>
    <row r="348" spans="2:26" ht="15.75" customHeight="1" x14ac:dyDescent="0.5">
      <c r="B348" s="7"/>
      <c r="E348" s="9"/>
      <c r="F348" s="9"/>
      <c r="G348" s="9"/>
      <c r="H348" s="9"/>
      <c r="I348" s="9"/>
      <c r="J348" s="9"/>
      <c r="K348" s="9"/>
      <c r="L348" s="9"/>
      <c r="M348" s="9"/>
      <c r="N348" s="9"/>
      <c r="O348" s="9"/>
      <c r="P348" s="9"/>
      <c r="Q348" s="9"/>
      <c r="R348" s="9"/>
      <c r="S348" s="9"/>
      <c r="T348" s="9"/>
      <c r="U348" s="9"/>
      <c r="V348" s="9"/>
      <c r="W348" s="9"/>
      <c r="X348" s="9"/>
      <c r="Y348" s="9"/>
      <c r="Z348" s="9"/>
    </row>
    <row r="349" spans="2:26" ht="15.75" customHeight="1" x14ac:dyDescent="0.5">
      <c r="B349" s="7"/>
      <c r="E349" s="9"/>
      <c r="F349" s="9"/>
      <c r="G349" s="9"/>
      <c r="H349" s="9"/>
      <c r="I349" s="9"/>
      <c r="J349" s="9"/>
      <c r="K349" s="9"/>
      <c r="L349" s="9"/>
      <c r="M349" s="9"/>
      <c r="N349" s="9"/>
      <c r="O349" s="9"/>
      <c r="P349" s="9"/>
      <c r="Q349" s="9"/>
      <c r="R349" s="9"/>
      <c r="S349" s="9"/>
      <c r="T349" s="9"/>
      <c r="U349" s="9"/>
      <c r="V349" s="9"/>
      <c r="W349" s="9"/>
      <c r="X349" s="9"/>
      <c r="Y349" s="9"/>
      <c r="Z349" s="9"/>
    </row>
    <row r="350" spans="2:26" ht="15.75" customHeight="1" x14ac:dyDescent="0.5">
      <c r="B350" s="7"/>
      <c r="E350" s="9"/>
      <c r="F350" s="9"/>
      <c r="G350" s="9"/>
      <c r="H350" s="9"/>
      <c r="I350" s="9"/>
      <c r="J350" s="9"/>
      <c r="K350" s="9"/>
      <c r="L350" s="9"/>
      <c r="M350" s="9"/>
      <c r="N350" s="9"/>
      <c r="O350" s="9"/>
      <c r="P350" s="9"/>
      <c r="Q350" s="9"/>
      <c r="R350" s="9"/>
      <c r="S350" s="9"/>
      <c r="T350" s="9"/>
      <c r="U350" s="9"/>
      <c r="V350" s="9"/>
      <c r="W350" s="9"/>
      <c r="X350" s="9"/>
      <c r="Y350" s="9"/>
      <c r="Z350" s="9"/>
    </row>
    <row r="351" spans="2:26" ht="15.75" customHeight="1" x14ac:dyDescent="0.5">
      <c r="B351" s="7"/>
      <c r="E351" s="9"/>
      <c r="F351" s="9"/>
      <c r="G351" s="9"/>
      <c r="H351" s="9"/>
      <c r="I351" s="9"/>
      <c r="J351" s="9"/>
      <c r="K351" s="9"/>
      <c r="L351" s="9"/>
      <c r="M351" s="9"/>
      <c r="N351" s="9"/>
      <c r="O351" s="9"/>
      <c r="P351" s="9"/>
      <c r="Q351" s="9"/>
      <c r="R351" s="9"/>
      <c r="S351" s="9"/>
      <c r="T351" s="9"/>
      <c r="U351" s="9"/>
      <c r="V351" s="9"/>
      <c r="W351" s="9"/>
      <c r="X351" s="9"/>
      <c r="Y351" s="9"/>
      <c r="Z351" s="9"/>
    </row>
    <row r="352" spans="2:26" ht="15.75" customHeight="1" x14ac:dyDescent="0.5">
      <c r="B352" s="7"/>
      <c r="E352" s="9"/>
      <c r="F352" s="9"/>
      <c r="G352" s="9"/>
      <c r="H352" s="9"/>
      <c r="I352" s="9"/>
      <c r="J352" s="9"/>
      <c r="K352" s="9"/>
      <c r="L352" s="9"/>
      <c r="M352" s="9"/>
      <c r="N352" s="9"/>
      <c r="O352" s="9"/>
      <c r="P352" s="9"/>
      <c r="Q352" s="9"/>
      <c r="R352" s="9"/>
      <c r="S352" s="9"/>
      <c r="T352" s="9"/>
      <c r="U352" s="9"/>
      <c r="V352" s="9"/>
      <c r="W352" s="9"/>
      <c r="X352" s="9"/>
      <c r="Y352" s="9"/>
      <c r="Z352" s="9"/>
    </row>
    <row r="353" spans="2:26" ht="15.75" customHeight="1" x14ac:dyDescent="0.5">
      <c r="B353" s="7"/>
      <c r="E353" s="9"/>
      <c r="F353" s="9"/>
      <c r="G353" s="9"/>
      <c r="H353" s="9"/>
      <c r="I353" s="9"/>
      <c r="J353" s="9"/>
      <c r="K353" s="9"/>
      <c r="L353" s="9"/>
      <c r="M353" s="9"/>
      <c r="N353" s="9"/>
      <c r="O353" s="9"/>
      <c r="P353" s="9"/>
      <c r="Q353" s="9"/>
      <c r="R353" s="9"/>
      <c r="S353" s="9"/>
      <c r="T353" s="9"/>
      <c r="U353" s="9"/>
      <c r="V353" s="9"/>
      <c r="W353" s="9"/>
      <c r="X353" s="9"/>
      <c r="Y353" s="9"/>
      <c r="Z353" s="9"/>
    </row>
    <row r="354" spans="2:26" ht="15.75" customHeight="1" x14ac:dyDescent="0.5">
      <c r="B354" s="7"/>
      <c r="E354" s="9"/>
      <c r="F354" s="9"/>
      <c r="G354" s="9"/>
      <c r="H354" s="9"/>
      <c r="I354" s="9"/>
      <c r="J354" s="9"/>
      <c r="K354" s="9"/>
      <c r="L354" s="9"/>
      <c r="M354" s="9"/>
      <c r="N354" s="9"/>
      <c r="O354" s="9"/>
      <c r="P354" s="9"/>
      <c r="Q354" s="9"/>
      <c r="R354" s="9"/>
      <c r="S354" s="9"/>
      <c r="T354" s="9"/>
      <c r="U354" s="9"/>
      <c r="V354" s="9"/>
      <c r="W354" s="9"/>
      <c r="X354" s="9"/>
      <c r="Y354" s="9"/>
      <c r="Z354" s="9"/>
    </row>
    <row r="355" spans="2:26" ht="15.75" customHeight="1" x14ac:dyDescent="0.5">
      <c r="B355" s="7"/>
      <c r="E355" s="9"/>
      <c r="F355" s="9"/>
      <c r="G355" s="9"/>
      <c r="H355" s="9"/>
      <c r="I355" s="9"/>
      <c r="J355" s="9"/>
      <c r="K355" s="9"/>
      <c r="L355" s="9"/>
      <c r="M355" s="9"/>
      <c r="N355" s="9"/>
      <c r="O355" s="9"/>
      <c r="P355" s="9"/>
      <c r="Q355" s="9"/>
      <c r="R355" s="9"/>
      <c r="S355" s="9"/>
      <c r="T355" s="9"/>
      <c r="U355" s="9"/>
      <c r="V355" s="9"/>
      <c r="W355" s="9"/>
      <c r="X355" s="9"/>
      <c r="Y355" s="9"/>
      <c r="Z355" s="9"/>
    </row>
    <row r="356" spans="2:26" ht="15.75" customHeight="1" x14ac:dyDescent="0.5">
      <c r="B356" s="7"/>
      <c r="E356" s="9"/>
      <c r="F356" s="9"/>
      <c r="G356" s="9"/>
      <c r="H356" s="9"/>
      <c r="I356" s="9"/>
      <c r="J356" s="9"/>
      <c r="K356" s="9"/>
      <c r="L356" s="9"/>
      <c r="M356" s="9"/>
      <c r="N356" s="9"/>
      <c r="O356" s="9"/>
      <c r="P356" s="9"/>
      <c r="Q356" s="9"/>
      <c r="R356" s="9"/>
      <c r="S356" s="9"/>
      <c r="T356" s="9"/>
      <c r="U356" s="9"/>
      <c r="V356" s="9"/>
      <c r="W356" s="9"/>
      <c r="X356" s="9"/>
      <c r="Y356" s="9"/>
      <c r="Z356" s="9"/>
    </row>
    <row r="357" spans="2:26" ht="15.75" customHeight="1" x14ac:dyDescent="0.5">
      <c r="B357" s="7"/>
      <c r="E357" s="9"/>
      <c r="F357" s="9"/>
      <c r="G357" s="9"/>
      <c r="H357" s="9"/>
      <c r="I357" s="9"/>
      <c r="J357" s="9"/>
      <c r="K357" s="9"/>
      <c r="L357" s="9"/>
      <c r="M357" s="9"/>
      <c r="N357" s="9"/>
      <c r="O357" s="9"/>
      <c r="P357" s="9"/>
      <c r="Q357" s="9"/>
      <c r="R357" s="9"/>
      <c r="S357" s="9"/>
      <c r="T357" s="9"/>
      <c r="U357" s="9"/>
      <c r="V357" s="9"/>
      <c r="W357" s="9"/>
      <c r="X357" s="9"/>
      <c r="Y357" s="9"/>
      <c r="Z357" s="9"/>
    </row>
    <row r="358" spans="2:26" ht="15.75" customHeight="1" x14ac:dyDescent="0.5">
      <c r="B358" s="7"/>
      <c r="E358" s="9"/>
      <c r="F358" s="9"/>
      <c r="G358" s="9"/>
      <c r="H358" s="9"/>
      <c r="I358" s="9"/>
      <c r="J358" s="9"/>
      <c r="K358" s="9"/>
      <c r="L358" s="9"/>
      <c r="M358" s="9"/>
      <c r="N358" s="9"/>
      <c r="O358" s="9"/>
      <c r="P358" s="9"/>
      <c r="Q358" s="9"/>
      <c r="R358" s="9"/>
      <c r="S358" s="9"/>
      <c r="T358" s="9"/>
      <c r="U358" s="9"/>
      <c r="V358" s="9"/>
      <c r="W358" s="9"/>
      <c r="X358" s="9"/>
      <c r="Y358" s="9"/>
      <c r="Z358" s="9"/>
    </row>
    <row r="359" spans="2:26" ht="15.75" customHeight="1" x14ac:dyDescent="0.5">
      <c r="B359" s="7"/>
      <c r="E359" s="9"/>
      <c r="F359" s="9"/>
      <c r="G359" s="9"/>
      <c r="H359" s="9"/>
      <c r="I359" s="9"/>
      <c r="J359" s="9"/>
      <c r="K359" s="9"/>
      <c r="L359" s="9"/>
      <c r="M359" s="9"/>
      <c r="N359" s="9"/>
      <c r="O359" s="9"/>
      <c r="P359" s="9"/>
      <c r="Q359" s="9"/>
      <c r="R359" s="9"/>
      <c r="S359" s="9"/>
      <c r="T359" s="9"/>
      <c r="U359" s="9"/>
      <c r="V359" s="9"/>
      <c r="W359" s="9"/>
      <c r="X359" s="9"/>
      <c r="Y359" s="9"/>
      <c r="Z359" s="9"/>
    </row>
    <row r="360" spans="2:26" ht="15.75" customHeight="1" x14ac:dyDescent="0.5">
      <c r="B360" s="7"/>
      <c r="E360" s="9"/>
      <c r="F360" s="9"/>
      <c r="G360" s="9"/>
      <c r="H360" s="9"/>
      <c r="I360" s="9"/>
      <c r="J360" s="9"/>
      <c r="K360" s="9"/>
      <c r="L360" s="9"/>
      <c r="M360" s="9"/>
      <c r="N360" s="9"/>
      <c r="O360" s="9"/>
      <c r="P360" s="9"/>
      <c r="Q360" s="9"/>
      <c r="R360" s="9"/>
      <c r="S360" s="9"/>
      <c r="T360" s="9"/>
      <c r="U360" s="9"/>
      <c r="V360" s="9"/>
      <c r="W360" s="9"/>
      <c r="X360" s="9"/>
      <c r="Y360" s="9"/>
      <c r="Z360" s="9"/>
    </row>
    <row r="361" spans="2:26" ht="15.75" customHeight="1" x14ac:dyDescent="0.5">
      <c r="B361" s="7"/>
      <c r="E361" s="9"/>
      <c r="F361" s="9"/>
      <c r="G361" s="9"/>
      <c r="H361" s="9"/>
      <c r="I361" s="9"/>
      <c r="J361" s="9"/>
      <c r="K361" s="9"/>
      <c r="L361" s="9"/>
      <c r="M361" s="9"/>
      <c r="N361" s="9"/>
      <c r="O361" s="9"/>
      <c r="P361" s="9"/>
      <c r="Q361" s="9"/>
      <c r="R361" s="9"/>
      <c r="S361" s="9"/>
      <c r="T361" s="9"/>
      <c r="U361" s="9"/>
      <c r="V361" s="9"/>
      <c r="W361" s="9"/>
      <c r="X361" s="9"/>
      <c r="Y361" s="9"/>
      <c r="Z361" s="9"/>
    </row>
    <row r="362" spans="2:26" ht="15.75" customHeight="1" x14ac:dyDescent="0.5">
      <c r="B362" s="7"/>
      <c r="E362" s="9"/>
      <c r="F362" s="9"/>
      <c r="G362" s="9"/>
      <c r="H362" s="9"/>
      <c r="I362" s="9"/>
      <c r="J362" s="9"/>
      <c r="K362" s="9"/>
      <c r="L362" s="9"/>
      <c r="M362" s="9"/>
      <c r="N362" s="9"/>
      <c r="O362" s="9"/>
      <c r="P362" s="9"/>
      <c r="Q362" s="9"/>
      <c r="R362" s="9"/>
      <c r="S362" s="9"/>
      <c r="T362" s="9"/>
      <c r="U362" s="9"/>
      <c r="V362" s="9"/>
      <c r="W362" s="9"/>
      <c r="X362" s="9"/>
      <c r="Y362" s="9"/>
      <c r="Z362" s="9"/>
    </row>
    <row r="363" spans="2:26" ht="15.75" customHeight="1" x14ac:dyDescent="0.5">
      <c r="B363" s="7"/>
      <c r="E363" s="9"/>
      <c r="F363" s="9"/>
      <c r="G363" s="9"/>
      <c r="H363" s="9"/>
      <c r="I363" s="9"/>
      <c r="J363" s="9"/>
      <c r="K363" s="9"/>
      <c r="L363" s="9"/>
      <c r="M363" s="9"/>
      <c r="N363" s="9"/>
      <c r="O363" s="9"/>
      <c r="P363" s="9"/>
      <c r="Q363" s="9"/>
      <c r="R363" s="9"/>
      <c r="S363" s="9"/>
      <c r="T363" s="9"/>
      <c r="U363" s="9"/>
      <c r="V363" s="9"/>
      <c r="W363" s="9"/>
      <c r="X363" s="9"/>
      <c r="Y363" s="9"/>
      <c r="Z363" s="9"/>
    </row>
    <row r="364" spans="2:26" ht="15.75" customHeight="1" x14ac:dyDescent="0.5">
      <c r="B364" s="7"/>
      <c r="E364" s="9"/>
      <c r="F364" s="9"/>
      <c r="G364" s="9"/>
      <c r="H364" s="9"/>
      <c r="I364" s="9"/>
      <c r="J364" s="9"/>
      <c r="K364" s="9"/>
      <c r="L364" s="9"/>
      <c r="M364" s="9"/>
      <c r="N364" s="9"/>
      <c r="O364" s="9"/>
      <c r="P364" s="9"/>
      <c r="Q364" s="9"/>
      <c r="R364" s="9"/>
      <c r="S364" s="9"/>
      <c r="T364" s="9"/>
      <c r="U364" s="9"/>
      <c r="V364" s="9"/>
      <c r="W364" s="9"/>
      <c r="X364" s="9"/>
      <c r="Y364" s="9"/>
      <c r="Z364" s="9"/>
    </row>
    <row r="365" spans="2:26" ht="15.75" customHeight="1" x14ac:dyDescent="0.5">
      <c r="B365" s="7"/>
      <c r="E365" s="9"/>
      <c r="F365" s="9"/>
      <c r="G365" s="9"/>
      <c r="H365" s="9"/>
      <c r="I365" s="9"/>
      <c r="J365" s="9"/>
      <c r="K365" s="9"/>
      <c r="L365" s="9"/>
      <c r="M365" s="9"/>
      <c r="N365" s="9"/>
      <c r="O365" s="9"/>
      <c r="P365" s="9"/>
      <c r="Q365" s="9"/>
      <c r="R365" s="9"/>
      <c r="S365" s="9"/>
      <c r="T365" s="9"/>
      <c r="U365" s="9"/>
      <c r="V365" s="9"/>
      <c r="W365" s="9"/>
      <c r="X365" s="9"/>
      <c r="Y365" s="9"/>
      <c r="Z365" s="9"/>
    </row>
    <row r="366" spans="2:26" ht="15.75" customHeight="1" x14ac:dyDescent="0.5">
      <c r="B366" s="7"/>
      <c r="E366" s="9"/>
      <c r="F366" s="9"/>
      <c r="G366" s="9"/>
      <c r="H366" s="9"/>
      <c r="I366" s="9"/>
      <c r="J366" s="9"/>
      <c r="K366" s="9"/>
      <c r="L366" s="9"/>
      <c r="M366" s="9"/>
      <c r="N366" s="9"/>
      <c r="O366" s="9"/>
      <c r="P366" s="9"/>
      <c r="Q366" s="9"/>
      <c r="R366" s="9"/>
      <c r="S366" s="9"/>
      <c r="T366" s="9"/>
      <c r="U366" s="9"/>
      <c r="V366" s="9"/>
      <c r="W366" s="9"/>
      <c r="X366" s="9"/>
      <c r="Y366" s="9"/>
      <c r="Z366" s="9"/>
    </row>
    <row r="367" spans="2:26" ht="15.75" customHeight="1" x14ac:dyDescent="0.5">
      <c r="B367" s="7"/>
      <c r="E367" s="9"/>
      <c r="F367" s="9"/>
      <c r="G367" s="9"/>
      <c r="H367" s="9"/>
      <c r="I367" s="9"/>
      <c r="J367" s="9"/>
      <c r="K367" s="9"/>
      <c r="L367" s="9"/>
      <c r="M367" s="9"/>
      <c r="N367" s="9"/>
      <c r="O367" s="9"/>
      <c r="P367" s="9"/>
      <c r="Q367" s="9"/>
      <c r="R367" s="9"/>
      <c r="S367" s="9"/>
      <c r="T367" s="9"/>
      <c r="U367" s="9"/>
      <c r="V367" s="9"/>
      <c r="W367" s="9"/>
      <c r="X367" s="9"/>
      <c r="Y367" s="9"/>
      <c r="Z367" s="9"/>
    </row>
    <row r="368" spans="2:26" ht="15.75" customHeight="1" x14ac:dyDescent="0.5">
      <c r="B368" s="7"/>
      <c r="E368" s="9"/>
      <c r="F368" s="9"/>
      <c r="G368" s="9"/>
      <c r="H368" s="9"/>
      <c r="I368" s="9"/>
      <c r="J368" s="9"/>
      <c r="K368" s="9"/>
      <c r="L368" s="9"/>
      <c r="M368" s="9"/>
      <c r="N368" s="9"/>
      <c r="O368" s="9"/>
      <c r="P368" s="9"/>
      <c r="Q368" s="9"/>
      <c r="R368" s="9"/>
      <c r="S368" s="9"/>
      <c r="T368" s="9"/>
      <c r="U368" s="9"/>
      <c r="V368" s="9"/>
      <c r="W368" s="9"/>
      <c r="X368" s="9"/>
      <c r="Y368" s="9"/>
      <c r="Z368" s="9"/>
    </row>
    <row r="369" spans="2:26" ht="15.75" customHeight="1" x14ac:dyDescent="0.5">
      <c r="B369" s="7"/>
      <c r="E369" s="9"/>
      <c r="F369" s="9"/>
      <c r="G369" s="9"/>
      <c r="H369" s="9"/>
      <c r="I369" s="9"/>
      <c r="J369" s="9"/>
      <c r="K369" s="9"/>
      <c r="L369" s="9"/>
      <c r="M369" s="9"/>
      <c r="N369" s="9"/>
      <c r="O369" s="9"/>
      <c r="P369" s="9"/>
      <c r="Q369" s="9"/>
      <c r="R369" s="9"/>
      <c r="S369" s="9"/>
      <c r="T369" s="9"/>
      <c r="U369" s="9"/>
      <c r="V369" s="9"/>
      <c r="W369" s="9"/>
      <c r="X369" s="9"/>
      <c r="Y369" s="9"/>
      <c r="Z369" s="9"/>
    </row>
    <row r="370" spans="2:26" ht="15.75" customHeight="1" x14ac:dyDescent="0.5">
      <c r="B370" s="7"/>
      <c r="E370" s="9"/>
      <c r="F370" s="9"/>
      <c r="G370" s="9"/>
      <c r="H370" s="9"/>
      <c r="I370" s="9"/>
      <c r="J370" s="9"/>
      <c r="K370" s="9"/>
      <c r="L370" s="9"/>
      <c r="M370" s="9"/>
      <c r="N370" s="9"/>
      <c r="O370" s="9"/>
      <c r="P370" s="9"/>
      <c r="Q370" s="9"/>
      <c r="R370" s="9"/>
      <c r="S370" s="9"/>
      <c r="T370" s="9"/>
      <c r="U370" s="9"/>
      <c r="V370" s="9"/>
      <c r="W370" s="9"/>
      <c r="X370" s="9"/>
      <c r="Y370" s="9"/>
      <c r="Z370" s="9"/>
    </row>
    <row r="371" spans="2:26" ht="15.75" customHeight="1" x14ac:dyDescent="0.5">
      <c r="B371" s="7"/>
      <c r="E371" s="9"/>
      <c r="F371" s="9"/>
      <c r="G371" s="9"/>
      <c r="H371" s="9"/>
      <c r="I371" s="9"/>
      <c r="J371" s="9"/>
      <c r="K371" s="9"/>
      <c r="L371" s="9"/>
      <c r="M371" s="9"/>
      <c r="N371" s="9"/>
      <c r="O371" s="9"/>
      <c r="P371" s="9"/>
      <c r="Q371" s="9"/>
      <c r="R371" s="9"/>
      <c r="S371" s="9"/>
      <c r="T371" s="9"/>
      <c r="U371" s="9"/>
      <c r="V371" s="9"/>
      <c r="W371" s="9"/>
      <c r="X371" s="9"/>
      <c r="Y371" s="9"/>
      <c r="Z371" s="9"/>
    </row>
    <row r="372" spans="2:26" ht="15.75" customHeight="1" x14ac:dyDescent="0.5">
      <c r="B372" s="7"/>
      <c r="E372" s="9"/>
      <c r="F372" s="9"/>
      <c r="G372" s="9"/>
      <c r="H372" s="9"/>
      <c r="I372" s="9"/>
      <c r="J372" s="9"/>
      <c r="K372" s="9"/>
      <c r="L372" s="9"/>
      <c r="M372" s="9"/>
      <c r="N372" s="9"/>
      <c r="O372" s="9"/>
      <c r="P372" s="9"/>
      <c r="Q372" s="9"/>
      <c r="R372" s="9"/>
      <c r="S372" s="9"/>
      <c r="T372" s="9"/>
      <c r="U372" s="9"/>
      <c r="V372" s="9"/>
      <c r="W372" s="9"/>
      <c r="X372" s="9"/>
      <c r="Y372" s="9"/>
      <c r="Z372" s="9"/>
    </row>
    <row r="373" spans="2:26" ht="15.75" customHeight="1" x14ac:dyDescent="0.5">
      <c r="B373" s="7"/>
      <c r="E373" s="9"/>
      <c r="F373" s="9"/>
      <c r="G373" s="9"/>
      <c r="H373" s="9"/>
      <c r="I373" s="9"/>
      <c r="J373" s="9"/>
      <c r="K373" s="9"/>
      <c r="L373" s="9"/>
      <c r="M373" s="9"/>
      <c r="N373" s="9"/>
      <c r="O373" s="9"/>
      <c r="P373" s="9"/>
      <c r="Q373" s="9"/>
      <c r="R373" s="9"/>
      <c r="S373" s="9"/>
      <c r="T373" s="9"/>
      <c r="U373" s="9"/>
      <c r="V373" s="9"/>
      <c r="W373" s="9"/>
      <c r="X373" s="9"/>
      <c r="Y373" s="9"/>
      <c r="Z373" s="9"/>
    </row>
    <row r="374" spans="2:26" ht="15.75" customHeight="1" x14ac:dyDescent="0.5">
      <c r="B374" s="7"/>
      <c r="E374" s="9"/>
      <c r="F374" s="9"/>
      <c r="G374" s="9"/>
      <c r="H374" s="9"/>
      <c r="I374" s="9"/>
      <c r="J374" s="9"/>
      <c r="K374" s="9"/>
      <c r="L374" s="9"/>
      <c r="M374" s="9"/>
      <c r="N374" s="9"/>
      <c r="O374" s="9"/>
      <c r="P374" s="9"/>
      <c r="Q374" s="9"/>
      <c r="R374" s="9"/>
      <c r="S374" s="9"/>
      <c r="T374" s="9"/>
      <c r="U374" s="9"/>
      <c r="V374" s="9"/>
      <c r="W374" s="9"/>
      <c r="X374" s="9"/>
      <c r="Y374" s="9"/>
      <c r="Z374" s="9"/>
    </row>
    <row r="375" spans="2:26" ht="15.75" customHeight="1" x14ac:dyDescent="0.5">
      <c r="B375" s="7"/>
      <c r="E375" s="9"/>
      <c r="F375" s="9"/>
      <c r="G375" s="9"/>
      <c r="H375" s="9"/>
      <c r="I375" s="9"/>
      <c r="J375" s="9"/>
      <c r="K375" s="9"/>
      <c r="L375" s="9"/>
      <c r="M375" s="9"/>
      <c r="N375" s="9"/>
      <c r="O375" s="9"/>
      <c r="P375" s="9"/>
      <c r="Q375" s="9"/>
      <c r="R375" s="9"/>
      <c r="S375" s="9"/>
      <c r="T375" s="9"/>
      <c r="U375" s="9"/>
      <c r="V375" s="9"/>
      <c r="W375" s="9"/>
      <c r="X375" s="9"/>
      <c r="Y375" s="9"/>
      <c r="Z375" s="9"/>
    </row>
    <row r="376" spans="2:26" ht="15.75" customHeight="1" x14ac:dyDescent="0.5">
      <c r="B376" s="7"/>
      <c r="E376" s="9"/>
      <c r="F376" s="9"/>
      <c r="G376" s="9"/>
      <c r="H376" s="9"/>
      <c r="I376" s="9"/>
      <c r="J376" s="9"/>
      <c r="K376" s="9"/>
      <c r="L376" s="9"/>
      <c r="M376" s="9"/>
      <c r="N376" s="9"/>
      <c r="O376" s="9"/>
      <c r="P376" s="9"/>
      <c r="Q376" s="9"/>
      <c r="R376" s="9"/>
      <c r="S376" s="9"/>
      <c r="T376" s="9"/>
      <c r="U376" s="9"/>
      <c r="V376" s="9"/>
      <c r="W376" s="9"/>
      <c r="X376" s="9"/>
      <c r="Y376" s="9"/>
      <c r="Z376" s="9"/>
    </row>
    <row r="377" spans="2:26" ht="15.75" customHeight="1" x14ac:dyDescent="0.5">
      <c r="B377" s="7"/>
      <c r="E377" s="9"/>
      <c r="F377" s="9"/>
      <c r="G377" s="9"/>
      <c r="H377" s="9"/>
      <c r="I377" s="9"/>
      <c r="J377" s="9"/>
      <c r="K377" s="9"/>
      <c r="L377" s="9"/>
      <c r="M377" s="9"/>
      <c r="N377" s="9"/>
      <c r="O377" s="9"/>
      <c r="P377" s="9"/>
      <c r="Q377" s="9"/>
      <c r="R377" s="9"/>
      <c r="S377" s="9"/>
      <c r="T377" s="9"/>
      <c r="U377" s="9"/>
      <c r="V377" s="9"/>
      <c r="W377" s="9"/>
      <c r="X377" s="9"/>
      <c r="Y377" s="9"/>
      <c r="Z377" s="9"/>
    </row>
    <row r="378" spans="2:26" ht="15.75" customHeight="1" x14ac:dyDescent="0.5">
      <c r="B378" s="7"/>
      <c r="E378" s="9"/>
      <c r="F378" s="9"/>
      <c r="G378" s="9"/>
      <c r="H378" s="9"/>
      <c r="I378" s="9"/>
      <c r="J378" s="9"/>
      <c r="K378" s="9"/>
      <c r="L378" s="9"/>
      <c r="M378" s="9"/>
      <c r="N378" s="9"/>
      <c r="O378" s="9"/>
      <c r="P378" s="9"/>
      <c r="Q378" s="9"/>
      <c r="R378" s="9"/>
      <c r="S378" s="9"/>
      <c r="T378" s="9"/>
      <c r="U378" s="9"/>
      <c r="V378" s="9"/>
      <c r="W378" s="9"/>
      <c r="X378" s="9"/>
      <c r="Y378" s="9"/>
      <c r="Z378" s="9"/>
    </row>
    <row r="379" spans="2:26" ht="15.75" customHeight="1" x14ac:dyDescent="0.5">
      <c r="B379" s="7"/>
      <c r="E379" s="9"/>
      <c r="F379" s="9"/>
      <c r="G379" s="9"/>
      <c r="H379" s="9"/>
      <c r="I379" s="9"/>
      <c r="J379" s="9"/>
      <c r="K379" s="9"/>
      <c r="L379" s="9"/>
      <c r="M379" s="9"/>
      <c r="N379" s="9"/>
      <c r="O379" s="9"/>
      <c r="P379" s="9"/>
      <c r="Q379" s="9"/>
      <c r="R379" s="9"/>
      <c r="S379" s="9"/>
      <c r="T379" s="9"/>
      <c r="U379" s="9"/>
      <c r="V379" s="9"/>
      <c r="W379" s="9"/>
      <c r="X379" s="9"/>
      <c r="Y379" s="9"/>
      <c r="Z379" s="9"/>
    </row>
    <row r="380" spans="2:26" ht="15.75" customHeight="1" x14ac:dyDescent="0.5">
      <c r="B380" s="7"/>
      <c r="E380" s="9"/>
      <c r="F380" s="9"/>
      <c r="G380" s="9"/>
      <c r="H380" s="9"/>
      <c r="I380" s="9"/>
      <c r="J380" s="9"/>
      <c r="K380" s="9"/>
      <c r="L380" s="9"/>
      <c r="M380" s="9"/>
      <c r="N380" s="9"/>
      <c r="O380" s="9"/>
      <c r="P380" s="9"/>
      <c r="Q380" s="9"/>
      <c r="R380" s="9"/>
      <c r="S380" s="9"/>
      <c r="T380" s="9"/>
      <c r="U380" s="9"/>
      <c r="V380" s="9"/>
      <c r="W380" s="9"/>
      <c r="X380" s="9"/>
      <c r="Y380" s="9"/>
      <c r="Z380" s="9"/>
    </row>
    <row r="381" spans="2:26" ht="15.75" customHeight="1" x14ac:dyDescent="0.5">
      <c r="B381" s="7"/>
      <c r="E381" s="9"/>
      <c r="F381" s="9"/>
      <c r="G381" s="9"/>
      <c r="H381" s="9"/>
      <c r="I381" s="9"/>
      <c r="J381" s="9"/>
      <c r="K381" s="9"/>
      <c r="L381" s="9"/>
      <c r="M381" s="9"/>
      <c r="N381" s="9"/>
      <c r="O381" s="9"/>
      <c r="P381" s="9"/>
      <c r="Q381" s="9"/>
      <c r="R381" s="9"/>
      <c r="S381" s="9"/>
      <c r="T381" s="9"/>
      <c r="U381" s="9"/>
      <c r="V381" s="9"/>
      <c r="W381" s="9"/>
      <c r="X381" s="9"/>
      <c r="Y381" s="9"/>
      <c r="Z381" s="9"/>
    </row>
    <row r="382" spans="2:26" ht="15.75" customHeight="1" x14ac:dyDescent="0.5">
      <c r="B382" s="7"/>
      <c r="E382" s="9"/>
      <c r="F382" s="9"/>
      <c r="G382" s="9"/>
      <c r="H382" s="9"/>
      <c r="I382" s="9"/>
      <c r="J382" s="9"/>
      <c r="K382" s="9"/>
      <c r="L382" s="9"/>
      <c r="M382" s="9"/>
      <c r="N382" s="9"/>
      <c r="O382" s="9"/>
      <c r="P382" s="9"/>
      <c r="Q382" s="9"/>
      <c r="R382" s="9"/>
      <c r="S382" s="9"/>
      <c r="T382" s="9"/>
      <c r="U382" s="9"/>
      <c r="V382" s="9"/>
      <c r="W382" s="9"/>
      <c r="X382" s="9"/>
      <c r="Y382" s="9"/>
      <c r="Z382" s="9"/>
    </row>
    <row r="383" spans="2:26" ht="15.75" customHeight="1" x14ac:dyDescent="0.5">
      <c r="B383" s="7"/>
      <c r="E383" s="9"/>
      <c r="F383" s="9"/>
      <c r="G383" s="9"/>
      <c r="H383" s="9"/>
      <c r="I383" s="9"/>
      <c r="J383" s="9"/>
      <c r="K383" s="9"/>
      <c r="L383" s="9"/>
      <c r="M383" s="9"/>
      <c r="N383" s="9"/>
      <c r="O383" s="9"/>
      <c r="P383" s="9"/>
      <c r="Q383" s="9"/>
      <c r="R383" s="9"/>
      <c r="S383" s="9"/>
      <c r="T383" s="9"/>
      <c r="U383" s="9"/>
      <c r="V383" s="9"/>
      <c r="W383" s="9"/>
      <c r="X383" s="9"/>
      <c r="Y383" s="9"/>
      <c r="Z383" s="9"/>
    </row>
    <row r="384" spans="2:26" ht="15.75" customHeight="1" x14ac:dyDescent="0.5">
      <c r="B384" s="7"/>
      <c r="E384" s="9"/>
      <c r="F384" s="9"/>
      <c r="G384" s="9"/>
      <c r="H384" s="9"/>
      <c r="I384" s="9"/>
      <c r="J384" s="9"/>
      <c r="K384" s="9"/>
      <c r="L384" s="9"/>
      <c r="M384" s="9"/>
      <c r="N384" s="9"/>
      <c r="O384" s="9"/>
      <c r="P384" s="9"/>
      <c r="Q384" s="9"/>
      <c r="R384" s="9"/>
      <c r="S384" s="9"/>
      <c r="T384" s="9"/>
      <c r="U384" s="9"/>
      <c r="V384" s="9"/>
      <c r="W384" s="9"/>
      <c r="X384" s="9"/>
      <c r="Y384" s="9"/>
      <c r="Z384" s="9"/>
    </row>
    <row r="385" spans="2:26" ht="15.75" customHeight="1" x14ac:dyDescent="0.5">
      <c r="B385" s="7"/>
      <c r="E385" s="9"/>
      <c r="F385" s="9"/>
      <c r="G385" s="9"/>
      <c r="H385" s="9"/>
      <c r="I385" s="9"/>
      <c r="J385" s="9"/>
      <c r="K385" s="9"/>
      <c r="L385" s="9"/>
      <c r="M385" s="9"/>
      <c r="N385" s="9"/>
      <c r="O385" s="9"/>
      <c r="P385" s="9"/>
      <c r="Q385" s="9"/>
      <c r="R385" s="9"/>
      <c r="S385" s="9"/>
      <c r="T385" s="9"/>
      <c r="U385" s="9"/>
      <c r="V385" s="9"/>
      <c r="W385" s="9"/>
      <c r="X385" s="9"/>
      <c r="Y385" s="9"/>
      <c r="Z385" s="9"/>
    </row>
    <row r="386" spans="2:26" ht="15.75" customHeight="1" x14ac:dyDescent="0.5">
      <c r="B386" s="7"/>
      <c r="E386" s="9"/>
      <c r="F386" s="9"/>
      <c r="G386" s="9"/>
      <c r="H386" s="9"/>
      <c r="I386" s="9"/>
      <c r="J386" s="9"/>
      <c r="K386" s="9"/>
      <c r="L386" s="9"/>
      <c r="M386" s="9"/>
      <c r="N386" s="9"/>
      <c r="O386" s="9"/>
      <c r="P386" s="9"/>
      <c r="Q386" s="9"/>
      <c r="R386" s="9"/>
      <c r="S386" s="9"/>
      <c r="T386" s="9"/>
      <c r="U386" s="9"/>
      <c r="V386" s="9"/>
      <c r="W386" s="9"/>
      <c r="X386" s="9"/>
      <c r="Y386" s="9"/>
      <c r="Z386" s="9"/>
    </row>
    <row r="387" spans="2:26" ht="15.75" customHeight="1" x14ac:dyDescent="0.5">
      <c r="B387" s="7"/>
      <c r="E387" s="9"/>
      <c r="F387" s="9"/>
      <c r="G387" s="9"/>
      <c r="H387" s="9"/>
      <c r="I387" s="9"/>
      <c r="J387" s="9"/>
      <c r="K387" s="9"/>
      <c r="L387" s="9"/>
      <c r="M387" s="9"/>
      <c r="N387" s="9"/>
      <c r="O387" s="9"/>
      <c r="P387" s="9"/>
      <c r="Q387" s="9"/>
      <c r="R387" s="9"/>
      <c r="S387" s="9"/>
      <c r="T387" s="9"/>
      <c r="U387" s="9"/>
      <c r="V387" s="9"/>
      <c r="W387" s="9"/>
      <c r="X387" s="9"/>
      <c r="Y387" s="9"/>
      <c r="Z387" s="9"/>
    </row>
    <row r="388" spans="2:26" ht="15.75" customHeight="1" x14ac:dyDescent="0.5">
      <c r="B388" s="7"/>
      <c r="E388" s="9"/>
      <c r="F388" s="9"/>
      <c r="G388" s="9"/>
      <c r="H388" s="9"/>
      <c r="I388" s="9"/>
      <c r="J388" s="9"/>
      <c r="K388" s="9"/>
      <c r="L388" s="9"/>
      <c r="M388" s="9"/>
      <c r="N388" s="9"/>
      <c r="O388" s="9"/>
      <c r="P388" s="9"/>
      <c r="Q388" s="9"/>
      <c r="R388" s="9"/>
      <c r="S388" s="9"/>
      <c r="T388" s="9"/>
      <c r="U388" s="9"/>
      <c r="V388" s="9"/>
      <c r="W388" s="9"/>
      <c r="X388" s="9"/>
      <c r="Y388" s="9"/>
      <c r="Z388" s="9"/>
    </row>
    <row r="389" spans="2:26" ht="15.75" customHeight="1" x14ac:dyDescent="0.5">
      <c r="B389" s="7"/>
      <c r="E389" s="9"/>
      <c r="F389" s="9"/>
      <c r="G389" s="9"/>
      <c r="H389" s="9"/>
      <c r="I389" s="9"/>
      <c r="J389" s="9"/>
      <c r="K389" s="9"/>
      <c r="L389" s="9"/>
      <c r="M389" s="9"/>
      <c r="N389" s="9"/>
      <c r="O389" s="9"/>
      <c r="P389" s="9"/>
      <c r="Q389" s="9"/>
      <c r="R389" s="9"/>
      <c r="S389" s="9"/>
      <c r="T389" s="9"/>
      <c r="U389" s="9"/>
      <c r="V389" s="9"/>
      <c r="W389" s="9"/>
      <c r="X389" s="9"/>
      <c r="Y389" s="9"/>
      <c r="Z389" s="9"/>
    </row>
    <row r="390" spans="2:26" ht="15.75" customHeight="1" x14ac:dyDescent="0.5">
      <c r="B390" s="7"/>
      <c r="E390" s="9"/>
      <c r="F390" s="9"/>
      <c r="G390" s="9"/>
      <c r="H390" s="9"/>
      <c r="I390" s="9"/>
      <c r="J390" s="9"/>
      <c r="K390" s="9"/>
      <c r="L390" s="9"/>
      <c r="M390" s="9"/>
      <c r="N390" s="9"/>
      <c r="O390" s="9"/>
      <c r="P390" s="9"/>
      <c r="Q390" s="9"/>
      <c r="R390" s="9"/>
      <c r="S390" s="9"/>
      <c r="T390" s="9"/>
      <c r="U390" s="9"/>
      <c r="V390" s="9"/>
      <c r="W390" s="9"/>
      <c r="X390" s="9"/>
      <c r="Y390" s="9"/>
      <c r="Z390" s="9"/>
    </row>
    <row r="391" spans="2:26" ht="15.75" customHeight="1" x14ac:dyDescent="0.5">
      <c r="B391" s="7"/>
      <c r="E391" s="9"/>
      <c r="F391" s="9"/>
      <c r="G391" s="9"/>
      <c r="H391" s="9"/>
      <c r="I391" s="9"/>
      <c r="J391" s="9"/>
      <c r="K391" s="9"/>
      <c r="L391" s="9"/>
      <c r="M391" s="9"/>
      <c r="N391" s="9"/>
      <c r="O391" s="9"/>
      <c r="P391" s="9"/>
      <c r="Q391" s="9"/>
      <c r="R391" s="9"/>
      <c r="S391" s="9"/>
      <c r="T391" s="9"/>
      <c r="U391" s="9"/>
      <c r="V391" s="9"/>
      <c r="W391" s="9"/>
      <c r="X391" s="9"/>
      <c r="Y391" s="9"/>
      <c r="Z391" s="9"/>
    </row>
    <row r="392" spans="2:26" ht="15.75" customHeight="1" x14ac:dyDescent="0.5">
      <c r="B392" s="7"/>
      <c r="E392" s="9"/>
      <c r="F392" s="9"/>
      <c r="G392" s="9"/>
      <c r="H392" s="9"/>
      <c r="I392" s="9"/>
      <c r="J392" s="9"/>
      <c r="K392" s="9"/>
      <c r="L392" s="9"/>
      <c r="M392" s="9"/>
      <c r="N392" s="9"/>
      <c r="O392" s="9"/>
      <c r="P392" s="9"/>
      <c r="Q392" s="9"/>
      <c r="R392" s="9"/>
      <c r="S392" s="9"/>
      <c r="T392" s="9"/>
      <c r="U392" s="9"/>
      <c r="V392" s="9"/>
      <c r="W392" s="9"/>
      <c r="X392" s="9"/>
      <c r="Y392" s="9"/>
      <c r="Z392" s="9"/>
    </row>
    <row r="393" spans="2:26" ht="15.75" customHeight="1" x14ac:dyDescent="0.5">
      <c r="B393" s="7"/>
      <c r="E393" s="9"/>
      <c r="F393" s="9"/>
      <c r="G393" s="9"/>
      <c r="H393" s="9"/>
      <c r="I393" s="9"/>
      <c r="J393" s="9"/>
      <c r="K393" s="9"/>
      <c r="L393" s="9"/>
      <c r="M393" s="9"/>
      <c r="N393" s="9"/>
      <c r="O393" s="9"/>
      <c r="P393" s="9"/>
      <c r="Q393" s="9"/>
      <c r="R393" s="9"/>
      <c r="S393" s="9"/>
      <c r="T393" s="9"/>
      <c r="U393" s="9"/>
      <c r="V393" s="9"/>
      <c r="W393" s="9"/>
      <c r="X393" s="9"/>
      <c r="Y393" s="9"/>
      <c r="Z393" s="9"/>
    </row>
    <row r="394" spans="2:26" ht="15.75" customHeight="1" x14ac:dyDescent="0.5">
      <c r="B394" s="7"/>
      <c r="E394" s="9"/>
      <c r="F394" s="9"/>
      <c r="G394" s="9"/>
      <c r="H394" s="9"/>
      <c r="I394" s="9"/>
      <c r="J394" s="9"/>
      <c r="K394" s="9"/>
      <c r="L394" s="9"/>
      <c r="M394" s="9"/>
      <c r="N394" s="9"/>
      <c r="O394" s="9"/>
      <c r="P394" s="9"/>
      <c r="Q394" s="9"/>
      <c r="R394" s="9"/>
      <c r="S394" s="9"/>
      <c r="T394" s="9"/>
      <c r="U394" s="9"/>
      <c r="V394" s="9"/>
      <c r="W394" s="9"/>
      <c r="X394" s="9"/>
      <c r="Y394" s="9"/>
      <c r="Z394" s="9"/>
    </row>
    <row r="395" spans="2:26" ht="15.75" customHeight="1" x14ac:dyDescent="0.5">
      <c r="B395" s="7"/>
      <c r="E395" s="9"/>
      <c r="F395" s="9"/>
      <c r="G395" s="9"/>
      <c r="H395" s="9"/>
      <c r="I395" s="9"/>
      <c r="J395" s="9"/>
      <c r="K395" s="9"/>
      <c r="L395" s="9"/>
      <c r="M395" s="9"/>
      <c r="N395" s="9"/>
      <c r="O395" s="9"/>
      <c r="P395" s="9"/>
      <c r="Q395" s="9"/>
      <c r="R395" s="9"/>
      <c r="S395" s="9"/>
      <c r="T395" s="9"/>
      <c r="U395" s="9"/>
      <c r="V395" s="9"/>
      <c r="W395" s="9"/>
      <c r="X395" s="9"/>
      <c r="Y395" s="9"/>
      <c r="Z395" s="9"/>
    </row>
    <row r="396" spans="2:26" ht="15.75" customHeight="1" x14ac:dyDescent="0.5">
      <c r="B396" s="7"/>
      <c r="E396" s="9"/>
      <c r="F396" s="9"/>
      <c r="G396" s="9"/>
      <c r="H396" s="9"/>
      <c r="I396" s="9"/>
      <c r="J396" s="9"/>
      <c r="K396" s="9"/>
      <c r="L396" s="9"/>
      <c r="M396" s="9"/>
      <c r="N396" s="9"/>
      <c r="O396" s="9"/>
      <c r="P396" s="9"/>
      <c r="Q396" s="9"/>
      <c r="R396" s="9"/>
      <c r="S396" s="9"/>
      <c r="T396" s="9"/>
      <c r="U396" s="9"/>
      <c r="V396" s="9"/>
      <c r="W396" s="9"/>
      <c r="X396" s="9"/>
      <c r="Y396" s="9"/>
      <c r="Z396" s="9"/>
    </row>
    <row r="397" spans="2:26" ht="15.75" customHeight="1" x14ac:dyDescent="0.5">
      <c r="B397" s="7"/>
      <c r="E397" s="9"/>
      <c r="F397" s="9"/>
      <c r="G397" s="9"/>
      <c r="H397" s="9"/>
      <c r="I397" s="9"/>
      <c r="J397" s="9"/>
      <c r="K397" s="9"/>
      <c r="L397" s="9"/>
      <c r="M397" s="9"/>
      <c r="N397" s="9"/>
      <c r="O397" s="9"/>
      <c r="P397" s="9"/>
      <c r="Q397" s="9"/>
      <c r="R397" s="9"/>
      <c r="S397" s="9"/>
      <c r="T397" s="9"/>
      <c r="U397" s="9"/>
      <c r="V397" s="9"/>
      <c r="W397" s="9"/>
      <c r="X397" s="9"/>
      <c r="Y397" s="9"/>
      <c r="Z397" s="9"/>
    </row>
    <row r="398" spans="2:26" ht="15.75" customHeight="1" x14ac:dyDescent="0.5">
      <c r="B398" s="7"/>
      <c r="E398" s="9"/>
      <c r="F398" s="9"/>
      <c r="G398" s="9"/>
      <c r="H398" s="9"/>
      <c r="I398" s="9"/>
      <c r="J398" s="9"/>
      <c r="K398" s="9"/>
      <c r="L398" s="9"/>
      <c r="M398" s="9"/>
      <c r="N398" s="9"/>
      <c r="O398" s="9"/>
      <c r="P398" s="9"/>
      <c r="Q398" s="9"/>
      <c r="R398" s="9"/>
      <c r="S398" s="9"/>
      <c r="T398" s="9"/>
      <c r="U398" s="9"/>
      <c r="V398" s="9"/>
      <c r="W398" s="9"/>
      <c r="X398" s="9"/>
      <c r="Y398" s="9"/>
      <c r="Z398" s="9"/>
    </row>
    <row r="399" spans="2:26" ht="15.75" customHeight="1" x14ac:dyDescent="0.5">
      <c r="B399" s="7"/>
      <c r="E399" s="9"/>
      <c r="F399" s="9"/>
      <c r="G399" s="9"/>
      <c r="H399" s="9"/>
      <c r="I399" s="9"/>
      <c r="J399" s="9"/>
      <c r="K399" s="9"/>
      <c r="L399" s="9"/>
      <c r="M399" s="9"/>
      <c r="N399" s="9"/>
      <c r="O399" s="9"/>
      <c r="P399" s="9"/>
      <c r="Q399" s="9"/>
      <c r="R399" s="9"/>
      <c r="S399" s="9"/>
      <c r="T399" s="9"/>
      <c r="U399" s="9"/>
      <c r="V399" s="9"/>
      <c r="W399" s="9"/>
      <c r="X399" s="9"/>
      <c r="Y399" s="9"/>
      <c r="Z399" s="9"/>
    </row>
    <row r="400" spans="2:26" ht="15.75" customHeight="1" x14ac:dyDescent="0.5">
      <c r="B400" s="7"/>
      <c r="E400" s="9"/>
      <c r="F400" s="9"/>
      <c r="G400" s="9"/>
      <c r="H400" s="9"/>
      <c r="I400" s="9"/>
      <c r="J400" s="9"/>
      <c r="K400" s="9"/>
      <c r="L400" s="9"/>
      <c r="M400" s="9"/>
      <c r="N400" s="9"/>
      <c r="O400" s="9"/>
      <c r="P400" s="9"/>
      <c r="Q400" s="9"/>
      <c r="R400" s="9"/>
      <c r="S400" s="9"/>
      <c r="T400" s="9"/>
      <c r="U400" s="9"/>
      <c r="V400" s="9"/>
      <c r="W400" s="9"/>
      <c r="X400" s="9"/>
      <c r="Y400" s="9"/>
      <c r="Z400" s="9"/>
    </row>
    <row r="401" spans="2:26" ht="15.75" customHeight="1" x14ac:dyDescent="0.5">
      <c r="B401" s="7"/>
      <c r="E401" s="9"/>
      <c r="F401" s="9"/>
      <c r="G401" s="9"/>
      <c r="H401" s="9"/>
      <c r="I401" s="9"/>
      <c r="J401" s="9"/>
      <c r="K401" s="9"/>
      <c r="L401" s="9"/>
      <c r="M401" s="9"/>
      <c r="N401" s="9"/>
      <c r="O401" s="9"/>
      <c r="P401" s="9"/>
      <c r="Q401" s="9"/>
      <c r="R401" s="9"/>
      <c r="S401" s="9"/>
      <c r="T401" s="9"/>
      <c r="U401" s="9"/>
      <c r="V401" s="9"/>
      <c r="W401" s="9"/>
      <c r="X401" s="9"/>
      <c r="Y401" s="9"/>
      <c r="Z401" s="9"/>
    </row>
    <row r="402" spans="2:26" ht="15.75" customHeight="1" x14ac:dyDescent="0.5">
      <c r="B402" s="7"/>
      <c r="E402" s="9"/>
      <c r="F402" s="9"/>
      <c r="G402" s="9"/>
      <c r="H402" s="9"/>
      <c r="I402" s="9"/>
      <c r="J402" s="9"/>
      <c r="K402" s="9"/>
      <c r="L402" s="9"/>
      <c r="M402" s="9"/>
      <c r="N402" s="9"/>
      <c r="O402" s="9"/>
      <c r="P402" s="9"/>
      <c r="Q402" s="9"/>
      <c r="R402" s="9"/>
      <c r="S402" s="9"/>
      <c r="T402" s="9"/>
      <c r="U402" s="9"/>
      <c r="V402" s="9"/>
      <c r="W402" s="9"/>
      <c r="X402" s="9"/>
      <c r="Y402" s="9"/>
      <c r="Z402" s="9"/>
    </row>
    <row r="403" spans="2:26" ht="15.75" customHeight="1" x14ac:dyDescent="0.5">
      <c r="B403" s="7"/>
      <c r="E403" s="9"/>
      <c r="F403" s="9"/>
      <c r="G403" s="9"/>
      <c r="H403" s="9"/>
      <c r="I403" s="9"/>
      <c r="J403" s="9"/>
      <c r="K403" s="9"/>
      <c r="L403" s="9"/>
      <c r="M403" s="9"/>
      <c r="N403" s="9"/>
      <c r="O403" s="9"/>
      <c r="P403" s="9"/>
      <c r="Q403" s="9"/>
      <c r="R403" s="9"/>
      <c r="S403" s="9"/>
      <c r="T403" s="9"/>
      <c r="U403" s="9"/>
      <c r="V403" s="9"/>
      <c r="W403" s="9"/>
      <c r="X403" s="9"/>
      <c r="Y403" s="9"/>
      <c r="Z403" s="9"/>
    </row>
    <row r="404" spans="2:26" ht="15.75" customHeight="1" x14ac:dyDescent="0.5">
      <c r="B404" s="7"/>
      <c r="E404" s="9"/>
      <c r="F404" s="9"/>
      <c r="G404" s="9"/>
      <c r="H404" s="9"/>
      <c r="I404" s="9"/>
      <c r="J404" s="9"/>
      <c r="K404" s="9"/>
      <c r="L404" s="9"/>
      <c r="M404" s="9"/>
      <c r="N404" s="9"/>
      <c r="O404" s="9"/>
      <c r="P404" s="9"/>
      <c r="Q404" s="9"/>
      <c r="R404" s="9"/>
      <c r="S404" s="9"/>
      <c r="T404" s="9"/>
      <c r="U404" s="9"/>
      <c r="V404" s="9"/>
      <c r="W404" s="9"/>
      <c r="X404" s="9"/>
      <c r="Y404" s="9"/>
      <c r="Z404" s="9"/>
    </row>
    <row r="405" spans="2:26" ht="15.75" customHeight="1" x14ac:dyDescent="0.5">
      <c r="B405" s="7"/>
      <c r="E405" s="9"/>
      <c r="F405" s="9"/>
      <c r="G405" s="9"/>
      <c r="H405" s="9"/>
      <c r="I405" s="9"/>
      <c r="J405" s="9"/>
      <c r="K405" s="9"/>
      <c r="L405" s="9"/>
      <c r="M405" s="9"/>
      <c r="N405" s="9"/>
      <c r="O405" s="9"/>
      <c r="P405" s="9"/>
      <c r="Q405" s="9"/>
      <c r="R405" s="9"/>
      <c r="S405" s="9"/>
      <c r="T405" s="9"/>
      <c r="U405" s="9"/>
      <c r="V405" s="9"/>
      <c r="W405" s="9"/>
      <c r="X405" s="9"/>
      <c r="Y405" s="9"/>
      <c r="Z405" s="9"/>
    </row>
    <row r="406" spans="2:26" ht="15.75" customHeight="1" x14ac:dyDescent="0.5">
      <c r="B406" s="7"/>
      <c r="E406" s="9"/>
      <c r="F406" s="9"/>
      <c r="G406" s="9"/>
      <c r="H406" s="9"/>
      <c r="I406" s="9"/>
      <c r="J406" s="9"/>
      <c r="K406" s="9"/>
      <c r="L406" s="9"/>
      <c r="M406" s="9"/>
      <c r="N406" s="9"/>
      <c r="O406" s="9"/>
      <c r="P406" s="9"/>
      <c r="Q406" s="9"/>
      <c r="R406" s="9"/>
      <c r="S406" s="9"/>
      <c r="T406" s="9"/>
      <c r="U406" s="9"/>
      <c r="V406" s="9"/>
      <c r="W406" s="9"/>
      <c r="X406" s="9"/>
      <c r="Y406" s="9"/>
      <c r="Z406" s="9"/>
    </row>
    <row r="407" spans="2:26" ht="15.75" customHeight="1" x14ac:dyDescent="0.5">
      <c r="B407" s="7"/>
      <c r="E407" s="9"/>
      <c r="F407" s="9"/>
      <c r="G407" s="9"/>
      <c r="H407" s="9"/>
      <c r="I407" s="9"/>
      <c r="J407" s="9"/>
      <c r="K407" s="9"/>
      <c r="L407" s="9"/>
      <c r="M407" s="9"/>
      <c r="N407" s="9"/>
      <c r="O407" s="9"/>
      <c r="P407" s="9"/>
      <c r="Q407" s="9"/>
      <c r="R407" s="9"/>
      <c r="S407" s="9"/>
      <c r="T407" s="9"/>
      <c r="U407" s="9"/>
      <c r="V407" s="9"/>
      <c r="W407" s="9"/>
      <c r="X407" s="9"/>
      <c r="Y407" s="9"/>
      <c r="Z407" s="9"/>
    </row>
    <row r="408" spans="2:26" ht="15.75" customHeight="1" x14ac:dyDescent="0.5">
      <c r="B408" s="7"/>
      <c r="E408" s="9"/>
      <c r="F408" s="9"/>
      <c r="G408" s="9"/>
      <c r="H408" s="9"/>
      <c r="I408" s="9"/>
      <c r="J408" s="9"/>
      <c r="K408" s="9"/>
      <c r="L408" s="9"/>
      <c r="M408" s="9"/>
      <c r="N408" s="9"/>
      <c r="O408" s="9"/>
      <c r="P408" s="9"/>
      <c r="Q408" s="9"/>
      <c r="R408" s="9"/>
      <c r="S408" s="9"/>
      <c r="T408" s="9"/>
      <c r="U408" s="9"/>
      <c r="V408" s="9"/>
      <c r="W408" s="9"/>
      <c r="X408" s="9"/>
      <c r="Y408" s="9"/>
      <c r="Z408" s="9"/>
    </row>
    <row r="409" spans="2:26" ht="15.75" customHeight="1" x14ac:dyDescent="0.5">
      <c r="B409" s="7"/>
      <c r="E409" s="9"/>
      <c r="F409" s="9"/>
      <c r="G409" s="9"/>
      <c r="H409" s="9"/>
      <c r="I409" s="9"/>
      <c r="J409" s="9"/>
      <c r="K409" s="9"/>
      <c r="L409" s="9"/>
      <c r="M409" s="9"/>
      <c r="N409" s="9"/>
      <c r="O409" s="9"/>
      <c r="P409" s="9"/>
      <c r="Q409" s="9"/>
      <c r="R409" s="9"/>
      <c r="S409" s="9"/>
      <c r="T409" s="9"/>
      <c r="U409" s="9"/>
      <c r="V409" s="9"/>
      <c r="W409" s="9"/>
      <c r="X409" s="9"/>
      <c r="Y409" s="9"/>
      <c r="Z409" s="9"/>
    </row>
    <row r="410" spans="2:26" ht="15.75" customHeight="1" x14ac:dyDescent="0.5">
      <c r="B410" s="7"/>
      <c r="E410" s="9"/>
      <c r="F410" s="9"/>
      <c r="G410" s="9"/>
      <c r="H410" s="9"/>
      <c r="I410" s="9"/>
      <c r="J410" s="9"/>
      <c r="K410" s="9"/>
      <c r="L410" s="9"/>
      <c r="M410" s="9"/>
      <c r="N410" s="9"/>
      <c r="O410" s="9"/>
      <c r="P410" s="9"/>
      <c r="Q410" s="9"/>
      <c r="R410" s="9"/>
      <c r="S410" s="9"/>
      <c r="T410" s="9"/>
      <c r="U410" s="9"/>
      <c r="V410" s="9"/>
      <c r="W410" s="9"/>
      <c r="X410" s="9"/>
      <c r="Y410" s="9"/>
      <c r="Z410" s="9"/>
    </row>
    <row r="411" spans="2:26" ht="15.75" customHeight="1" x14ac:dyDescent="0.5">
      <c r="B411" s="7"/>
      <c r="E411" s="9"/>
      <c r="F411" s="9"/>
      <c r="G411" s="9"/>
      <c r="H411" s="9"/>
      <c r="I411" s="9"/>
      <c r="J411" s="9"/>
      <c r="K411" s="9"/>
      <c r="L411" s="9"/>
      <c r="M411" s="9"/>
      <c r="N411" s="9"/>
      <c r="O411" s="9"/>
      <c r="P411" s="9"/>
      <c r="Q411" s="9"/>
      <c r="R411" s="9"/>
      <c r="S411" s="9"/>
      <c r="T411" s="9"/>
      <c r="U411" s="9"/>
      <c r="V411" s="9"/>
      <c r="W411" s="9"/>
      <c r="X411" s="9"/>
      <c r="Y411" s="9"/>
      <c r="Z411" s="9"/>
    </row>
    <row r="412" spans="2:26" ht="15.75" customHeight="1" x14ac:dyDescent="0.5">
      <c r="B412" s="7"/>
      <c r="E412" s="9"/>
      <c r="F412" s="9"/>
      <c r="G412" s="9"/>
      <c r="H412" s="9"/>
      <c r="I412" s="9"/>
      <c r="J412" s="9"/>
      <c r="K412" s="9"/>
      <c r="L412" s="9"/>
      <c r="M412" s="9"/>
      <c r="N412" s="9"/>
      <c r="O412" s="9"/>
      <c r="P412" s="9"/>
      <c r="Q412" s="9"/>
      <c r="R412" s="9"/>
      <c r="S412" s="9"/>
      <c r="T412" s="9"/>
      <c r="U412" s="9"/>
      <c r="V412" s="9"/>
      <c r="W412" s="9"/>
      <c r="X412" s="9"/>
      <c r="Y412" s="9"/>
      <c r="Z412" s="9"/>
    </row>
    <row r="413" spans="2:26" ht="15.75" customHeight="1" x14ac:dyDescent="0.5">
      <c r="B413" s="7"/>
      <c r="E413" s="9"/>
      <c r="F413" s="9"/>
      <c r="G413" s="9"/>
      <c r="H413" s="9"/>
      <c r="I413" s="9"/>
      <c r="J413" s="9"/>
      <c r="K413" s="9"/>
      <c r="L413" s="9"/>
      <c r="M413" s="9"/>
      <c r="N413" s="9"/>
      <c r="O413" s="9"/>
      <c r="P413" s="9"/>
      <c r="Q413" s="9"/>
      <c r="R413" s="9"/>
      <c r="S413" s="9"/>
      <c r="T413" s="9"/>
      <c r="U413" s="9"/>
      <c r="V413" s="9"/>
      <c r="W413" s="9"/>
      <c r="X413" s="9"/>
      <c r="Y413" s="9"/>
      <c r="Z413" s="9"/>
    </row>
    <row r="414" spans="2:26" ht="15.75" customHeight="1" x14ac:dyDescent="0.5">
      <c r="B414" s="7"/>
      <c r="E414" s="9"/>
      <c r="F414" s="9"/>
      <c r="G414" s="9"/>
      <c r="H414" s="9"/>
      <c r="I414" s="9"/>
      <c r="J414" s="9"/>
      <c r="K414" s="9"/>
      <c r="L414" s="9"/>
      <c r="M414" s="9"/>
      <c r="N414" s="9"/>
      <c r="O414" s="9"/>
      <c r="P414" s="9"/>
      <c r="Q414" s="9"/>
      <c r="R414" s="9"/>
      <c r="S414" s="9"/>
      <c r="T414" s="9"/>
      <c r="U414" s="9"/>
      <c r="V414" s="9"/>
      <c r="W414" s="9"/>
      <c r="X414" s="9"/>
      <c r="Y414" s="9"/>
      <c r="Z414" s="9"/>
    </row>
    <row r="415" spans="2:26" ht="15.75" customHeight="1" x14ac:dyDescent="0.5">
      <c r="B415" s="7"/>
      <c r="E415" s="9"/>
      <c r="F415" s="9"/>
      <c r="G415" s="9"/>
      <c r="H415" s="9"/>
      <c r="I415" s="9"/>
      <c r="J415" s="9"/>
      <c r="K415" s="9"/>
      <c r="L415" s="9"/>
      <c r="M415" s="9"/>
      <c r="N415" s="9"/>
      <c r="O415" s="9"/>
      <c r="P415" s="9"/>
      <c r="Q415" s="9"/>
      <c r="R415" s="9"/>
      <c r="S415" s="9"/>
      <c r="T415" s="9"/>
      <c r="U415" s="9"/>
      <c r="V415" s="9"/>
      <c r="W415" s="9"/>
      <c r="X415" s="9"/>
      <c r="Y415" s="9"/>
      <c r="Z415" s="9"/>
    </row>
    <row r="416" spans="2:26" ht="15.75" customHeight="1" x14ac:dyDescent="0.5">
      <c r="B416" s="7"/>
      <c r="E416" s="9"/>
      <c r="F416" s="9"/>
      <c r="G416" s="9"/>
      <c r="H416" s="9"/>
      <c r="I416" s="9"/>
      <c r="J416" s="9"/>
      <c r="K416" s="9"/>
      <c r="L416" s="9"/>
      <c r="M416" s="9"/>
      <c r="N416" s="9"/>
      <c r="O416" s="9"/>
      <c r="P416" s="9"/>
      <c r="Q416" s="9"/>
      <c r="R416" s="9"/>
      <c r="S416" s="9"/>
      <c r="T416" s="9"/>
      <c r="U416" s="9"/>
      <c r="V416" s="9"/>
      <c r="W416" s="9"/>
      <c r="X416" s="9"/>
      <c r="Y416" s="9"/>
      <c r="Z416" s="9"/>
    </row>
    <row r="417" spans="2:26" ht="15.75" customHeight="1" x14ac:dyDescent="0.5">
      <c r="B417" s="7"/>
      <c r="E417" s="9"/>
      <c r="F417" s="9"/>
      <c r="G417" s="9"/>
      <c r="H417" s="9"/>
      <c r="I417" s="9"/>
      <c r="J417" s="9"/>
      <c r="K417" s="9"/>
      <c r="L417" s="9"/>
      <c r="M417" s="9"/>
      <c r="N417" s="9"/>
      <c r="O417" s="9"/>
      <c r="P417" s="9"/>
      <c r="Q417" s="9"/>
      <c r="R417" s="9"/>
      <c r="S417" s="9"/>
      <c r="T417" s="9"/>
      <c r="U417" s="9"/>
      <c r="V417" s="9"/>
      <c r="W417" s="9"/>
      <c r="X417" s="9"/>
      <c r="Y417" s="9"/>
      <c r="Z417" s="9"/>
    </row>
    <row r="418" spans="2:26" ht="15.75" customHeight="1" x14ac:dyDescent="0.5">
      <c r="B418" s="7"/>
      <c r="E418" s="9"/>
      <c r="F418" s="9"/>
      <c r="G418" s="9"/>
      <c r="H418" s="9"/>
      <c r="I418" s="9"/>
      <c r="J418" s="9"/>
      <c r="K418" s="9"/>
      <c r="L418" s="9"/>
      <c r="M418" s="9"/>
      <c r="N418" s="9"/>
      <c r="O418" s="9"/>
      <c r="P418" s="9"/>
      <c r="Q418" s="9"/>
      <c r="R418" s="9"/>
      <c r="S418" s="9"/>
      <c r="T418" s="9"/>
      <c r="U418" s="9"/>
      <c r="V418" s="9"/>
      <c r="W418" s="9"/>
      <c r="X418" s="9"/>
      <c r="Y418" s="9"/>
      <c r="Z418" s="9"/>
    </row>
    <row r="419" spans="2:26" ht="15.75" customHeight="1" x14ac:dyDescent="0.5">
      <c r="B419" s="7"/>
      <c r="E419" s="9"/>
      <c r="F419" s="9"/>
      <c r="G419" s="9"/>
      <c r="H419" s="9"/>
      <c r="I419" s="9"/>
      <c r="J419" s="9"/>
      <c r="K419" s="9"/>
      <c r="L419" s="9"/>
      <c r="M419" s="9"/>
      <c r="N419" s="9"/>
      <c r="O419" s="9"/>
      <c r="P419" s="9"/>
      <c r="Q419" s="9"/>
      <c r="R419" s="9"/>
      <c r="S419" s="9"/>
      <c r="T419" s="9"/>
      <c r="U419" s="9"/>
      <c r="V419" s="9"/>
      <c r="W419" s="9"/>
      <c r="X419" s="9"/>
      <c r="Y419" s="9"/>
      <c r="Z419" s="9"/>
    </row>
    <row r="420" spans="2:26" ht="15.75" customHeight="1" x14ac:dyDescent="0.5">
      <c r="B420" s="7"/>
      <c r="E420" s="9"/>
      <c r="F420" s="9"/>
      <c r="G420" s="9"/>
      <c r="H420" s="9"/>
      <c r="I420" s="9"/>
      <c r="J420" s="9"/>
      <c r="K420" s="9"/>
      <c r="L420" s="9"/>
      <c r="M420" s="9"/>
      <c r="N420" s="9"/>
      <c r="O420" s="9"/>
      <c r="P420" s="9"/>
      <c r="Q420" s="9"/>
      <c r="R420" s="9"/>
      <c r="S420" s="9"/>
      <c r="T420" s="9"/>
      <c r="U420" s="9"/>
      <c r="V420" s="9"/>
      <c r="W420" s="9"/>
      <c r="X420" s="9"/>
      <c r="Y420" s="9"/>
      <c r="Z420" s="9"/>
    </row>
    <row r="421" spans="2:26" ht="15.75" customHeight="1" x14ac:dyDescent="0.5">
      <c r="B421" s="7"/>
      <c r="E421" s="9"/>
      <c r="F421" s="9"/>
      <c r="G421" s="9"/>
      <c r="H421" s="9"/>
      <c r="I421" s="9"/>
      <c r="J421" s="9"/>
      <c r="K421" s="9"/>
      <c r="L421" s="9"/>
      <c r="M421" s="9"/>
      <c r="N421" s="9"/>
      <c r="O421" s="9"/>
      <c r="P421" s="9"/>
      <c r="Q421" s="9"/>
      <c r="R421" s="9"/>
      <c r="S421" s="9"/>
      <c r="T421" s="9"/>
      <c r="U421" s="9"/>
      <c r="V421" s="9"/>
      <c r="W421" s="9"/>
      <c r="X421" s="9"/>
      <c r="Y421" s="9"/>
      <c r="Z421" s="9"/>
    </row>
    <row r="422" spans="2:26" ht="15.75" customHeight="1" x14ac:dyDescent="0.5">
      <c r="B422" s="7"/>
      <c r="E422" s="9"/>
      <c r="F422" s="9"/>
      <c r="G422" s="9"/>
      <c r="H422" s="9"/>
      <c r="I422" s="9"/>
      <c r="J422" s="9"/>
      <c r="K422" s="9"/>
      <c r="L422" s="9"/>
      <c r="M422" s="9"/>
      <c r="N422" s="9"/>
      <c r="O422" s="9"/>
      <c r="P422" s="9"/>
      <c r="Q422" s="9"/>
      <c r="R422" s="9"/>
      <c r="S422" s="9"/>
      <c r="T422" s="9"/>
      <c r="U422" s="9"/>
      <c r="V422" s="9"/>
      <c r="W422" s="9"/>
      <c r="X422" s="9"/>
      <c r="Y422" s="9"/>
      <c r="Z422" s="9"/>
    </row>
    <row r="423" spans="2:26" ht="15.75" customHeight="1" x14ac:dyDescent="0.5">
      <c r="B423" s="7"/>
      <c r="E423" s="9"/>
      <c r="F423" s="9"/>
      <c r="G423" s="9"/>
      <c r="H423" s="9"/>
      <c r="I423" s="9"/>
      <c r="J423" s="9"/>
      <c r="K423" s="9"/>
      <c r="L423" s="9"/>
      <c r="M423" s="9"/>
      <c r="N423" s="9"/>
      <c r="O423" s="9"/>
      <c r="P423" s="9"/>
      <c r="Q423" s="9"/>
      <c r="R423" s="9"/>
      <c r="S423" s="9"/>
      <c r="T423" s="9"/>
      <c r="U423" s="9"/>
      <c r="V423" s="9"/>
      <c r="W423" s="9"/>
      <c r="X423" s="9"/>
      <c r="Y423" s="9"/>
      <c r="Z423" s="9"/>
    </row>
    <row r="424" spans="2:26" ht="15.75" customHeight="1" x14ac:dyDescent="0.5">
      <c r="B424" s="7"/>
      <c r="E424" s="9"/>
      <c r="F424" s="9"/>
      <c r="G424" s="9"/>
      <c r="H424" s="9"/>
      <c r="I424" s="9"/>
      <c r="J424" s="9"/>
      <c r="K424" s="9"/>
      <c r="L424" s="9"/>
      <c r="M424" s="9"/>
      <c r="N424" s="9"/>
      <c r="O424" s="9"/>
      <c r="P424" s="9"/>
      <c r="Q424" s="9"/>
      <c r="R424" s="9"/>
      <c r="S424" s="9"/>
      <c r="T424" s="9"/>
      <c r="U424" s="9"/>
      <c r="V424" s="9"/>
      <c r="W424" s="9"/>
      <c r="X424" s="9"/>
      <c r="Y424" s="9"/>
      <c r="Z424" s="9"/>
    </row>
    <row r="425" spans="2:26" ht="15.75" customHeight="1" x14ac:dyDescent="0.5">
      <c r="B425" s="7"/>
      <c r="E425" s="9"/>
      <c r="F425" s="9"/>
      <c r="G425" s="9"/>
      <c r="H425" s="9"/>
      <c r="I425" s="9"/>
      <c r="J425" s="9"/>
      <c r="K425" s="9"/>
      <c r="L425" s="9"/>
      <c r="M425" s="9"/>
      <c r="N425" s="9"/>
      <c r="O425" s="9"/>
      <c r="P425" s="9"/>
      <c r="Q425" s="9"/>
      <c r="R425" s="9"/>
      <c r="S425" s="9"/>
      <c r="T425" s="9"/>
      <c r="U425" s="9"/>
      <c r="V425" s="9"/>
      <c r="W425" s="9"/>
      <c r="X425" s="9"/>
      <c r="Y425" s="9"/>
      <c r="Z425" s="9"/>
    </row>
    <row r="426" spans="2:26" ht="15.75" customHeight="1" x14ac:dyDescent="0.5">
      <c r="B426" s="7"/>
      <c r="E426" s="9"/>
      <c r="F426" s="9"/>
      <c r="G426" s="9"/>
      <c r="H426" s="9"/>
      <c r="I426" s="9"/>
      <c r="J426" s="9"/>
      <c r="K426" s="9"/>
      <c r="L426" s="9"/>
      <c r="M426" s="9"/>
      <c r="N426" s="9"/>
      <c r="O426" s="9"/>
      <c r="P426" s="9"/>
      <c r="Q426" s="9"/>
      <c r="R426" s="9"/>
      <c r="S426" s="9"/>
      <c r="T426" s="9"/>
      <c r="U426" s="9"/>
      <c r="V426" s="9"/>
      <c r="W426" s="9"/>
      <c r="X426" s="9"/>
      <c r="Y426" s="9"/>
      <c r="Z426" s="9"/>
    </row>
    <row r="427" spans="2:26" ht="15.75" customHeight="1" x14ac:dyDescent="0.5">
      <c r="B427" s="7"/>
      <c r="E427" s="9"/>
      <c r="F427" s="9"/>
      <c r="G427" s="9"/>
      <c r="H427" s="9"/>
      <c r="I427" s="9"/>
      <c r="J427" s="9"/>
      <c r="K427" s="9"/>
      <c r="L427" s="9"/>
      <c r="M427" s="9"/>
      <c r="N427" s="9"/>
      <c r="O427" s="9"/>
      <c r="P427" s="9"/>
      <c r="Q427" s="9"/>
      <c r="R427" s="9"/>
      <c r="S427" s="9"/>
      <c r="T427" s="9"/>
      <c r="U427" s="9"/>
      <c r="V427" s="9"/>
      <c r="W427" s="9"/>
      <c r="X427" s="9"/>
      <c r="Y427" s="9"/>
      <c r="Z427" s="9"/>
    </row>
    <row r="428" spans="2:26" ht="15.75" customHeight="1" x14ac:dyDescent="0.5">
      <c r="B428" s="7"/>
      <c r="E428" s="9"/>
      <c r="F428" s="9"/>
      <c r="G428" s="9"/>
      <c r="H428" s="9"/>
      <c r="I428" s="9"/>
      <c r="J428" s="9"/>
      <c r="K428" s="9"/>
      <c r="L428" s="9"/>
      <c r="M428" s="9"/>
      <c r="N428" s="9"/>
      <c r="O428" s="9"/>
      <c r="P428" s="9"/>
      <c r="Q428" s="9"/>
      <c r="R428" s="9"/>
      <c r="S428" s="9"/>
      <c r="T428" s="9"/>
      <c r="U428" s="9"/>
      <c r="V428" s="9"/>
      <c r="W428" s="9"/>
      <c r="X428" s="9"/>
      <c r="Y428" s="9"/>
      <c r="Z428" s="9"/>
    </row>
    <row r="429" spans="2:26" ht="15.75" customHeight="1" x14ac:dyDescent="0.5">
      <c r="B429" s="7"/>
      <c r="E429" s="9"/>
      <c r="F429" s="9"/>
      <c r="G429" s="9"/>
      <c r="H429" s="9"/>
      <c r="I429" s="9"/>
      <c r="J429" s="9"/>
      <c r="K429" s="9"/>
      <c r="L429" s="9"/>
      <c r="M429" s="9"/>
      <c r="N429" s="9"/>
      <c r="O429" s="9"/>
      <c r="P429" s="9"/>
      <c r="Q429" s="9"/>
      <c r="R429" s="9"/>
      <c r="S429" s="9"/>
      <c r="T429" s="9"/>
      <c r="U429" s="9"/>
      <c r="V429" s="9"/>
      <c r="W429" s="9"/>
      <c r="X429" s="9"/>
      <c r="Y429" s="9"/>
      <c r="Z429" s="9"/>
    </row>
    <row r="430" spans="2:26" ht="15.75" customHeight="1" x14ac:dyDescent="0.5">
      <c r="B430" s="7"/>
      <c r="E430" s="9"/>
      <c r="F430" s="9"/>
      <c r="G430" s="9"/>
      <c r="H430" s="9"/>
      <c r="I430" s="9"/>
      <c r="J430" s="9"/>
      <c r="K430" s="9"/>
      <c r="L430" s="9"/>
      <c r="M430" s="9"/>
      <c r="N430" s="9"/>
      <c r="O430" s="9"/>
      <c r="P430" s="9"/>
      <c r="Q430" s="9"/>
      <c r="R430" s="9"/>
      <c r="S430" s="9"/>
      <c r="T430" s="9"/>
      <c r="U430" s="9"/>
      <c r="V430" s="9"/>
      <c r="W430" s="9"/>
      <c r="X430" s="9"/>
      <c r="Y430" s="9"/>
      <c r="Z430" s="9"/>
    </row>
    <row r="431" spans="2:26" ht="15.75" customHeight="1" x14ac:dyDescent="0.5">
      <c r="B431" s="7"/>
      <c r="E431" s="9"/>
      <c r="F431" s="9"/>
      <c r="G431" s="9"/>
      <c r="H431" s="9"/>
      <c r="I431" s="9"/>
      <c r="J431" s="9"/>
      <c r="K431" s="9"/>
      <c r="L431" s="9"/>
      <c r="M431" s="9"/>
      <c r="N431" s="9"/>
      <c r="O431" s="9"/>
      <c r="P431" s="9"/>
      <c r="Q431" s="9"/>
      <c r="R431" s="9"/>
      <c r="S431" s="9"/>
      <c r="T431" s="9"/>
      <c r="U431" s="9"/>
      <c r="V431" s="9"/>
      <c r="W431" s="9"/>
      <c r="X431" s="9"/>
      <c r="Y431" s="9"/>
      <c r="Z431" s="9"/>
    </row>
    <row r="432" spans="2:26" ht="15.75" customHeight="1" x14ac:dyDescent="0.5">
      <c r="B432" s="7"/>
      <c r="E432" s="9"/>
      <c r="F432" s="9"/>
      <c r="G432" s="9"/>
      <c r="H432" s="9"/>
      <c r="I432" s="9"/>
      <c r="J432" s="9"/>
      <c r="K432" s="9"/>
      <c r="L432" s="9"/>
      <c r="M432" s="9"/>
      <c r="N432" s="9"/>
      <c r="O432" s="9"/>
      <c r="P432" s="9"/>
      <c r="Q432" s="9"/>
      <c r="R432" s="9"/>
      <c r="S432" s="9"/>
      <c r="T432" s="9"/>
      <c r="U432" s="9"/>
      <c r="V432" s="9"/>
      <c r="W432" s="9"/>
      <c r="X432" s="9"/>
      <c r="Y432" s="9"/>
      <c r="Z432" s="9"/>
    </row>
    <row r="433" spans="2:26" ht="15.75" customHeight="1" x14ac:dyDescent="0.5">
      <c r="B433" s="7"/>
      <c r="E433" s="9"/>
      <c r="F433" s="9"/>
      <c r="G433" s="9"/>
      <c r="H433" s="9"/>
      <c r="I433" s="9"/>
      <c r="J433" s="9"/>
      <c r="K433" s="9"/>
      <c r="L433" s="9"/>
      <c r="M433" s="9"/>
      <c r="N433" s="9"/>
      <c r="O433" s="9"/>
      <c r="P433" s="9"/>
      <c r="Q433" s="9"/>
      <c r="R433" s="9"/>
      <c r="S433" s="9"/>
      <c r="T433" s="9"/>
      <c r="U433" s="9"/>
      <c r="V433" s="9"/>
      <c r="W433" s="9"/>
      <c r="X433" s="9"/>
      <c r="Y433" s="9"/>
      <c r="Z433" s="9"/>
    </row>
    <row r="434" spans="2:26" ht="15.75" customHeight="1" x14ac:dyDescent="0.5">
      <c r="B434" s="7"/>
      <c r="E434" s="9"/>
      <c r="F434" s="9"/>
      <c r="G434" s="9"/>
      <c r="H434" s="9"/>
      <c r="I434" s="9"/>
      <c r="J434" s="9"/>
      <c r="K434" s="9"/>
      <c r="L434" s="9"/>
      <c r="M434" s="9"/>
      <c r="N434" s="9"/>
      <c r="O434" s="9"/>
      <c r="P434" s="9"/>
      <c r="Q434" s="9"/>
      <c r="R434" s="9"/>
      <c r="S434" s="9"/>
      <c r="T434" s="9"/>
      <c r="U434" s="9"/>
      <c r="V434" s="9"/>
      <c r="W434" s="9"/>
      <c r="X434" s="9"/>
      <c r="Y434" s="9"/>
      <c r="Z434" s="9"/>
    </row>
    <row r="435" spans="2:26" ht="15.75" customHeight="1" x14ac:dyDescent="0.5">
      <c r="B435" s="7"/>
      <c r="E435" s="9"/>
      <c r="F435" s="9"/>
      <c r="G435" s="9"/>
      <c r="H435" s="9"/>
      <c r="I435" s="9"/>
      <c r="J435" s="9"/>
      <c r="K435" s="9"/>
      <c r="L435" s="9"/>
      <c r="M435" s="9"/>
      <c r="N435" s="9"/>
      <c r="O435" s="9"/>
      <c r="P435" s="9"/>
      <c r="Q435" s="9"/>
      <c r="R435" s="9"/>
      <c r="S435" s="9"/>
      <c r="T435" s="9"/>
      <c r="U435" s="9"/>
      <c r="V435" s="9"/>
      <c r="W435" s="9"/>
      <c r="X435" s="9"/>
      <c r="Y435" s="9"/>
      <c r="Z435" s="9"/>
    </row>
    <row r="436" spans="2:26" ht="15.75" customHeight="1" x14ac:dyDescent="0.5">
      <c r="B436" s="7"/>
      <c r="E436" s="9"/>
      <c r="F436" s="9"/>
      <c r="G436" s="9"/>
      <c r="H436" s="9"/>
      <c r="I436" s="9"/>
      <c r="J436" s="9"/>
      <c r="K436" s="9"/>
      <c r="L436" s="9"/>
      <c r="M436" s="9"/>
      <c r="N436" s="9"/>
      <c r="O436" s="9"/>
      <c r="P436" s="9"/>
      <c r="Q436" s="9"/>
      <c r="R436" s="9"/>
      <c r="S436" s="9"/>
      <c r="T436" s="9"/>
      <c r="U436" s="9"/>
      <c r="V436" s="9"/>
      <c r="W436" s="9"/>
      <c r="X436" s="9"/>
      <c r="Y436" s="9"/>
      <c r="Z436" s="9"/>
    </row>
    <row r="437" spans="2:26" ht="15.75" customHeight="1" x14ac:dyDescent="0.5">
      <c r="B437" s="7"/>
      <c r="E437" s="9"/>
      <c r="F437" s="9"/>
      <c r="G437" s="9"/>
      <c r="H437" s="9"/>
      <c r="I437" s="9"/>
      <c r="J437" s="9"/>
      <c r="K437" s="9"/>
      <c r="L437" s="9"/>
      <c r="M437" s="9"/>
      <c r="N437" s="9"/>
      <c r="O437" s="9"/>
      <c r="P437" s="9"/>
      <c r="Q437" s="9"/>
      <c r="R437" s="9"/>
      <c r="S437" s="9"/>
      <c r="T437" s="9"/>
      <c r="U437" s="9"/>
      <c r="V437" s="9"/>
      <c r="W437" s="9"/>
      <c r="X437" s="9"/>
      <c r="Y437" s="9"/>
      <c r="Z437" s="9"/>
    </row>
    <row r="438" spans="2:26" ht="15.75" customHeight="1" x14ac:dyDescent="0.5">
      <c r="B438" s="7"/>
      <c r="E438" s="9"/>
      <c r="F438" s="9"/>
      <c r="G438" s="9"/>
      <c r="H438" s="9"/>
      <c r="I438" s="9"/>
      <c r="J438" s="9"/>
      <c r="K438" s="9"/>
      <c r="L438" s="9"/>
      <c r="M438" s="9"/>
      <c r="N438" s="9"/>
      <c r="O438" s="9"/>
      <c r="P438" s="9"/>
      <c r="Q438" s="9"/>
      <c r="R438" s="9"/>
      <c r="S438" s="9"/>
      <c r="T438" s="9"/>
      <c r="U438" s="9"/>
      <c r="V438" s="9"/>
      <c r="W438" s="9"/>
      <c r="X438" s="9"/>
      <c r="Y438" s="9"/>
      <c r="Z438" s="9"/>
    </row>
    <row r="439" spans="2:26" ht="15.75" customHeight="1" x14ac:dyDescent="0.5">
      <c r="B439" s="7"/>
      <c r="E439" s="9"/>
      <c r="F439" s="9"/>
      <c r="G439" s="9"/>
      <c r="H439" s="9"/>
      <c r="I439" s="9"/>
      <c r="J439" s="9"/>
      <c r="K439" s="9"/>
      <c r="L439" s="9"/>
      <c r="M439" s="9"/>
      <c r="N439" s="9"/>
      <c r="O439" s="9"/>
      <c r="P439" s="9"/>
      <c r="Q439" s="9"/>
      <c r="R439" s="9"/>
      <c r="S439" s="9"/>
      <c r="T439" s="9"/>
      <c r="U439" s="9"/>
      <c r="V439" s="9"/>
      <c r="W439" s="9"/>
      <c r="X439" s="9"/>
      <c r="Y439" s="9"/>
      <c r="Z439" s="9"/>
    </row>
    <row r="440" spans="2:26" ht="15.75" customHeight="1" x14ac:dyDescent="0.5">
      <c r="B440" s="7"/>
      <c r="E440" s="9"/>
      <c r="F440" s="9"/>
      <c r="G440" s="9"/>
      <c r="H440" s="9"/>
      <c r="I440" s="9"/>
      <c r="J440" s="9"/>
      <c r="K440" s="9"/>
      <c r="L440" s="9"/>
      <c r="M440" s="9"/>
      <c r="N440" s="9"/>
      <c r="O440" s="9"/>
      <c r="P440" s="9"/>
      <c r="Q440" s="9"/>
      <c r="R440" s="9"/>
      <c r="S440" s="9"/>
      <c r="T440" s="9"/>
      <c r="U440" s="9"/>
      <c r="V440" s="9"/>
      <c r="W440" s="9"/>
      <c r="X440" s="9"/>
      <c r="Y440" s="9"/>
      <c r="Z440" s="9"/>
    </row>
    <row r="441" spans="2:26" ht="15.75" customHeight="1" x14ac:dyDescent="0.5">
      <c r="B441" s="7"/>
      <c r="E441" s="9"/>
      <c r="F441" s="9"/>
      <c r="G441" s="9"/>
      <c r="H441" s="9"/>
      <c r="I441" s="9"/>
      <c r="J441" s="9"/>
      <c r="K441" s="9"/>
      <c r="L441" s="9"/>
      <c r="M441" s="9"/>
      <c r="N441" s="9"/>
      <c r="O441" s="9"/>
      <c r="P441" s="9"/>
      <c r="Q441" s="9"/>
      <c r="R441" s="9"/>
      <c r="S441" s="9"/>
      <c r="T441" s="9"/>
      <c r="U441" s="9"/>
      <c r="V441" s="9"/>
      <c r="W441" s="9"/>
      <c r="X441" s="9"/>
      <c r="Y441" s="9"/>
      <c r="Z441" s="9"/>
    </row>
    <row r="442" spans="2:26" ht="15.75" customHeight="1" x14ac:dyDescent="0.5">
      <c r="B442" s="7"/>
      <c r="E442" s="9"/>
      <c r="F442" s="9"/>
      <c r="G442" s="9"/>
      <c r="H442" s="9"/>
      <c r="I442" s="9"/>
      <c r="J442" s="9"/>
      <c r="K442" s="9"/>
      <c r="L442" s="9"/>
      <c r="M442" s="9"/>
      <c r="N442" s="9"/>
      <c r="O442" s="9"/>
      <c r="P442" s="9"/>
      <c r="Q442" s="9"/>
      <c r="R442" s="9"/>
      <c r="S442" s="9"/>
      <c r="T442" s="9"/>
      <c r="U442" s="9"/>
      <c r="V442" s="9"/>
      <c r="W442" s="9"/>
      <c r="X442" s="9"/>
      <c r="Y442" s="9"/>
      <c r="Z442" s="9"/>
    </row>
    <row r="443" spans="2:26" ht="15.75" customHeight="1" x14ac:dyDescent="0.5">
      <c r="B443" s="7"/>
      <c r="E443" s="9"/>
      <c r="F443" s="9"/>
      <c r="G443" s="9"/>
      <c r="H443" s="9"/>
      <c r="I443" s="9"/>
      <c r="J443" s="9"/>
      <c r="K443" s="9"/>
      <c r="L443" s="9"/>
      <c r="M443" s="9"/>
      <c r="N443" s="9"/>
      <c r="O443" s="9"/>
      <c r="P443" s="9"/>
      <c r="Q443" s="9"/>
      <c r="R443" s="9"/>
      <c r="S443" s="9"/>
      <c r="T443" s="9"/>
      <c r="U443" s="9"/>
      <c r="V443" s="9"/>
      <c r="W443" s="9"/>
      <c r="X443" s="9"/>
      <c r="Y443" s="9"/>
      <c r="Z443" s="9"/>
    </row>
    <row r="444" spans="2:26" ht="15.75" customHeight="1" x14ac:dyDescent="0.5">
      <c r="B444" s="7"/>
      <c r="E444" s="9"/>
      <c r="F444" s="9"/>
      <c r="G444" s="9"/>
      <c r="H444" s="9"/>
      <c r="I444" s="9"/>
      <c r="J444" s="9"/>
      <c r="K444" s="9"/>
      <c r="L444" s="9"/>
      <c r="M444" s="9"/>
      <c r="N444" s="9"/>
      <c r="O444" s="9"/>
      <c r="P444" s="9"/>
      <c r="Q444" s="9"/>
      <c r="R444" s="9"/>
      <c r="S444" s="9"/>
      <c r="T444" s="9"/>
      <c r="U444" s="9"/>
      <c r="V444" s="9"/>
      <c r="W444" s="9"/>
      <c r="X444" s="9"/>
      <c r="Y444" s="9"/>
      <c r="Z444" s="9"/>
    </row>
    <row r="445" spans="2:26" ht="15.75" customHeight="1" x14ac:dyDescent="0.5">
      <c r="B445" s="7"/>
      <c r="E445" s="9"/>
      <c r="F445" s="9"/>
      <c r="G445" s="9"/>
      <c r="H445" s="9"/>
      <c r="I445" s="9"/>
      <c r="J445" s="9"/>
      <c r="K445" s="9"/>
      <c r="L445" s="9"/>
      <c r="M445" s="9"/>
      <c r="N445" s="9"/>
      <c r="O445" s="9"/>
      <c r="P445" s="9"/>
      <c r="Q445" s="9"/>
      <c r="R445" s="9"/>
      <c r="S445" s="9"/>
      <c r="T445" s="9"/>
      <c r="U445" s="9"/>
      <c r="V445" s="9"/>
      <c r="W445" s="9"/>
      <c r="X445" s="9"/>
      <c r="Y445" s="9"/>
      <c r="Z445" s="9"/>
    </row>
    <row r="446" spans="2:26" ht="15.75" customHeight="1" x14ac:dyDescent="0.5">
      <c r="B446" s="7"/>
      <c r="E446" s="9"/>
      <c r="F446" s="9"/>
      <c r="G446" s="9"/>
      <c r="H446" s="9"/>
      <c r="I446" s="9"/>
      <c r="J446" s="9"/>
      <c r="K446" s="9"/>
      <c r="L446" s="9"/>
      <c r="M446" s="9"/>
      <c r="N446" s="9"/>
      <c r="O446" s="9"/>
      <c r="P446" s="9"/>
      <c r="Q446" s="9"/>
      <c r="R446" s="9"/>
      <c r="S446" s="9"/>
      <c r="T446" s="9"/>
      <c r="U446" s="9"/>
      <c r="V446" s="9"/>
      <c r="W446" s="9"/>
      <c r="X446" s="9"/>
      <c r="Y446" s="9"/>
      <c r="Z446" s="9"/>
    </row>
    <row r="447" spans="2:26" ht="15.75" customHeight="1" x14ac:dyDescent="0.5">
      <c r="B447" s="7"/>
      <c r="E447" s="9"/>
      <c r="F447" s="9"/>
      <c r="G447" s="9"/>
      <c r="H447" s="9"/>
      <c r="I447" s="9"/>
      <c r="J447" s="9"/>
      <c r="K447" s="9"/>
      <c r="L447" s="9"/>
      <c r="M447" s="9"/>
      <c r="N447" s="9"/>
      <c r="O447" s="9"/>
      <c r="P447" s="9"/>
      <c r="Q447" s="9"/>
      <c r="R447" s="9"/>
      <c r="S447" s="9"/>
      <c r="T447" s="9"/>
      <c r="U447" s="9"/>
      <c r="V447" s="9"/>
      <c r="W447" s="9"/>
      <c r="X447" s="9"/>
      <c r="Y447" s="9"/>
      <c r="Z447" s="9"/>
    </row>
    <row r="448" spans="2:26" ht="15.75" customHeight="1" x14ac:dyDescent="0.5">
      <c r="B448" s="7"/>
      <c r="E448" s="9"/>
      <c r="F448" s="9"/>
      <c r="G448" s="9"/>
      <c r="H448" s="9"/>
      <c r="I448" s="9"/>
      <c r="J448" s="9"/>
      <c r="K448" s="9"/>
      <c r="L448" s="9"/>
      <c r="M448" s="9"/>
      <c r="N448" s="9"/>
      <c r="O448" s="9"/>
      <c r="P448" s="9"/>
      <c r="Q448" s="9"/>
      <c r="R448" s="9"/>
      <c r="S448" s="9"/>
      <c r="T448" s="9"/>
      <c r="U448" s="9"/>
      <c r="V448" s="9"/>
      <c r="W448" s="9"/>
      <c r="X448" s="9"/>
      <c r="Y448" s="9"/>
      <c r="Z448" s="9"/>
    </row>
    <row r="449" spans="2:26" ht="15.75" customHeight="1" x14ac:dyDescent="0.5">
      <c r="B449" s="7"/>
      <c r="E449" s="9"/>
      <c r="F449" s="9"/>
      <c r="G449" s="9"/>
      <c r="H449" s="9"/>
      <c r="I449" s="9"/>
      <c r="J449" s="9"/>
      <c r="K449" s="9"/>
      <c r="L449" s="9"/>
      <c r="M449" s="9"/>
      <c r="N449" s="9"/>
      <c r="O449" s="9"/>
      <c r="P449" s="9"/>
      <c r="Q449" s="9"/>
      <c r="R449" s="9"/>
      <c r="S449" s="9"/>
      <c r="T449" s="9"/>
      <c r="U449" s="9"/>
      <c r="V449" s="9"/>
      <c r="W449" s="9"/>
      <c r="X449" s="9"/>
      <c r="Y449" s="9"/>
      <c r="Z449" s="9"/>
    </row>
    <row r="450" spans="2:26" ht="15.75" customHeight="1" x14ac:dyDescent="0.5">
      <c r="B450" s="7"/>
      <c r="E450" s="9"/>
      <c r="F450" s="9"/>
      <c r="G450" s="9"/>
      <c r="H450" s="9"/>
      <c r="I450" s="9"/>
      <c r="J450" s="9"/>
      <c r="K450" s="9"/>
      <c r="L450" s="9"/>
      <c r="M450" s="9"/>
      <c r="N450" s="9"/>
      <c r="O450" s="9"/>
      <c r="P450" s="9"/>
      <c r="Q450" s="9"/>
      <c r="R450" s="9"/>
      <c r="S450" s="9"/>
      <c r="T450" s="9"/>
      <c r="U450" s="9"/>
      <c r="V450" s="9"/>
      <c r="W450" s="9"/>
      <c r="X450" s="9"/>
      <c r="Y450" s="9"/>
      <c r="Z450" s="9"/>
    </row>
    <row r="451" spans="2:26" ht="15.75" customHeight="1" x14ac:dyDescent="0.5">
      <c r="B451" s="7"/>
      <c r="E451" s="9"/>
      <c r="F451" s="9"/>
      <c r="G451" s="9"/>
      <c r="H451" s="9"/>
      <c r="I451" s="9"/>
      <c r="J451" s="9"/>
      <c r="K451" s="9"/>
      <c r="L451" s="9"/>
      <c r="M451" s="9"/>
      <c r="N451" s="9"/>
      <c r="O451" s="9"/>
      <c r="P451" s="9"/>
      <c r="Q451" s="9"/>
      <c r="R451" s="9"/>
      <c r="S451" s="9"/>
      <c r="T451" s="9"/>
      <c r="U451" s="9"/>
      <c r="V451" s="9"/>
      <c r="W451" s="9"/>
      <c r="X451" s="9"/>
      <c r="Y451" s="9"/>
      <c r="Z451" s="9"/>
    </row>
    <row r="452" spans="2:26" ht="15.75" customHeight="1" x14ac:dyDescent="0.5">
      <c r="B452" s="7"/>
      <c r="E452" s="9"/>
      <c r="F452" s="9"/>
      <c r="G452" s="9"/>
      <c r="H452" s="9"/>
      <c r="I452" s="9"/>
      <c r="J452" s="9"/>
      <c r="K452" s="9"/>
      <c r="L452" s="9"/>
      <c r="M452" s="9"/>
      <c r="N452" s="9"/>
      <c r="O452" s="9"/>
      <c r="P452" s="9"/>
      <c r="Q452" s="9"/>
      <c r="R452" s="9"/>
      <c r="S452" s="9"/>
      <c r="T452" s="9"/>
      <c r="U452" s="9"/>
      <c r="V452" s="9"/>
      <c r="W452" s="9"/>
      <c r="X452" s="9"/>
      <c r="Y452" s="9"/>
      <c r="Z452" s="9"/>
    </row>
    <row r="453" spans="2:26" ht="15.75" customHeight="1" x14ac:dyDescent="0.5">
      <c r="B453" s="7"/>
      <c r="E453" s="9"/>
      <c r="F453" s="9"/>
      <c r="G453" s="9"/>
      <c r="H453" s="9"/>
      <c r="I453" s="9"/>
      <c r="J453" s="9"/>
      <c r="K453" s="9"/>
      <c r="L453" s="9"/>
      <c r="M453" s="9"/>
      <c r="N453" s="9"/>
      <c r="O453" s="9"/>
      <c r="P453" s="9"/>
      <c r="Q453" s="9"/>
      <c r="R453" s="9"/>
      <c r="S453" s="9"/>
      <c r="T453" s="9"/>
      <c r="U453" s="9"/>
      <c r="V453" s="9"/>
      <c r="W453" s="9"/>
      <c r="X453" s="9"/>
      <c r="Y453" s="9"/>
      <c r="Z453" s="9"/>
    </row>
    <row r="454" spans="2:26" ht="15.75" customHeight="1" x14ac:dyDescent="0.5">
      <c r="B454" s="7"/>
      <c r="E454" s="9"/>
      <c r="F454" s="9"/>
      <c r="G454" s="9"/>
      <c r="H454" s="9"/>
      <c r="I454" s="9"/>
      <c r="J454" s="9"/>
      <c r="K454" s="9"/>
      <c r="L454" s="9"/>
      <c r="M454" s="9"/>
      <c r="N454" s="9"/>
      <c r="O454" s="9"/>
      <c r="P454" s="9"/>
      <c r="Q454" s="9"/>
      <c r="R454" s="9"/>
      <c r="S454" s="9"/>
      <c r="T454" s="9"/>
      <c r="U454" s="9"/>
      <c r="V454" s="9"/>
      <c r="W454" s="9"/>
      <c r="X454" s="9"/>
      <c r="Y454" s="9"/>
      <c r="Z454" s="9"/>
    </row>
    <row r="455" spans="2:26" ht="15.75" customHeight="1" x14ac:dyDescent="0.5">
      <c r="B455" s="7"/>
      <c r="E455" s="9"/>
      <c r="F455" s="9"/>
      <c r="G455" s="9"/>
      <c r="H455" s="9"/>
      <c r="I455" s="9"/>
      <c r="J455" s="9"/>
      <c r="K455" s="9"/>
      <c r="L455" s="9"/>
      <c r="M455" s="9"/>
      <c r="N455" s="9"/>
      <c r="O455" s="9"/>
      <c r="P455" s="9"/>
      <c r="Q455" s="9"/>
      <c r="R455" s="9"/>
      <c r="S455" s="9"/>
      <c r="T455" s="9"/>
      <c r="U455" s="9"/>
      <c r="V455" s="9"/>
      <c r="W455" s="9"/>
      <c r="X455" s="9"/>
      <c r="Y455" s="9"/>
      <c r="Z455" s="9"/>
    </row>
    <row r="456" spans="2:26" ht="15.75" customHeight="1" x14ac:dyDescent="0.5">
      <c r="B456" s="7"/>
      <c r="E456" s="9"/>
      <c r="F456" s="9"/>
      <c r="G456" s="9"/>
      <c r="H456" s="9"/>
      <c r="I456" s="9"/>
      <c r="J456" s="9"/>
      <c r="K456" s="9"/>
      <c r="L456" s="9"/>
      <c r="M456" s="9"/>
      <c r="N456" s="9"/>
      <c r="O456" s="9"/>
      <c r="P456" s="9"/>
      <c r="Q456" s="9"/>
      <c r="R456" s="9"/>
      <c r="S456" s="9"/>
      <c r="T456" s="9"/>
      <c r="U456" s="9"/>
      <c r="V456" s="9"/>
      <c r="W456" s="9"/>
      <c r="X456" s="9"/>
      <c r="Y456" s="9"/>
      <c r="Z456" s="9"/>
    </row>
    <row r="457" spans="2:26" ht="15.75" customHeight="1" x14ac:dyDescent="0.5">
      <c r="B457" s="7"/>
      <c r="E457" s="9"/>
      <c r="F457" s="9"/>
      <c r="G457" s="9"/>
      <c r="H457" s="9"/>
      <c r="I457" s="9"/>
      <c r="J457" s="9"/>
      <c r="K457" s="9"/>
      <c r="L457" s="9"/>
      <c r="M457" s="9"/>
      <c r="N457" s="9"/>
      <c r="O457" s="9"/>
      <c r="P457" s="9"/>
      <c r="Q457" s="9"/>
      <c r="R457" s="9"/>
      <c r="S457" s="9"/>
      <c r="T457" s="9"/>
      <c r="U457" s="9"/>
      <c r="V457" s="9"/>
      <c r="W457" s="9"/>
      <c r="X457" s="9"/>
      <c r="Y457" s="9"/>
      <c r="Z457" s="9"/>
    </row>
    <row r="458" spans="2:26" ht="15.75" customHeight="1" x14ac:dyDescent="0.5">
      <c r="B458" s="7"/>
      <c r="E458" s="9"/>
      <c r="F458" s="9"/>
      <c r="G458" s="9"/>
      <c r="H458" s="9"/>
      <c r="I458" s="9"/>
      <c r="J458" s="9"/>
      <c r="K458" s="9"/>
      <c r="L458" s="9"/>
      <c r="M458" s="9"/>
      <c r="N458" s="9"/>
      <c r="O458" s="9"/>
      <c r="P458" s="9"/>
      <c r="Q458" s="9"/>
      <c r="R458" s="9"/>
      <c r="S458" s="9"/>
      <c r="T458" s="9"/>
      <c r="U458" s="9"/>
      <c r="V458" s="9"/>
      <c r="W458" s="9"/>
      <c r="X458" s="9"/>
      <c r="Y458" s="9"/>
      <c r="Z458" s="9"/>
    </row>
    <row r="459" spans="2:26" ht="15.75" customHeight="1" x14ac:dyDescent="0.5">
      <c r="B459" s="7"/>
      <c r="E459" s="9"/>
      <c r="F459" s="9"/>
      <c r="G459" s="9"/>
      <c r="H459" s="9"/>
      <c r="I459" s="9"/>
      <c r="J459" s="9"/>
      <c r="K459" s="9"/>
      <c r="L459" s="9"/>
      <c r="M459" s="9"/>
      <c r="N459" s="9"/>
      <c r="O459" s="9"/>
      <c r="P459" s="9"/>
      <c r="Q459" s="9"/>
      <c r="R459" s="9"/>
      <c r="S459" s="9"/>
      <c r="T459" s="9"/>
      <c r="U459" s="9"/>
      <c r="V459" s="9"/>
      <c r="W459" s="9"/>
      <c r="X459" s="9"/>
      <c r="Y459" s="9"/>
      <c r="Z459" s="9"/>
    </row>
    <row r="460" spans="2:26" ht="15.75" customHeight="1" x14ac:dyDescent="0.5">
      <c r="B460" s="7"/>
      <c r="E460" s="9"/>
      <c r="F460" s="9"/>
      <c r="G460" s="9"/>
      <c r="H460" s="9"/>
      <c r="I460" s="9"/>
      <c r="J460" s="9"/>
      <c r="K460" s="9"/>
      <c r="L460" s="9"/>
      <c r="M460" s="9"/>
      <c r="N460" s="9"/>
      <c r="O460" s="9"/>
      <c r="P460" s="9"/>
      <c r="Q460" s="9"/>
      <c r="R460" s="9"/>
      <c r="S460" s="9"/>
      <c r="T460" s="9"/>
      <c r="U460" s="9"/>
      <c r="V460" s="9"/>
      <c r="W460" s="9"/>
      <c r="X460" s="9"/>
      <c r="Y460" s="9"/>
      <c r="Z460" s="9"/>
    </row>
    <row r="461" spans="2:26" ht="15.75" customHeight="1" x14ac:dyDescent="0.5">
      <c r="B461" s="7"/>
      <c r="E461" s="9"/>
      <c r="F461" s="9"/>
      <c r="G461" s="9"/>
      <c r="H461" s="9"/>
      <c r="I461" s="9"/>
      <c r="J461" s="9"/>
      <c r="K461" s="9"/>
      <c r="L461" s="9"/>
      <c r="M461" s="9"/>
      <c r="N461" s="9"/>
      <c r="O461" s="9"/>
      <c r="P461" s="9"/>
      <c r="Q461" s="9"/>
      <c r="R461" s="9"/>
      <c r="S461" s="9"/>
      <c r="T461" s="9"/>
      <c r="U461" s="9"/>
      <c r="V461" s="9"/>
      <c r="W461" s="9"/>
      <c r="X461" s="9"/>
      <c r="Y461" s="9"/>
      <c r="Z461" s="9"/>
    </row>
    <row r="462" spans="2:26" ht="15.75" customHeight="1" x14ac:dyDescent="0.5">
      <c r="B462" s="7"/>
      <c r="E462" s="9"/>
      <c r="F462" s="9"/>
      <c r="G462" s="9"/>
      <c r="H462" s="9"/>
      <c r="I462" s="9"/>
      <c r="J462" s="9"/>
      <c r="K462" s="9"/>
      <c r="L462" s="9"/>
      <c r="M462" s="9"/>
      <c r="N462" s="9"/>
      <c r="O462" s="9"/>
      <c r="P462" s="9"/>
      <c r="Q462" s="9"/>
      <c r="R462" s="9"/>
      <c r="S462" s="9"/>
      <c r="T462" s="9"/>
      <c r="U462" s="9"/>
      <c r="V462" s="9"/>
      <c r="W462" s="9"/>
      <c r="X462" s="9"/>
      <c r="Y462" s="9"/>
      <c r="Z462" s="9"/>
    </row>
    <row r="463" spans="2:26" ht="15.75" customHeight="1" x14ac:dyDescent="0.5">
      <c r="B463" s="7"/>
      <c r="E463" s="9"/>
      <c r="F463" s="9"/>
      <c r="G463" s="9"/>
      <c r="H463" s="9"/>
      <c r="I463" s="9"/>
      <c r="J463" s="9"/>
      <c r="K463" s="9"/>
      <c r="L463" s="9"/>
      <c r="M463" s="9"/>
      <c r="N463" s="9"/>
      <c r="O463" s="9"/>
      <c r="P463" s="9"/>
      <c r="Q463" s="9"/>
      <c r="R463" s="9"/>
      <c r="S463" s="9"/>
      <c r="T463" s="9"/>
      <c r="U463" s="9"/>
      <c r="V463" s="9"/>
      <c r="W463" s="9"/>
      <c r="X463" s="9"/>
      <c r="Y463" s="9"/>
      <c r="Z463" s="9"/>
    </row>
    <row r="464" spans="2:26" ht="15.75" customHeight="1" x14ac:dyDescent="0.5">
      <c r="B464" s="7"/>
      <c r="E464" s="9"/>
      <c r="F464" s="9"/>
      <c r="G464" s="9"/>
      <c r="H464" s="9"/>
      <c r="I464" s="9"/>
      <c r="J464" s="9"/>
      <c r="K464" s="9"/>
      <c r="L464" s="9"/>
      <c r="M464" s="9"/>
      <c r="N464" s="9"/>
      <c r="O464" s="9"/>
      <c r="P464" s="9"/>
      <c r="Q464" s="9"/>
      <c r="R464" s="9"/>
      <c r="S464" s="9"/>
      <c r="T464" s="9"/>
      <c r="U464" s="9"/>
      <c r="V464" s="9"/>
      <c r="W464" s="9"/>
      <c r="X464" s="9"/>
      <c r="Y464" s="9"/>
      <c r="Z464" s="9"/>
    </row>
    <row r="465" spans="2:26" ht="15.75" customHeight="1" x14ac:dyDescent="0.5">
      <c r="B465" s="7"/>
      <c r="E465" s="9"/>
      <c r="F465" s="9"/>
      <c r="G465" s="9"/>
      <c r="H465" s="9"/>
      <c r="I465" s="9"/>
      <c r="J465" s="9"/>
      <c r="K465" s="9"/>
      <c r="L465" s="9"/>
      <c r="M465" s="9"/>
      <c r="N465" s="9"/>
      <c r="O465" s="9"/>
      <c r="P465" s="9"/>
      <c r="Q465" s="9"/>
      <c r="R465" s="9"/>
      <c r="S465" s="9"/>
      <c r="T465" s="9"/>
      <c r="U465" s="9"/>
      <c r="V465" s="9"/>
      <c r="W465" s="9"/>
      <c r="X465" s="9"/>
      <c r="Y465" s="9"/>
      <c r="Z465" s="9"/>
    </row>
    <row r="466" spans="2:26" ht="15.75" customHeight="1" x14ac:dyDescent="0.5">
      <c r="B466" s="7"/>
      <c r="E466" s="9"/>
      <c r="F466" s="9"/>
      <c r="G466" s="9"/>
      <c r="H466" s="9"/>
      <c r="I466" s="9"/>
      <c r="J466" s="9"/>
      <c r="K466" s="9"/>
      <c r="L466" s="9"/>
      <c r="M466" s="9"/>
      <c r="N466" s="9"/>
      <c r="O466" s="9"/>
      <c r="P466" s="9"/>
      <c r="Q466" s="9"/>
      <c r="R466" s="9"/>
      <c r="S466" s="9"/>
      <c r="T466" s="9"/>
      <c r="U466" s="9"/>
      <c r="V466" s="9"/>
      <c r="W466" s="9"/>
      <c r="X466" s="9"/>
      <c r="Y466" s="9"/>
      <c r="Z466" s="9"/>
    </row>
    <row r="467" spans="2:26" ht="15.75" customHeight="1" x14ac:dyDescent="0.5">
      <c r="B467" s="7"/>
      <c r="E467" s="9"/>
      <c r="F467" s="9"/>
      <c r="G467" s="9"/>
      <c r="H467" s="9"/>
      <c r="I467" s="9"/>
      <c r="J467" s="9"/>
      <c r="K467" s="9"/>
      <c r="L467" s="9"/>
      <c r="M467" s="9"/>
      <c r="N467" s="9"/>
      <c r="O467" s="9"/>
      <c r="P467" s="9"/>
      <c r="Q467" s="9"/>
      <c r="R467" s="9"/>
      <c r="S467" s="9"/>
      <c r="T467" s="9"/>
      <c r="U467" s="9"/>
      <c r="V467" s="9"/>
      <c r="W467" s="9"/>
      <c r="X467" s="9"/>
      <c r="Y467" s="9"/>
      <c r="Z467" s="9"/>
    </row>
    <row r="468" spans="2:26" ht="15.75" customHeight="1" x14ac:dyDescent="0.5">
      <c r="B468" s="7"/>
      <c r="E468" s="9"/>
      <c r="F468" s="9"/>
      <c r="G468" s="9"/>
      <c r="H468" s="9"/>
      <c r="I468" s="9"/>
      <c r="J468" s="9"/>
      <c r="K468" s="9"/>
      <c r="L468" s="9"/>
      <c r="M468" s="9"/>
      <c r="N468" s="9"/>
      <c r="O468" s="9"/>
      <c r="P468" s="9"/>
      <c r="Q468" s="9"/>
      <c r="R468" s="9"/>
      <c r="S468" s="9"/>
      <c r="T468" s="9"/>
      <c r="U468" s="9"/>
      <c r="V468" s="9"/>
      <c r="W468" s="9"/>
      <c r="X468" s="9"/>
      <c r="Y468" s="9"/>
      <c r="Z468" s="9"/>
    </row>
    <row r="469" spans="2:26" ht="15.75" customHeight="1" x14ac:dyDescent="0.5">
      <c r="B469" s="7"/>
      <c r="E469" s="9"/>
      <c r="F469" s="9"/>
      <c r="G469" s="9"/>
      <c r="H469" s="9"/>
      <c r="I469" s="9"/>
      <c r="J469" s="9"/>
      <c r="K469" s="9"/>
      <c r="L469" s="9"/>
      <c r="M469" s="9"/>
      <c r="N469" s="9"/>
      <c r="O469" s="9"/>
      <c r="P469" s="9"/>
      <c r="Q469" s="9"/>
      <c r="R469" s="9"/>
      <c r="S469" s="9"/>
      <c r="T469" s="9"/>
      <c r="U469" s="9"/>
      <c r="V469" s="9"/>
      <c r="W469" s="9"/>
      <c r="X469" s="9"/>
      <c r="Y469" s="9"/>
      <c r="Z469" s="9"/>
    </row>
    <row r="470" spans="2:26" ht="15.75" customHeight="1" x14ac:dyDescent="0.5">
      <c r="B470" s="7"/>
      <c r="E470" s="9"/>
      <c r="F470" s="9"/>
      <c r="G470" s="9"/>
      <c r="H470" s="9"/>
      <c r="I470" s="9"/>
      <c r="J470" s="9"/>
      <c r="K470" s="9"/>
      <c r="L470" s="9"/>
      <c r="M470" s="9"/>
      <c r="N470" s="9"/>
      <c r="O470" s="9"/>
      <c r="P470" s="9"/>
      <c r="Q470" s="9"/>
      <c r="R470" s="9"/>
      <c r="S470" s="9"/>
      <c r="T470" s="9"/>
      <c r="U470" s="9"/>
      <c r="V470" s="9"/>
      <c r="W470" s="9"/>
      <c r="X470" s="9"/>
      <c r="Y470" s="9"/>
      <c r="Z470" s="9"/>
    </row>
    <row r="471" spans="2:26" ht="15.75" customHeight="1" x14ac:dyDescent="0.5">
      <c r="B471" s="7"/>
      <c r="E471" s="9"/>
      <c r="F471" s="9"/>
      <c r="G471" s="9"/>
      <c r="H471" s="9"/>
      <c r="I471" s="9"/>
      <c r="J471" s="9"/>
      <c r="K471" s="9"/>
      <c r="L471" s="9"/>
      <c r="M471" s="9"/>
      <c r="N471" s="9"/>
      <c r="O471" s="9"/>
      <c r="P471" s="9"/>
      <c r="Q471" s="9"/>
      <c r="R471" s="9"/>
      <c r="S471" s="9"/>
      <c r="T471" s="9"/>
      <c r="U471" s="9"/>
      <c r="V471" s="9"/>
      <c r="W471" s="9"/>
      <c r="X471" s="9"/>
      <c r="Y471" s="9"/>
      <c r="Z471" s="9"/>
    </row>
    <row r="472" spans="2:26" ht="15.75" customHeight="1" x14ac:dyDescent="0.5">
      <c r="B472" s="7"/>
      <c r="E472" s="9"/>
      <c r="F472" s="9"/>
      <c r="G472" s="9"/>
      <c r="H472" s="9"/>
      <c r="I472" s="9"/>
      <c r="J472" s="9"/>
      <c r="K472" s="9"/>
      <c r="L472" s="9"/>
      <c r="M472" s="9"/>
      <c r="N472" s="9"/>
      <c r="O472" s="9"/>
      <c r="P472" s="9"/>
      <c r="Q472" s="9"/>
      <c r="R472" s="9"/>
      <c r="S472" s="9"/>
      <c r="T472" s="9"/>
      <c r="U472" s="9"/>
      <c r="V472" s="9"/>
      <c r="W472" s="9"/>
      <c r="X472" s="9"/>
      <c r="Y472" s="9"/>
      <c r="Z472" s="9"/>
    </row>
    <row r="473" spans="2:26" ht="15.75" customHeight="1" x14ac:dyDescent="0.5">
      <c r="B473" s="7"/>
      <c r="E473" s="9"/>
      <c r="F473" s="9"/>
      <c r="G473" s="9"/>
      <c r="H473" s="9"/>
      <c r="I473" s="9"/>
      <c r="J473" s="9"/>
      <c r="K473" s="9"/>
      <c r="L473" s="9"/>
      <c r="M473" s="9"/>
      <c r="N473" s="9"/>
      <c r="O473" s="9"/>
      <c r="P473" s="9"/>
      <c r="Q473" s="9"/>
      <c r="R473" s="9"/>
      <c r="S473" s="9"/>
      <c r="T473" s="9"/>
      <c r="U473" s="9"/>
      <c r="V473" s="9"/>
      <c r="W473" s="9"/>
      <c r="X473" s="9"/>
      <c r="Y473" s="9"/>
      <c r="Z473" s="9"/>
    </row>
    <row r="474" spans="2:26" ht="15.75" customHeight="1" x14ac:dyDescent="0.5">
      <c r="B474" s="7"/>
      <c r="E474" s="9"/>
      <c r="F474" s="9"/>
      <c r="G474" s="9"/>
      <c r="H474" s="9"/>
      <c r="I474" s="9"/>
      <c r="J474" s="9"/>
      <c r="K474" s="9"/>
      <c r="L474" s="9"/>
      <c r="M474" s="9"/>
      <c r="N474" s="9"/>
      <c r="O474" s="9"/>
      <c r="P474" s="9"/>
      <c r="Q474" s="9"/>
      <c r="R474" s="9"/>
      <c r="S474" s="9"/>
      <c r="T474" s="9"/>
      <c r="U474" s="9"/>
      <c r="V474" s="9"/>
      <c r="W474" s="9"/>
      <c r="X474" s="9"/>
      <c r="Y474" s="9"/>
      <c r="Z474" s="9"/>
    </row>
    <row r="475" spans="2:26" ht="15.75" customHeight="1" x14ac:dyDescent="0.5">
      <c r="B475" s="7"/>
      <c r="E475" s="9"/>
      <c r="F475" s="9"/>
      <c r="G475" s="9"/>
      <c r="H475" s="9"/>
      <c r="I475" s="9"/>
      <c r="J475" s="9"/>
      <c r="K475" s="9"/>
      <c r="L475" s="9"/>
      <c r="M475" s="9"/>
      <c r="N475" s="9"/>
      <c r="O475" s="9"/>
      <c r="P475" s="9"/>
      <c r="Q475" s="9"/>
      <c r="R475" s="9"/>
      <c r="S475" s="9"/>
      <c r="T475" s="9"/>
      <c r="U475" s="9"/>
      <c r="V475" s="9"/>
      <c r="W475" s="9"/>
      <c r="X475" s="9"/>
      <c r="Y475" s="9"/>
      <c r="Z475" s="9"/>
    </row>
    <row r="476" spans="2:26" ht="15.75" customHeight="1" x14ac:dyDescent="0.5">
      <c r="B476" s="7"/>
      <c r="E476" s="9"/>
      <c r="F476" s="9"/>
      <c r="G476" s="9"/>
      <c r="H476" s="9"/>
      <c r="I476" s="9"/>
      <c r="J476" s="9"/>
      <c r="K476" s="9"/>
      <c r="L476" s="9"/>
      <c r="M476" s="9"/>
      <c r="N476" s="9"/>
      <c r="O476" s="9"/>
      <c r="P476" s="9"/>
      <c r="Q476" s="9"/>
      <c r="R476" s="9"/>
      <c r="S476" s="9"/>
      <c r="T476" s="9"/>
      <c r="U476" s="9"/>
      <c r="V476" s="9"/>
      <c r="W476" s="9"/>
      <c r="X476" s="9"/>
      <c r="Y476" s="9"/>
      <c r="Z476" s="9"/>
    </row>
    <row r="477" spans="2:26" ht="15.75" customHeight="1" x14ac:dyDescent="0.5">
      <c r="B477" s="7"/>
      <c r="E477" s="9"/>
      <c r="F477" s="9"/>
      <c r="G477" s="9"/>
      <c r="H477" s="9"/>
      <c r="I477" s="9"/>
      <c r="J477" s="9"/>
      <c r="K477" s="9"/>
      <c r="L477" s="9"/>
      <c r="M477" s="9"/>
      <c r="N477" s="9"/>
      <c r="O477" s="9"/>
      <c r="P477" s="9"/>
      <c r="Q477" s="9"/>
      <c r="R477" s="9"/>
      <c r="S477" s="9"/>
      <c r="T477" s="9"/>
      <c r="U477" s="9"/>
      <c r="V477" s="9"/>
      <c r="W477" s="9"/>
      <c r="X477" s="9"/>
      <c r="Y477" s="9"/>
      <c r="Z477" s="9"/>
    </row>
    <row r="478" spans="2:26" ht="15.75" customHeight="1" x14ac:dyDescent="0.5">
      <c r="B478" s="7"/>
      <c r="E478" s="9"/>
      <c r="F478" s="9"/>
      <c r="G478" s="9"/>
      <c r="H478" s="9"/>
      <c r="I478" s="9"/>
      <c r="J478" s="9"/>
      <c r="K478" s="9"/>
      <c r="L478" s="9"/>
      <c r="M478" s="9"/>
      <c r="N478" s="9"/>
      <c r="O478" s="9"/>
      <c r="P478" s="9"/>
      <c r="Q478" s="9"/>
      <c r="R478" s="9"/>
      <c r="S478" s="9"/>
      <c r="T478" s="9"/>
      <c r="U478" s="9"/>
      <c r="V478" s="9"/>
      <c r="W478" s="9"/>
      <c r="X478" s="9"/>
      <c r="Y478" s="9"/>
      <c r="Z478" s="9"/>
    </row>
    <row r="479" spans="2:26" ht="15.75" customHeight="1" x14ac:dyDescent="0.5">
      <c r="B479" s="7"/>
      <c r="E479" s="9"/>
      <c r="F479" s="9"/>
      <c r="G479" s="9"/>
      <c r="H479" s="9"/>
      <c r="I479" s="9"/>
      <c r="J479" s="9"/>
      <c r="K479" s="9"/>
      <c r="L479" s="9"/>
      <c r="M479" s="9"/>
      <c r="N479" s="9"/>
      <c r="O479" s="9"/>
      <c r="P479" s="9"/>
      <c r="Q479" s="9"/>
      <c r="R479" s="9"/>
      <c r="S479" s="9"/>
      <c r="T479" s="9"/>
      <c r="U479" s="9"/>
      <c r="V479" s="9"/>
      <c r="W479" s="9"/>
      <c r="X479" s="9"/>
      <c r="Y479" s="9"/>
      <c r="Z479" s="9"/>
    </row>
    <row r="480" spans="2:26" ht="15.75" customHeight="1" x14ac:dyDescent="0.5">
      <c r="B480" s="7"/>
      <c r="E480" s="9"/>
      <c r="F480" s="9"/>
      <c r="G480" s="9"/>
      <c r="H480" s="9"/>
      <c r="I480" s="9"/>
      <c r="J480" s="9"/>
      <c r="K480" s="9"/>
      <c r="L480" s="9"/>
      <c r="M480" s="9"/>
      <c r="N480" s="9"/>
      <c r="O480" s="9"/>
      <c r="P480" s="9"/>
      <c r="Q480" s="9"/>
      <c r="R480" s="9"/>
      <c r="S480" s="9"/>
      <c r="T480" s="9"/>
      <c r="U480" s="9"/>
      <c r="V480" s="9"/>
      <c r="W480" s="9"/>
      <c r="X480" s="9"/>
      <c r="Y480" s="9"/>
      <c r="Z480" s="9"/>
    </row>
    <row r="481" spans="2:26" ht="15.75" customHeight="1" x14ac:dyDescent="0.5">
      <c r="B481" s="7"/>
      <c r="E481" s="9"/>
      <c r="F481" s="9"/>
      <c r="G481" s="9"/>
      <c r="H481" s="9"/>
      <c r="I481" s="9"/>
      <c r="J481" s="9"/>
      <c r="K481" s="9"/>
      <c r="L481" s="9"/>
      <c r="M481" s="9"/>
      <c r="N481" s="9"/>
      <c r="O481" s="9"/>
      <c r="P481" s="9"/>
      <c r="Q481" s="9"/>
      <c r="R481" s="9"/>
      <c r="S481" s="9"/>
      <c r="T481" s="9"/>
      <c r="U481" s="9"/>
      <c r="V481" s="9"/>
      <c r="W481" s="9"/>
      <c r="X481" s="9"/>
      <c r="Y481" s="9"/>
      <c r="Z481" s="9"/>
    </row>
    <row r="482" spans="2:26" ht="15.75" customHeight="1" x14ac:dyDescent="0.5">
      <c r="B482" s="7"/>
      <c r="E482" s="9"/>
      <c r="F482" s="9"/>
      <c r="G482" s="9"/>
      <c r="H482" s="9"/>
      <c r="I482" s="9"/>
      <c r="J482" s="9"/>
      <c r="K482" s="9"/>
      <c r="L482" s="9"/>
      <c r="M482" s="9"/>
      <c r="N482" s="9"/>
      <c r="O482" s="9"/>
      <c r="P482" s="9"/>
      <c r="Q482" s="9"/>
      <c r="R482" s="9"/>
      <c r="S482" s="9"/>
      <c r="T482" s="9"/>
      <c r="U482" s="9"/>
      <c r="V482" s="9"/>
      <c r="W482" s="9"/>
      <c r="X482" s="9"/>
      <c r="Y482" s="9"/>
      <c r="Z482" s="9"/>
    </row>
    <row r="483" spans="2:26" ht="15.75" customHeight="1" x14ac:dyDescent="0.5">
      <c r="B483" s="7"/>
      <c r="E483" s="9"/>
      <c r="F483" s="9"/>
      <c r="G483" s="9"/>
      <c r="H483" s="9"/>
      <c r="I483" s="9"/>
      <c r="J483" s="9"/>
      <c r="K483" s="9"/>
      <c r="L483" s="9"/>
      <c r="M483" s="9"/>
      <c r="N483" s="9"/>
      <c r="O483" s="9"/>
      <c r="P483" s="9"/>
      <c r="Q483" s="9"/>
      <c r="R483" s="9"/>
      <c r="S483" s="9"/>
      <c r="T483" s="9"/>
      <c r="U483" s="9"/>
      <c r="V483" s="9"/>
      <c r="W483" s="9"/>
      <c r="X483" s="9"/>
      <c r="Y483" s="9"/>
      <c r="Z483" s="9"/>
    </row>
    <row r="484" spans="2:26" ht="15.75" customHeight="1" x14ac:dyDescent="0.5">
      <c r="B484" s="7"/>
      <c r="E484" s="9"/>
      <c r="F484" s="9"/>
      <c r="G484" s="9"/>
      <c r="H484" s="9"/>
      <c r="I484" s="9"/>
      <c r="J484" s="9"/>
      <c r="K484" s="9"/>
      <c r="L484" s="9"/>
      <c r="M484" s="9"/>
      <c r="N484" s="9"/>
      <c r="O484" s="9"/>
      <c r="P484" s="9"/>
      <c r="Q484" s="9"/>
      <c r="R484" s="9"/>
      <c r="S484" s="9"/>
      <c r="T484" s="9"/>
      <c r="U484" s="9"/>
      <c r="V484" s="9"/>
      <c r="W484" s="9"/>
      <c r="X484" s="9"/>
      <c r="Y484" s="9"/>
      <c r="Z484" s="9"/>
    </row>
    <row r="485" spans="2:26" ht="15.75" customHeight="1" x14ac:dyDescent="0.5">
      <c r="B485" s="7"/>
      <c r="E485" s="9"/>
      <c r="F485" s="9"/>
      <c r="G485" s="9"/>
      <c r="H485" s="9"/>
      <c r="I485" s="9"/>
      <c r="J485" s="9"/>
      <c r="K485" s="9"/>
      <c r="L485" s="9"/>
      <c r="M485" s="9"/>
      <c r="N485" s="9"/>
      <c r="O485" s="9"/>
      <c r="P485" s="9"/>
      <c r="Q485" s="9"/>
      <c r="R485" s="9"/>
      <c r="S485" s="9"/>
      <c r="T485" s="9"/>
      <c r="U485" s="9"/>
      <c r="V485" s="9"/>
      <c r="W485" s="9"/>
      <c r="X485" s="9"/>
      <c r="Y485" s="9"/>
      <c r="Z485" s="9"/>
    </row>
    <row r="486" spans="2:26" ht="15.75" customHeight="1" x14ac:dyDescent="0.5">
      <c r="B486" s="7"/>
      <c r="E486" s="9"/>
      <c r="F486" s="9"/>
      <c r="G486" s="9"/>
      <c r="H486" s="9"/>
      <c r="I486" s="9"/>
      <c r="J486" s="9"/>
      <c r="K486" s="9"/>
      <c r="L486" s="9"/>
      <c r="M486" s="9"/>
      <c r="N486" s="9"/>
      <c r="O486" s="9"/>
      <c r="P486" s="9"/>
      <c r="Q486" s="9"/>
      <c r="R486" s="9"/>
      <c r="S486" s="9"/>
      <c r="T486" s="9"/>
      <c r="U486" s="9"/>
      <c r="V486" s="9"/>
      <c r="W486" s="9"/>
      <c r="X486" s="9"/>
      <c r="Y486" s="9"/>
      <c r="Z486" s="9"/>
    </row>
    <row r="487" spans="2:26" ht="15.75" customHeight="1" x14ac:dyDescent="0.5">
      <c r="B487" s="7"/>
      <c r="E487" s="9"/>
      <c r="F487" s="9"/>
      <c r="G487" s="9"/>
      <c r="H487" s="9"/>
      <c r="I487" s="9"/>
      <c r="J487" s="9"/>
      <c r="K487" s="9"/>
      <c r="L487" s="9"/>
      <c r="M487" s="9"/>
      <c r="N487" s="9"/>
      <c r="O487" s="9"/>
      <c r="P487" s="9"/>
      <c r="Q487" s="9"/>
      <c r="R487" s="9"/>
      <c r="S487" s="9"/>
      <c r="T487" s="9"/>
      <c r="U487" s="9"/>
      <c r="V487" s="9"/>
      <c r="W487" s="9"/>
      <c r="X487" s="9"/>
      <c r="Y487" s="9"/>
      <c r="Z487" s="9"/>
    </row>
    <row r="488" spans="2:26" ht="15.75" customHeight="1" x14ac:dyDescent="0.5">
      <c r="B488" s="7"/>
      <c r="E488" s="9"/>
      <c r="F488" s="9"/>
      <c r="G488" s="9"/>
      <c r="H488" s="9"/>
      <c r="I488" s="9"/>
      <c r="J488" s="9"/>
      <c r="K488" s="9"/>
      <c r="L488" s="9"/>
      <c r="M488" s="9"/>
      <c r="N488" s="9"/>
      <c r="O488" s="9"/>
      <c r="P488" s="9"/>
      <c r="Q488" s="9"/>
      <c r="R488" s="9"/>
      <c r="S488" s="9"/>
      <c r="T488" s="9"/>
      <c r="U488" s="9"/>
      <c r="V488" s="9"/>
      <c r="W488" s="9"/>
      <c r="X488" s="9"/>
      <c r="Y488" s="9"/>
      <c r="Z488" s="9"/>
    </row>
    <row r="489" spans="2:26" ht="15.75" customHeight="1" x14ac:dyDescent="0.5">
      <c r="B489" s="7"/>
      <c r="E489" s="9"/>
      <c r="F489" s="9"/>
      <c r="G489" s="9"/>
      <c r="H489" s="9"/>
      <c r="I489" s="9"/>
      <c r="J489" s="9"/>
      <c r="K489" s="9"/>
      <c r="L489" s="9"/>
      <c r="M489" s="9"/>
      <c r="N489" s="9"/>
      <c r="O489" s="9"/>
      <c r="P489" s="9"/>
      <c r="Q489" s="9"/>
      <c r="R489" s="9"/>
      <c r="S489" s="9"/>
      <c r="T489" s="9"/>
      <c r="U489" s="9"/>
      <c r="V489" s="9"/>
      <c r="W489" s="9"/>
      <c r="X489" s="9"/>
      <c r="Y489" s="9"/>
      <c r="Z489" s="9"/>
    </row>
    <row r="490" spans="2:26" ht="15.75" customHeight="1" x14ac:dyDescent="0.5">
      <c r="B490" s="7"/>
      <c r="E490" s="9"/>
      <c r="F490" s="9"/>
      <c r="G490" s="9"/>
      <c r="H490" s="9"/>
      <c r="I490" s="9"/>
      <c r="J490" s="9"/>
      <c r="K490" s="9"/>
      <c r="L490" s="9"/>
      <c r="M490" s="9"/>
      <c r="N490" s="9"/>
      <c r="O490" s="9"/>
      <c r="P490" s="9"/>
      <c r="Q490" s="9"/>
      <c r="R490" s="9"/>
      <c r="S490" s="9"/>
      <c r="T490" s="9"/>
      <c r="U490" s="9"/>
      <c r="V490" s="9"/>
      <c r="W490" s="9"/>
      <c r="X490" s="9"/>
      <c r="Y490" s="9"/>
      <c r="Z490" s="9"/>
    </row>
    <row r="491" spans="2:26" ht="15.75" customHeight="1" x14ac:dyDescent="0.5">
      <c r="B491" s="7"/>
      <c r="E491" s="9"/>
      <c r="F491" s="9"/>
      <c r="G491" s="9"/>
      <c r="H491" s="9"/>
      <c r="I491" s="9"/>
      <c r="J491" s="9"/>
      <c r="K491" s="9"/>
      <c r="L491" s="9"/>
      <c r="M491" s="9"/>
      <c r="N491" s="9"/>
      <c r="O491" s="9"/>
      <c r="P491" s="9"/>
      <c r="Q491" s="9"/>
      <c r="R491" s="9"/>
      <c r="S491" s="9"/>
      <c r="T491" s="9"/>
      <c r="U491" s="9"/>
      <c r="V491" s="9"/>
      <c r="W491" s="9"/>
      <c r="X491" s="9"/>
      <c r="Y491" s="9"/>
      <c r="Z491" s="9"/>
    </row>
    <row r="492" spans="2:26" ht="15.75" customHeight="1" x14ac:dyDescent="0.5">
      <c r="B492" s="7"/>
      <c r="E492" s="9"/>
      <c r="F492" s="9"/>
      <c r="G492" s="9"/>
      <c r="H492" s="9"/>
      <c r="I492" s="9"/>
      <c r="J492" s="9"/>
      <c r="K492" s="9"/>
      <c r="L492" s="9"/>
      <c r="M492" s="9"/>
      <c r="N492" s="9"/>
      <c r="O492" s="9"/>
      <c r="P492" s="9"/>
      <c r="Q492" s="9"/>
      <c r="R492" s="9"/>
      <c r="S492" s="9"/>
      <c r="T492" s="9"/>
      <c r="U492" s="9"/>
      <c r="V492" s="9"/>
      <c r="W492" s="9"/>
      <c r="X492" s="9"/>
      <c r="Y492" s="9"/>
      <c r="Z492" s="9"/>
    </row>
    <row r="493" spans="2:26" ht="15.75" customHeight="1" x14ac:dyDescent="0.5">
      <c r="B493" s="7"/>
      <c r="E493" s="9"/>
      <c r="F493" s="9"/>
      <c r="G493" s="9"/>
      <c r="H493" s="9"/>
      <c r="I493" s="9"/>
      <c r="J493" s="9"/>
      <c r="K493" s="9"/>
      <c r="L493" s="9"/>
      <c r="M493" s="9"/>
      <c r="N493" s="9"/>
      <c r="O493" s="9"/>
      <c r="P493" s="9"/>
      <c r="Q493" s="9"/>
      <c r="R493" s="9"/>
      <c r="S493" s="9"/>
      <c r="T493" s="9"/>
      <c r="U493" s="9"/>
      <c r="V493" s="9"/>
      <c r="W493" s="9"/>
      <c r="X493" s="9"/>
      <c r="Y493" s="9"/>
      <c r="Z493" s="9"/>
    </row>
    <row r="494" spans="2:26" ht="15.75" customHeight="1" x14ac:dyDescent="0.5">
      <c r="B494" s="7"/>
      <c r="E494" s="9"/>
      <c r="F494" s="9"/>
      <c r="G494" s="9"/>
      <c r="H494" s="9"/>
      <c r="I494" s="9"/>
      <c r="J494" s="9"/>
      <c r="K494" s="9"/>
      <c r="L494" s="9"/>
      <c r="M494" s="9"/>
      <c r="N494" s="9"/>
      <c r="O494" s="9"/>
      <c r="P494" s="9"/>
      <c r="Q494" s="9"/>
      <c r="R494" s="9"/>
      <c r="S494" s="9"/>
      <c r="T494" s="9"/>
      <c r="U494" s="9"/>
      <c r="V494" s="9"/>
      <c r="W494" s="9"/>
      <c r="X494" s="9"/>
      <c r="Y494" s="9"/>
      <c r="Z494" s="9"/>
    </row>
    <row r="495" spans="2:26" ht="15.75" customHeight="1" x14ac:dyDescent="0.5">
      <c r="B495" s="7"/>
      <c r="E495" s="9"/>
      <c r="F495" s="9"/>
      <c r="G495" s="9"/>
      <c r="H495" s="9"/>
      <c r="I495" s="9"/>
      <c r="J495" s="9"/>
      <c r="K495" s="9"/>
      <c r="L495" s="9"/>
      <c r="M495" s="9"/>
      <c r="N495" s="9"/>
      <c r="O495" s="9"/>
      <c r="P495" s="9"/>
      <c r="Q495" s="9"/>
      <c r="R495" s="9"/>
      <c r="S495" s="9"/>
      <c r="T495" s="9"/>
      <c r="U495" s="9"/>
      <c r="V495" s="9"/>
      <c r="W495" s="9"/>
      <c r="X495" s="9"/>
      <c r="Y495" s="9"/>
      <c r="Z495" s="9"/>
    </row>
    <row r="496" spans="2:26" ht="15.75" customHeight="1" x14ac:dyDescent="0.5">
      <c r="B496" s="7"/>
      <c r="E496" s="9"/>
      <c r="F496" s="9"/>
      <c r="G496" s="9"/>
      <c r="H496" s="9"/>
      <c r="I496" s="9"/>
      <c r="J496" s="9"/>
      <c r="K496" s="9"/>
      <c r="L496" s="9"/>
      <c r="M496" s="9"/>
      <c r="N496" s="9"/>
      <c r="O496" s="9"/>
      <c r="P496" s="9"/>
      <c r="Q496" s="9"/>
      <c r="R496" s="9"/>
      <c r="S496" s="9"/>
      <c r="T496" s="9"/>
      <c r="U496" s="9"/>
      <c r="V496" s="9"/>
      <c r="W496" s="9"/>
      <c r="X496" s="9"/>
      <c r="Y496" s="9"/>
      <c r="Z496" s="9"/>
    </row>
    <row r="497" spans="2:26" ht="15.75" customHeight="1" x14ac:dyDescent="0.5">
      <c r="B497" s="7"/>
      <c r="E497" s="9"/>
      <c r="F497" s="9"/>
      <c r="G497" s="9"/>
      <c r="H497" s="9"/>
      <c r="I497" s="9"/>
      <c r="J497" s="9"/>
      <c r="K497" s="9"/>
      <c r="L497" s="9"/>
      <c r="M497" s="9"/>
      <c r="N497" s="9"/>
      <c r="O497" s="9"/>
      <c r="P497" s="9"/>
      <c r="Q497" s="9"/>
      <c r="R497" s="9"/>
      <c r="S497" s="9"/>
      <c r="T497" s="9"/>
      <c r="U497" s="9"/>
      <c r="V497" s="9"/>
      <c r="W497" s="9"/>
      <c r="X497" s="9"/>
      <c r="Y497" s="9"/>
      <c r="Z497" s="9"/>
    </row>
    <row r="498" spans="2:26" ht="15.75" customHeight="1" x14ac:dyDescent="0.5">
      <c r="B498" s="7"/>
      <c r="E498" s="9"/>
      <c r="F498" s="9"/>
      <c r="G498" s="9"/>
      <c r="H498" s="9"/>
      <c r="I498" s="9"/>
      <c r="J498" s="9"/>
      <c r="K498" s="9"/>
      <c r="L498" s="9"/>
      <c r="M498" s="9"/>
      <c r="N498" s="9"/>
      <c r="O498" s="9"/>
      <c r="P498" s="9"/>
      <c r="Q498" s="9"/>
      <c r="R498" s="9"/>
      <c r="S498" s="9"/>
      <c r="T498" s="9"/>
      <c r="U498" s="9"/>
      <c r="V498" s="9"/>
      <c r="W498" s="9"/>
      <c r="X498" s="9"/>
      <c r="Y498" s="9"/>
      <c r="Z498" s="9"/>
    </row>
    <row r="499" spans="2:26" ht="15.75" customHeight="1" x14ac:dyDescent="0.5">
      <c r="B499" s="7"/>
      <c r="E499" s="9"/>
      <c r="F499" s="9"/>
      <c r="G499" s="9"/>
      <c r="H499" s="9"/>
      <c r="I499" s="9"/>
      <c r="J499" s="9"/>
      <c r="K499" s="9"/>
      <c r="L499" s="9"/>
      <c r="M499" s="9"/>
      <c r="N499" s="9"/>
      <c r="O499" s="9"/>
      <c r="P499" s="9"/>
      <c r="Q499" s="9"/>
      <c r="R499" s="9"/>
      <c r="S499" s="9"/>
      <c r="T499" s="9"/>
      <c r="U499" s="9"/>
      <c r="V499" s="9"/>
      <c r="W499" s="9"/>
      <c r="X499" s="9"/>
      <c r="Y499" s="9"/>
      <c r="Z499" s="9"/>
    </row>
    <row r="500" spans="2:26" ht="15.75" customHeight="1" x14ac:dyDescent="0.5">
      <c r="B500" s="7"/>
      <c r="E500" s="9"/>
      <c r="F500" s="9"/>
      <c r="G500" s="9"/>
      <c r="H500" s="9"/>
      <c r="I500" s="9"/>
      <c r="J500" s="9"/>
      <c r="K500" s="9"/>
      <c r="L500" s="9"/>
      <c r="M500" s="9"/>
      <c r="N500" s="9"/>
      <c r="O500" s="9"/>
      <c r="P500" s="9"/>
      <c r="Q500" s="9"/>
      <c r="R500" s="9"/>
      <c r="S500" s="9"/>
      <c r="T500" s="9"/>
      <c r="U500" s="9"/>
      <c r="V500" s="9"/>
      <c r="W500" s="9"/>
      <c r="X500" s="9"/>
      <c r="Y500" s="9"/>
      <c r="Z500" s="9"/>
    </row>
    <row r="501" spans="2:26" ht="15.75" customHeight="1" x14ac:dyDescent="0.5">
      <c r="B501" s="7"/>
      <c r="E501" s="9"/>
      <c r="F501" s="9"/>
      <c r="G501" s="9"/>
      <c r="H501" s="9"/>
      <c r="I501" s="9"/>
      <c r="J501" s="9"/>
      <c r="K501" s="9"/>
      <c r="L501" s="9"/>
      <c r="M501" s="9"/>
      <c r="N501" s="9"/>
      <c r="O501" s="9"/>
      <c r="P501" s="9"/>
      <c r="Q501" s="9"/>
      <c r="R501" s="9"/>
      <c r="S501" s="9"/>
      <c r="T501" s="9"/>
      <c r="U501" s="9"/>
      <c r="V501" s="9"/>
      <c r="W501" s="9"/>
      <c r="X501" s="9"/>
      <c r="Y501" s="9"/>
      <c r="Z501" s="9"/>
    </row>
    <row r="502" spans="2:26" ht="15.75" customHeight="1" x14ac:dyDescent="0.5">
      <c r="B502" s="7"/>
      <c r="E502" s="9"/>
      <c r="F502" s="9"/>
      <c r="G502" s="9"/>
      <c r="H502" s="9"/>
      <c r="I502" s="9"/>
      <c r="J502" s="9"/>
      <c r="K502" s="9"/>
      <c r="L502" s="9"/>
      <c r="M502" s="9"/>
      <c r="N502" s="9"/>
      <c r="O502" s="9"/>
      <c r="P502" s="9"/>
      <c r="Q502" s="9"/>
      <c r="R502" s="9"/>
      <c r="S502" s="9"/>
      <c r="T502" s="9"/>
      <c r="U502" s="9"/>
      <c r="V502" s="9"/>
      <c r="W502" s="9"/>
      <c r="X502" s="9"/>
      <c r="Y502" s="9"/>
      <c r="Z502" s="9"/>
    </row>
    <row r="503" spans="2:26" ht="15.75" customHeight="1" x14ac:dyDescent="0.5">
      <c r="B503" s="7"/>
      <c r="E503" s="9"/>
      <c r="F503" s="9"/>
      <c r="G503" s="9"/>
      <c r="H503" s="9"/>
      <c r="I503" s="9"/>
      <c r="J503" s="9"/>
      <c r="K503" s="9"/>
      <c r="L503" s="9"/>
      <c r="M503" s="9"/>
      <c r="N503" s="9"/>
      <c r="O503" s="9"/>
      <c r="P503" s="9"/>
      <c r="Q503" s="9"/>
      <c r="R503" s="9"/>
      <c r="S503" s="9"/>
      <c r="T503" s="9"/>
      <c r="U503" s="9"/>
      <c r="V503" s="9"/>
      <c r="W503" s="9"/>
      <c r="X503" s="9"/>
      <c r="Y503" s="9"/>
      <c r="Z503" s="9"/>
    </row>
    <row r="504" spans="2:26" ht="15.75" customHeight="1" x14ac:dyDescent="0.5">
      <c r="B504" s="7"/>
      <c r="E504" s="9"/>
      <c r="F504" s="9"/>
      <c r="G504" s="9"/>
      <c r="H504" s="9"/>
      <c r="I504" s="9"/>
      <c r="J504" s="9"/>
      <c r="K504" s="9"/>
      <c r="L504" s="9"/>
      <c r="M504" s="9"/>
      <c r="N504" s="9"/>
      <c r="O504" s="9"/>
      <c r="P504" s="9"/>
      <c r="Q504" s="9"/>
      <c r="R504" s="9"/>
      <c r="S504" s="9"/>
      <c r="T504" s="9"/>
      <c r="U504" s="9"/>
      <c r="V504" s="9"/>
      <c r="W504" s="9"/>
      <c r="X504" s="9"/>
      <c r="Y504" s="9"/>
      <c r="Z504" s="9"/>
    </row>
    <row r="505" spans="2:26" ht="15.75" customHeight="1" x14ac:dyDescent="0.5">
      <c r="B505" s="7"/>
      <c r="E505" s="9"/>
      <c r="F505" s="9"/>
      <c r="G505" s="9"/>
      <c r="H505" s="9"/>
      <c r="I505" s="9"/>
      <c r="J505" s="9"/>
      <c r="K505" s="9"/>
      <c r="L505" s="9"/>
      <c r="M505" s="9"/>
      <c r="N505" s="9"/>
      <c r="O505" s="9"/>
      <c r="P505" s="9"/>
      <c r="Q505" s="9"/>
      <c r="R505" s="9"/>
      <c r="S505" s="9"/>
      <c r="T505" s="9"/>
      <c r="U505" s="9"/>
      <c r="V505" s="9"/>
      <c r="W505" s="9"/>
      <c r="X505" s="9"/>
      <c r="Y505" s="9"/>
      <c r="Z505" s="9"/>
    </row>
    <row r="506" spans="2:26" ht="15.75" customHeight="1" x14ac:dyDescent="0.5">
      <c r="B506" s="7"/>
      <c r="E506" s="9"/>
      <c r="F506" s="9"/>
      <c r="G506" s="9"/>
      <c r="H506" s="9"/>
      <c r="I506" s="9"/>
      <c r="J506" s="9"/>
      <c r="K506" s="9"/>
      <c r="L506" s="9"/>
      <c r="M506" s="9"/>
      <c r="N506" s="9"/>
      <c r="O506" s="9"/>
      <c r="P506" s="9"/>
      <c r="Q506" s="9"/>
      <c r="R506" s="9"/>
      <c r="S506" s="9"/>
      <c r="T506" s="9"/>
      <c r="U506" s="9"/>
      <c r="V506" s="9"/>
      <c r="W506" s="9"/>
      <c r="X506" s="9"/>
      <c r="Y506" s="9"/>
      <c r="Z506" s="9"/>
    </row>
    <row r="507" spans="2:26" ht="15.75" customHeight="1" x14ac:dyDescent="0.5">
      <c r="B507" s="7"/>
      <c r="E507" s="9"/>
      <c r="F507" s="9"/>
      <c r="G507" s="9"/>
      <c r="H507" s="9"/>
      <c r="I507" s="9"/>
      <c r="J507" s="9"/>
      <c r="K507" s="9"/>
      <c r="L507" s="9"/>
      <c r="M507" s="9"/>
      <c r="N507" s="9"/>
      <c r="O507" s="9"/>
      <c r="P507" s="9"/>
      <c r="Q507" s="9"/>
      <c r="R507" s="9"/>
      <c r="S507" s="9"/>
      <c r="T507" s="9"/>
      <c r="U507" s="9"/>
      <c r="V507" s="9"/>
      <c r="W507" s="9"/>
      <c r="X507" s="9"/>
      <c r="Y507" s="9"/>
      <c r="Z507" s="9"/>
    </row>
    <row r="508" spans="2:26" ht="15.75" customHeight="1" x14ac:dyDescent="0.5">
      <c r="B508" s="7"/>
      <c r="E508" s="9"/>
      <c r="F508" s="9"/>
      <c r="G508" s="9"/>
      <c r="H508" s="9"/>
      <c r="I508" s="9"/>
      <c r="J508" s="9"/>
      <c r="K508" s="9"/>
      <c r="L508" s="9"/>
      <c r="M508" s="9"/>
      <c r="N508" s="9"/>
      <c r="O508" s="9"/>
      <c r="P508" s="9"/>
      <c r="Q508" s="9"/>
      <c r="R508" s="9"/>
      <c r="S508" s="9"/>
      <c r="T508" s="9"/>
      <c r="U508" s="9"/>
      <c r="V508" s="9"/>
      <c r="W508" s="9"/>
      <c r="X508" s="9"/>
      <c r="Y508" s="9"/>
      <c r="Z508" s="9"/>
    </row>
    <row r="509" spans="2:26" ht="15.75" customHeight="1" x14ac:dyDescent="0.5">
      <c r="B509" s="7"/>
      <c r="E509" s="9"/>
      <c r="F509" s="9"/>
      <c r="G509" s="9"/>
      <c r="H509" s="9"/>
      <c r="I509" s="9"/>
      <c r="J509" s="9"/>
      <c r="K509" s="9"/>
      <c r="L509" s="9"/>
      <c r="M509" s="9"/>
      <c r="N509" s="9"/>
      <c r="O509" s="9"/>
      <c r="P509" s="9"/>
      <c r="Q509" s="9"/>
      <c r="R509" s="9"/>
      <c r="S509" s="9"/>
      <c r="T509" s="9"/>
      <c r="U509" s="9"/>
      <c r="V509" s="9"/>
      <c r="W509" s="9"/>
      <c r="X509" s="9"/>
      <c r="Y509" s="9"/>
      <c r="Z509" s="9"/>
    </row>
    <row r="510" spans="2:26" ht="15.75" customHeight="1" x14ac:dyDescent="0.5">
      <c r="B510" s="7"/>
      <c r="E510" s="9"/>
      <c r="F510" s="9"/>
      <c r="G510" s="9"/>
      <c r="H510" s="9"/>
      <c r="I510" s="9"/>
      <c r="J510" s="9"/>
      <c r="K510" s="9"/>
      <c r="L510" s="9"/>
      <c r="M510" s="9"/>
      <c r="N510" s="9"/>
      <c r="O510" s="9"/>
      <c r="P510" s="9"/>
      <c r="Q510" s="9"/>
      <c r="R510" s="9"/>
      <c r="S510" s="9"/>
      <c r="T510" s="9"/>
      <c r="U510" s="9"/>
      <c r="V510" s="9"/>
      <c r="W510" s="9"/>
      <c r="X510" s="9"/>
      <c r="Y510" s="9"/>
      <c r="Z510" s="9"/>
    </row>
    <row r="511" spans="2:26" ht="15.75" customHeight="1" x14ac:dyDescent="0.5">
      <c r="B511" s="7"/>
      <c r="E511" s="9"/>
      <c r="F511" s="9"/>
      <c r="G511" s="9"/>
      <c r="H511" s="9"/>
      <c r="I511" s="9"/>
      <c r="J511" s="9"/>
      <c r="K511" s="9"/>
      <c r="L511" s="9"/>
      <c r="M511" s="9"/>
      <c r="N511" s="9"/>
      <c r="O511" s="9"/>
      <c r="P511" s="9"/>
      <c r="Q511" s="9"/>
      <c r="R511" s="9"/>
      <c r="S511" s="9"/>
      <c r="T511" s="9"/>
      <c r="U511" s="9"/>
      <c r="V511" s="9"/>
      <c r="W511" s="9"/>
      <c r="X511" s="9"/>
      <c r="Y511" s="9"/>
      <c r="Z511" s="9"/>
    </row>
    <row r="512" spans="2:26" ht="15.75" customHeight="1" x14ac:dyDescent="0.5">
      <c r="B512" s="7"/>
      <c r="E512" s="9"/>
      <c r="F512" s="9"/>
      <c r="G512" s="9"/>
      <c r="H512" s="9"/>
      <c r="I512" s="9"/>
      <c r="J512" s="9"/>
      <c r="K512" s="9"/>
      <c r="L512" s="9"/>
      <c r="M512" s="9"/>
      <c r="N512" s="9"/>
      <c r="O512" s="9"/>
      <c r="P512" s="9"/>
      <c r="Q512" s="9"/>
      <c r="R512" s="9"/>
      <c r="S512" s="9"/>
      <c r="T512" s="9"/>
      <c r="U512" s="9"/>
      <c r="V512" s="9"/>
      <c r="W512" s="9"/>
      <c r="X512" s="9"/>
      <c r="Y512" s="9"/>
      <c r="Z512" s="9"/>
    </row>
    <row r="513" spans="2:26" ht="15.75" customHeight="1" x14ac:dyDescent="0.5">
      <c r="B513" s="7"/>
      <c r="E513" s="9"/>
      <c r="F513" s="9"/>
      <c r="G513" s="9"/>
      <c r="H513" s="9"/>
      <c r="I513" s="9"/>
      <c r="J513" s="9"/>
      <c r="K513" s="9"/>
      <c r="L513" s="9"/>
      <c r="M513" s="9"/>
      <c r="N513" s="9"/>
      <c r="O513" s="9"/>
      <c r="P513" s="9"/>
      <c r="Q513" s="9"/>
      <c r="R513" s="9"/>
      <c r="S513" s="9"/>
      <c r="T513" s="9"/>
      <c r="U513" s="9"/>
      <c r="V513" s="9"/>
      <c r="W513" s="9"/>
      <c r="X513" s="9"/>
      <c r="Y513" s="9"/>
      <c r="Z513" s="9"/>
    </row>
    <row r="514" spans="2:26" ht="15.75" customHeight="1" x14ac:dyDescent="0.5">
      <c r="B514" s="7"/>
      <c r="E514" s="9"/>
      <c r="F514" s="9"/>
      <c r="G514" s="9"/>
      <c r="H514" s="9"/>
      <c r="I514" s="9"/>
      <c r="J514" s="9"/>
      <c r="K514" s="9"/>
      <c r="L514" s="9"/>
      <c r="M514" s="9"/>
      <c r="N514" s="9"/>
      <c r="O514" s="9"/>
      <c r="P514" s="9"/>
      <c r="Q514" s="9"/>
      <c r="R514" s="9"/>
      <c r="S514" s="9"/>
      <c r="T514" s="9"/>
      <c r="U514" s="9"/>
      <c r="V514" s="9"/>
      <c r="W514" s="9"/>
      <c r="X514" s="9"/>
      <c r="Y514" s="9"/>
      <c r="Z514" s="9"/>
    </row>
    <row r="515" spans="2:26" ht="15.75" customHeight="1" x14ac:dyDescent="0.5">
      <c r="B515" s="7"/>
      <c r="E515" s="9"/>
      <c r="F515" s="9"/>
      <c r="G515" s="9"/>
      <c r="H515" s="9"/>
      <c r="I515" s="9"/>
      <c r="J515" s="9"/>
      <c r="K515" s="9"/>
      <c r="L515" s="9"/>
      <c r="M515" s="9"/>
      <c r="N515" s="9"/>
      <c r="O515" s="9"/>
      <c r="P515" s="9"/>
      <c r="Q515" s="9"/>
      <c r="R515" s="9"/>
      <c r="S515" s="9"/>
      <c r="T515" s="9"/>
      <c r="U515" s="9"/>
      <c r="V515" s="9"/>
      <c r="W515" s="9"/>
      <c r="X515" s="9"/>
      <c r="Y515" s="9"/>
      <c r="Z515" s="9"/>
    </row>
    <row r="516" spans="2:26" ht="15.75" customHeight="1" x14ac:dyDescent="0.5">
      <c r="B516" s="7"/>
      <c r="E516" s="9"/>
      <c r="F516" s="9"/>
      <c r="G516" s="9"/>
      <c r="H516" s="9"/>
      <c r="I516" s="9"/>
      <c r="J516" s="9"/>
      <c r="K516" s="9"/>
      <c r="L516" s="9"/>
      <c r="M516" s="9"/>
      <c r="N516" s="9"/>
      <c r="O516" s="9"/>
      <c r="P516" s="9"/>
      <c r="Q516" s="9"/>
      <c r="R516" s="9"/>
      <c r="S516" s="9"/>
      <c r="T516" s="9"/>
      <c r="U516" s="9"/>
      <c r="V516" s="9"/>
      <c r="W516" s="9"/>
      <c r="X516" s="9"/>
      <c r="Y516" s="9"/>
      <c r="Z516" s="9"/>
    </row>
    <row r="517" spans="2:26" ht="15.75" customHeight="1" x14ac:dyDescent="0.5">
      <c r="B517" s="7"/>
      <c r="E517" s="9"/>
      <c r="F517" s="9"/>
      <c r="G517" s="9"/>
      <c r="H517" s="9"/>
      <c r="I517" s="9"/>
      <c r="J517" s="9"/>
      <c r="K517" s="9"/>
      <c r="L517" s="9"/>
      <c r="M517" s="9"/>
      <c r="N517" s="9"/>
      <c r="O517" s="9"/>
      <c r="P517" s="9"/>
      <c r="Q517" s="9"/>
      <c r="R517" s="9"/>
      <c r="S517" s="9"/>
      <c r="T517" s="9"/>
      <c r="U517" s="9"/>
      <c r="V517" s="9"/>
      <c r="W517" s="9"/>
      <c r="X517" s="9"/>
      <c r="Y517" s="9"/>
      <c r="Z517" s="9"/>
    </row>
    <row r="518" spans="2:26" ht="15.75" customHeight="1" x14ac:dyDescent="0.5">
      <c r="B518" s="7"/>
      <c r="E518" s="9"/>
      <c r="F518" s="9"/>
      <c r="G518" s="9"/>
      <c r="H518" s="9"/>
      <c r="I518" s="9"/>
      <c r="J518" s="9"/>
      <c r="K518" s="9"/>
      <c r="L518" s="9"/>
      <c r="M518" s="9"/>
      <c r="N518" s="9"/>
      <c r="O518" s="9"/>
      <c r="P518" s="9"/>
      <c r="Q518" s="9"/>
      <c r="R518" s="9"/>
      <c r="S518" s="9"/>
      <c r="T518" s="9"/>
      <c r="U518" s="9"/>
      <c r="V518" s="9"/>
      <c r="W518" s="9"/>
      <c r="X518" s="9"/>
      <c r="Y518" s="9"/>
      <c r="Z518" s="9"/>
    </row>
    <row r="519" spans="2:26" ht="15.75" customHeight="1" x14ac:dyDescent="0.5">
      <c r="B519" s="7"/>
      <c r="E519" s="9"/>
      <c r="F519" s="9"/>
      <c r="G519" s="9"/>
      <c r="H519" s="9"/>
      <c r="I519" s="9"/>
      <c r="J519" s="9"/>
      <c r="K519" s="9"/>
      <c r="L519" s="9"/>
      <c r="M519" s="9"/>
      <c r="N519" s="9"/>
      <c r="O519" s="9"/>
      <c r="P519" s="9"/>
      <c r="Q519" s="9"/>
      <c r="R519" s="9"/>
      <c r="S519" s="9"/>
      <c r="T519" s="9"/>
      <c r="U519" s="9"/>
      <c r="V519" s="9"/>
      <c r="W519" s="9"/>
      <c r="X519" s="9"/>
      <c r="Y519" s="9"/>
      <c r="Z519" s="9"/>
    </row>
    <row r="520" spans="2:26" ht="15.75" customHeight="1" x14ac:dyDescent="0.5">
      <c r="B520" s="7"/>
      <c r="E520" s="9"/>
      <c r="F520" s="9"/>
      <c r="G520" s="9"/>
      <c r="H520" s="9"/>
      <c r="I520" s="9"/>
      <c r="J520" s="9"/>
      <c r="K520" s="9"/>
      <c r="L520" s="9"/>
      <c r="M520" s="9"/>
      <c r="N520" s="9"/>
      <c r="O520" s="9"/>
      <c r="P520" s="9"/>
      <c r="Q520" s="9"/>
      <c r="R520" s="9"/>
      <c r="S520" s="9"/>
      <c r="T520" s="9"/>
      <c r="U520" s="9"/>
      <c r="V520" s="9"/>
      <c r="W520" s="9"/>
      <c r="X520" s="9"/>
      <c r="Y520" s="9"/>
      <c r="Z520" s="9"/>
    </row>
    <row r="521" spans="2:26" ht="15.75" customHeight="1" x14ac:dyDescent="0.5">
      <c r="B521" s="7"/>
      <c r="E521" s="9"/>
      <c r="F521" s="9"/>
      <c r="G521" s="9"/>
      <c r="H521" s="9"/>
      <c r="I521" s="9"/>
      <c r="J521" s="9"/>
      <c r="K521" s="9"/>
      <c r="L521" s="9"/>
      <c r="M521" s="9"/>
      <c r="N521" s="9"/>
      <c r="O521" s="9"/>
      <c r="P521" s="9"/>
      <c r="Q521" s="9"/>
      <c r="R521" s="9"/>
      <c r="S521" s="9"/>
      <c r="T521" s="9"/>
      <c r="U521" s="9"/>
      <c r="V521" s="9"/>
      <c r="W521" s="9"/>
      <c r="X521" s="9"/>
      <c r="Y521" s="9"/>
      <c r="Z521" s="9"/>
    </row>
    <row r="522" spans="2:26" ht="15.75" customHeight="1" x14ac:dyDescent="0.5">
      <c r="B522" s="7"/>
      <c r="E522" s="9"/>
      <c r="F522" s="9"/>
      <c r="G522" s="9"/>
      <c r="H522" s="9"/>
      <c r="I522" s="9"/>
      <c r="J522" s="9"/>
      <c r="K522" s="9"/>
      <c r="L522" s="9"/>
      <c r="M522" s="9"/>
      <c r="N522" s="9"/>
      <c r="O522" s="9"/>
      <c r="P522" s="9"/>
      <c r="Q522" s="9"/>
      <c r="R522" s="9"/>
      <c r="S522" s="9"/>
      <c r="T522" s="9"/>
      <c r="U522" s="9"/>
      <c r="V522" s="9"/>
      <c r="W522" s="9"/>
      <c r="X522" s="9"/>
      <c r="Y522" s="9"/>
      <c r="Z522" s="9"/>
    </row>
    <row r="523" spans="2:26" ht="15.75" customHeight="1" x14ac:dyDescent="0.5">
      <c r="B523" s="7"/>
      <c r="E523" s="9"/>
      <c r="F523" s="9"/>
      <c r="G523" s="9"/>
      <c r="H523" s="9"/>
      <c r="I523" s="9"/>
      <c r="J523" s="9"/>
      <c r="K523" s="9"/>
      <c r="L523" s="9"/>
      <c r="M523" s="9"/>
      <c r="N523" s="9"/>
      <c r="O523" s="9"/>
      <c r="P523" s="9"/>
      <c r="Q523" s="9"/>
      <c r="R523" s="9"/>
      <c r="S523" s="9"/>
      <c r="T523" s="9"/>
      <c r="U523" s="9"/>
      <c r="V523" s="9"/>
      <c r="W523" s="9"/>
      <c r="X523" s="9"/>
      <c r="Y523" s="9"/>
      <c r="Z523" s="9"/>
    </row>
    <row r="524" spans="2:26" ht="15.75" customHeight="1" x14ac:dyDescent="0.5">
      <c r="B524" s="7"/>
      <c r="E524" s="9"/>
      <c r="F524" s="9"/>
      <c r="G524" s="9"/>
      <c r="H524" s="9"/>
      <c r="I524" s="9"/>
      <c r="J524" s="9"/>
      <c r="K524" s="9"/>
      <c r="L524" s="9"/>
      <c r="M524" s="9"/>
      <c r="N524" s="9"/>
      <c r="O524" s="9"/>
      <c r="P524" s="9"/>
      <c r="Q524" s="9"/>
      <c r="R524" s="9"/>
      <c r="S524" s="9"/>
      <c r="T524" s="9"/>
      <c r="U524" s="9"/>
      <c r="V524" s="9"/>
      <c r="W524" s="9"/>
      <c r="X524" s="9"/>
      <c r="Y524" s="9"/>
      <c r="Z524" s="9"/>
    </row>
    <row r="525" spans="2:26" ht="15.75" customHeight="1" x14ac:dyDescent="0.5">
      <c r="B525" s="7"/>
      <c r="E525" s="9"/>
      <c r="F525" s="9"/>
      <c r="G525" s="9"/>
      <c r="H525" s="9"/>
      <c r="I525" s="9"/>
      <c r="J525" s="9"/>
      <c r="K525" s="9"/>
      <c r="L525" s="9"/>
      <c r="M525" s="9"/>
      <c r="N525" s="9"/>
      <c r="O525" s="9"/>
      <c r="P525" s="9"/>
      <c r="Q525" s="9"/>
      <c r="R525" s="9"/>
      <c r="S525" s="9"/>
      <c r="T525" s="9"/>
      <c r="U525" s="9"/>
      <c r="V525" s="9"/>
      <c r="W525" s="9"/>
      <c r="X525" s="9"/>
      <c r="Y525" s="9"/>
      <c r="Z525" s="9"/>
    </row>
    <row r="526" spans="2:26" ht="15.75" customHeight="1" x14ac:dyDescent="0.5">
      <c r="B526" s="7"/>
      <c r="E526" s="9"/>
      <c r="F526" s="9"/>
      <c r="G526" s="9"/>
      <c r="H526" s="9"/>
      <c r="I526" s="9"/>
      <c r="J526" s="9"/>
      <c r="K526" s="9"/>
      <c r="L526" s="9"/>
      <c r="M526" s="9"/>
      <c r="N526" s="9"/>
      <c r="O526" s="9"/>
      <c r="P526" s="9"/>
      <c r="Q526" s="9"/>
      <c r="R526" s="9"/>
      <c r="S526" s="9"/>
      <c r="T526" s="9"/>
      <c r="U526" s="9"/>
      <c r="V526" s="9"/>
      <c r="W526" s="9"/>
      <c r="X526" s="9"/>
      <c r="Y526" s="9"/>
      <c r="Z526" s="9"/>
    </row>
    <row r="527" spans="2:26" ht="15.75" customHeight="1" x14ac:dyDescent="0.5">
      <c r="B527" s="7"/>
      <c r="E527" s="9"/>
      <c r="F527" s="9"/>
      <c r="G527" s="9"/>
      <c r="H527" s="9"/>
      <c r="I527" s="9"/>
      <c r="J527" s="9"/>
      <c r="K527" s="9"/>
      <c r="L527" s="9"/>
      <c r="M527" s="9"/>
      <c r="N527" s="9"/>
      <c r="O527" s="9"/>
      <c r="P527" s="9"/>
      <c r="Q527" s="9"/>
      <c r="R527" s="9"/>
      <c r="S527" s="9"/>
      <c r="T527" s="9"/>
      <c r="U527" s="9"/>
      <c r="V527" s="9"/>
      <c r="W527" s="9"/>
      <c r="X527" s="9"/>
      <c r="Y527" s="9"/>
      <c r="Z527" s="9"/>
    </row>
    <row r="528" spans="2:26" ht="15.75" customHeight="1" x14ac:dyDescent="0.5">
      <c r="B528" s="7"/>
      <c r="E528" s="9"/>
      <c r="F528" s="9"/>
      <c r="G528" s="9"/>
      <c r="H528" s="9"/>
      <c r="I528" s="9"/>
      <c r="J528" s="9"/>
      <c r="K528" s="9"/>
      <c r="L528" s="9"/>
      <c r="M528" s="9"/>
      <c r="N528" s="9"/>
      <c r="O528" s="9"/>
      <c r="P528" s="9"/>
      <c r="Q528" s="9"/>
      <c r="R528" s="9"/>
      <c r="S528" s="9"/>
      <c r="T528" s="9"/>
      <c r="U528" s="9"/>
      <c r="V528" s="9"/>
      <c r="W528" s="9"/>
      <c r="X528" s="9"/>
      <c r="Y528" s="9"/>
      <c r="Z528" s="9"/>
    </row>
    <row r="529" spans="2:26" ht="15.75" customHeight="1" x14ac:dyDescent="0.5">
      <c r="B529" s="7"/>
      <c r="E529" s="9"/>
      <c r="F529" s="9"/>
      <c r="G529" s="9"/>
      <c r="H529" s="9"/>
      <c r="I529" s="9"/>
      <c r="J529" s="9"/>
      <c r="K529" s="9"/>
      <c r="L529" s="9"/>
      <c r="M529" s="9"/>
      <c r="N529" s="9"/>
      <c r="O529" s="9"/>
      <c r="P529" s="9"/>
      <c r="Q529" s="9"/>
      <c r="R529" s="9"/>
      <c r="S529" s="9"/>
      <c r="T529" s="9"/>
      <c r="U529" s="9"/>
      <c r="V529" s="9"/>
      <c r="W529" s="9"/>
      <c r="X529" s="9"/>
      <c r="Y529" s="9"/>
      <c r="Z529" s="9"/>
    </row>
    <row r="530" spans="2:26" ht="15.75" customHeight="1" x14ac:dyDescent="0.5">
      <c r="B530" s="7"/>
      <c r="E530" s="9"/>
      <c r="F530" s="9"/>
      <c r="G530" s="9"/>
      <c r="H530" s="9"/>
      <c r="I530" s="9"/>
      <c r="J530" s="9"/>
      <c r="K530" s="9"/>
      <c r="L530" s="9"/>
      <c r="M530" s="9"/>
      <c r="N530" s="9"/>
      <c r="O530" s="9"/>
      <c r="P530" s="9"/>
      <c r="Q530" s="9"/>
      <c r="R530" s="9"/>
      <c r="S530" s="9"/>
      <c r="T530" s="9"/>
      <c r="U530" s="9"/>
      <c r="V530" s="9"/>
      <c r="W530" s="9"/>
      <c r="X530" s="9"/>
      <c r="Y530" s="9"/>
      <c r="Z530" s="9"/>
    </row>
    <row r="531" spans="2:26" ht="15.75" customHeight="1" x14ac:dyDescent="0.5">
      <c r="B531" s="7"/>
      <c r="E531" s="9"/>
      <c r="F531" s="9"/>
      <c r="G531" s="9"/>
      <c r="H531" s="9"/>
      <c r="I531" s="9"/>
      <c r="J531" s="9"/>
      <c r="K531" s="9"/>
      <c r="L531" s="9"/>
      <c r="M531" s="9"/>
      <c r="N531" s="9"/>
      <c r="O531" s="9"/>
      <c r="P531" s="9"/>
      <c r="Q531" s="9"/>
      <c r="R531" s="9"/>
      <c r="S531" s="9"/>
      <c r="T531" s="9"/>
      <c r="U531" s="9"/>
      <c r="V531" s="9"/>
      <c r="W531" s="9"/>
      <c r="X531" s="9"/>
      <c r="Y531" s="9"/>
      <c r="Z531" s="9"/>
    </row>
    <row r="532" spans="2:26" ht="15.75" customHeight="1" x14ac:dyDescent="0.5">
      <c r="B532" s="7"/>
      <c r="E532" s="9"/>
      <c r="F532" s="9"/>
      <c r="G532" s="9"/>
      <c r="H532" s="9"/>
      <c r="I532" s="9"/>
      <c r="J532" s="9"/>
      <c r="K532" s="9"/>
      <c r="L532" s="9"/>
      <c r="M532" s="9"/>
      <c r="N532" s="9"/>
      <c r="O532" s="9"/>
      <c r="P532" s="9"/>
      <c r="Q532" s="9"/>
      <c r="R532" s="9"/>
      <c r="S532" s="9"/>
      <c r="T532" s="9"/>
      <c r="U532" s="9"/>
      <c r="V532" s="9"/>
      <c r="W532" s="9"/>
      <c r="X532" s="9"/>
      <c r="Y532" s="9"/>
      <c r="Z532" s="9"/>
    </row>
    <row r="533" spans="2:26" ht="15.75" customHeight="1" x14ac:dyDescent="0.5">
      <c r="B533" s="7"/>
      <c r="E533" s="9"/>
      <c r="F533" s="9"/>
      <c r="G533" s="9"/>
      <c r="H533" s="9"/>
      <c r="I533" s="9"/>
      <c r="J533" s="9"/>
      <c r="K533" s="9"/>
      <c r="L533" s="9"/>
      <c r="M533" s="9"/>
      <c r="N533" s="9"/>
      <c r="O533" s="9"/>
      <c r="P533" s="9"/>
      <c r="Q533" s="9"/>
      <c r="R533" s="9"/>
      <c r="S533" s="9"/>
      <c r="T533" s="9"/>
      <c r="U533" s="9"/>
      <c r="V533" s="9"/>
      <c r="W533" s="9"/>
      <c r="X533" s="9"/>
      <c r="Y533" s="9"/>
      <c r="Z533" s="9"/>
    </row>
    <row r="534" spans="2:26" ht="15.75" customHeight="1" x14ac:dyDescent="0.5">
      <c r="B534" s="7"/>
      <c r="E534" s="9"/>
      <c r="F534" s="9"/>
      <c r="G534" s="9"/>
      <c r="H534" s="9"/>
      <c r="I534" s="9"/>
      <c r="J534" s="9"/>
      <c r="K534" s="9"/>
      <c r="L534" s="9"/>
      <c r="M534" s="9"/>
      <c r="N534" s="9"/>
      <c r="O534" s="9"/>
      <c r="P534" s="9"/>
      <c r="Q534" s="9"/>
      <c r="R534" s="9"/>
      <c r="S534" s="9"/>
      <c r="T534" s="9"/>
      <c r="U534" s="9"/>
      <c r="V534" s="9"/>
      <c r="W534" s="9"/>
      <c r="X534" s="9"/>
      <c r="Y534" s="9"/>
      <c r="Z534" s="9"/>
    </row>
    <row r="535" spans="2:26" ht="15.75" customHeight="1" x14ac:dyDescent="0.5">
      <c r="B535" s="7"/>
      <c r="E535" s="9"/>
      <c r="F535" s="9"/>
      <c r="G535" s="9"/>
      <c r="H535" s="9"/>
      <c r="I535" s="9"/>
      <c r="J535" s="9"/>
      <c r="K535" s="9"/>
      <c r="L535" s="9"/>
      <c r="M535" s="9"/>
      <c r="N535" s="9"/>
      <c r="O535" s="9"/>
      <c r="P535" s="9"/>
      <c r="Q535" s="9"/>
      <c r="R535" s="9"/>
      <c r="S535" s="9"/>
      <c r="T535" s="9"/>
      <c r="U535" s="9"/>
      <c r="V535" s="9"/>
      <c r="W535" s="9"/>
      <c r="X535" s="9"/>
      <c r="Y535" s="9"/>
      <c r="Z535" s="9"/>
    </row>
    <row r="536" spans="2:26" ht="15.75" customHeight="1" x14ac:dyDescent="0.5">
      <c r="B536" s="7"/>
      <c r="E536" s="9"/>
      <c r="F536" s="9"/>
      <c r="G536" s="9"/>
      <c r="H536" s="9"/>
      <c r="I536" s="9"/>
      <c r="J536" s="9"/>
      <c r="K536" s="9"/>
      <c r="L536" s="9"/>
      <c r="M536" s="9"/>
      <c r="N536" s="9"/>
      <c r="O536" s="9"/>
      <c r="P536" s="9"/>
      <c r="Q536" s="9"/>
      <c r="R536" s="9"/>
      <c r="S536" s="9"/>
      <c r="T536" s="9"/>
      <c r="U536" s="9"/>
      <c r="V536" s="9"/>
      <c r="W536" s="9"/>
      <c r="X536" s="9"/>
      <c r="Y536" s="9"/>
      <c r="Z536" s="9"/>
    </row>
    <row r="537" spans="2:26" ht="15.75" customHeight="1" x14ac:dyDescent="0.5">
      <c r="B537" s="7"/>
      <c r="E537" s="9"/>
      <c r="F537" s="9"/>
      <c r="G537" s="9"/>
      <c r="H537" s="9"/>
      <c r="I537" s="9"/>
      <c r="J537" s="9"/>
      <c r="K537" s="9"/>
      <c r="L537" s="9"/>
      <c r="M537" s="9"/>
      <c r="N537" s="9"/>
      <c r="O537" s="9"/>
      <c r="P537" s="9"/>
      <c r="Q537" s="9"/>
      <c r="R537" s="9"/>
      <c r="S537" s="9"/>
      <c r="T537" s="9"/>
      <c r="U537" s="9"/>
      <c r="V537" s="9"/>
      <c r="W537" s="9"/>
      <c r="X537" s="9"/>
      <c r="Y537" s="9"/>
      <c r="Z537" s="9"/>
    </row>
    <row r="538" spans="2:26" ht="15.75" customHeight="1" x14ac:dyDescent="0.5">
      <c r="B538" s="7"/>
      <c r="E538" s="9"/>
      <c r="F538" s="9"/>
      <c r="G538" s="9"/>
      <c r="H538" s="9"/>
      <c r="I538" s="9"/>
      <c r="J538" s="9"/>
      <c r="K538" s="9"/>
      <c r="L538" s="9"/>
      <c r="M538" s="9"/>
      <c r="N538" s="9"/>
      <c r="O538" s="9"/>
      <c r="P538" s="9"/>
      <c r="Q538" s="9"/>
      <c r="R538" s="9"/>
      <c r="S538" s="9"/>
      <c r="T538" s="9"/>
      <c r="U538" s="9"/>
      <c r="V538" s="9"/>
      <c r="W538" s="9"/>
      <c r="X538" s="9"/>
      <c r="Y538" s="9"/>
      <c r="Z538" s="9"/>
    </row>
    <row r="539" spans="2:26" ht="15.75" customHeight="1" x14ac:dyDescent="0.5">
      <c r="B539" s="7"/>
      <c r="E539" s="9"/>
      <c r="F539" s="9"/>
      <c r="G539" s="9"/>
      <c r="H539" s="9"/>
      <c r="I539" s="9"/>
      <c r="J539" s="9"/>
      <c r="K539" s="9"/>
      <c r="L539" s="9"/>
      <c r="M539" s="9"/>
      <c r="N539" s="9"/>
      <c r="O539" s="9"/>
      <c r="P539" s="9"/>
      <c r="Q539" s="9"/>
      <c r="R539" s="9"/>
      <c r="S539" s="9"/>
      <c r="T539" s="9"/>
      <c r="U539" s="9"/>
      <c r="V539" s="9"/>
      <c r="W539" s="9"/>
      <c r="X539" s="9"/>
      <c r="Y539" s="9"/>
      <c r="Z539" s="9"/>
    </row>
    <row r="540" spans="2:26" ht="15.75" customHeight="1" x14ac:dyDescent="0.5">
      <c r="B540" s="7"/>
      <c r="E540" s="9"/>
      <c r="F540" s="9"/>
      <c r="G540" s="9"/>
      <c r="H540" s="9"/>
      <c r="I540" s="9"/>
      <c r="J540" s="9"/>
      <c r="K540" s="9"/>
      <c r="L540" s="9"/>
      <c r="M540" s="9"/>
      <c r="N540" s="9"/>
      <c r="O540" s="9"/>
      <c r="P540" s="9"/>
      <c r="Q540" s="9"/>
      <c r="R540" s="9"/>
      <c r="S540" s="9"/>
      <c r="T540" s="9"/>
      <c r="U540" s="9"/>
      <c r="V540" s="9"/>
      <c r="W540" s="9"/>
      <c r="X540" s="9"/>
      <c r="Y540" s="9"/>
      <c r="Z540" s="9"/>
    </row>
    <row r="541" spans="2:26" ht="15.75" customHeight="1" x14ac:dyDescent="0.5">
      <c r="B541" s="7"/>
      <c r="E541" s="9"/>
      <c r="F541" s="9"/>
      <c r="G541" s="9"/>
      <c r="H541" s="9"/>
      <c r="I541" s="9"/>
      <c r="J541" s="9"/>
      <c r="K541" s="9"/>
      <c r="L541" s="9"/>
      <c r="M541" s="9"/>
      <c r="N541" s="9"/>
      <c r="O541" s="9"/>
      <c r="P541" s="9"/>
      <c r="Q541" s="9"/>
      <c r="R541" s="9"/>
      <c r="S541" s="9"/>
      <c r="T541" s="9"/>
      <c r="U541" s="9"/>
      <c r="V541" s="9"/>
      <c r="W541" s="9"/>
      <c r="X541" s="9"/>
      <c r="Y541" s="9"/>
      <c r="Z541" s="9"/>
    </row>
    <row r="542" spans="2:26" ht="15.75" customHeight="1" x14ac:dyDescent="0.5">
      <c r="B542" s="7"/>
      <c r="E542" s="9"/>
      <c r="F542" s="9"/>
      <c r="G542" s="9"/>
      <c r="H542" s="9"/>
      <c r="I542" s="9"/>
      <c r="J542" s="9"/>
      <c r="K542" s="9"/>
      <c r="L542" s="9"/>
      <c r="M542" s="9"/>
      <c r="N542" s="9"/>
      <c r="O542" s="9"/>
      <c r="P542" s="9"/>
      <c r="Q542" s="9"/>
      <c r="R542" s="9"/>
      <c r="S542" s="9"/>
      <c r="T542" s="9"/>
      <c r="U542" s="9"/>
      <c r="V542" s="9"/>
      <c r="W542" s="9"/>
      <c r="X542" s="9"/>
      <c r="Y542" s="9"/>
      <c r="Z542" s="9"/>
    </row>
    <row r="543" spans="2:26" ht="15.75" customHeight="1" x14ac:dyDescent="0.5">
      <c r="B543" s="7"/>
      <c r="E543" s="9"/>
      <c r="F543" s="9"/>
      <c r="G543" s="9"/>
      <c r="H543" s="9"/>
      <c r="I543" s="9"/>
      <c r="J543" s="9"/>
      <c r="K543" s="9"/>
      <c r="L543" s="9"/>
      <c r="M543" s="9"/>
      <c r="N543" s="9"/>
      <c r="O543" s="9"/>
      <c r="P543" s="9"/>
      <c r="Q543" s="9"/>
      <c r="R543" s="9"/>
      <c r="S543" s="9"/>
      <c r="T543" s="9"/>
      <c r="U543" s="9"/>
      <c r="V543" s="9"/>
      <c r="W543" s="9"/>
      <c r="X543" s="9"/>
      <c r="Y543" s="9"/>
      <c r="Z543" s="9"/>
    </row>
    <row r="544" spans="2:26" ht="15.75" customHeight="1" x14ac:dyDescent="0.5">
      <c r="B544" s="7"/>
      <c r="E544" s="9"/>
      <c r="F544" s="9"/>
      <c r="G544" s="9"/>
      <c r="H544" s="9"/>
      <c r="I544" s="9"/>
      <c r="J544" s="9"/>
      <c r="K544" s="9"/>
      <c r="L544" s="9"/>
      <c r="M544" s="9"/>
      <c r="N544" s="9"/>
      <c r="O544" s="9"/>
      <c r="P544" s="9"/>
      <c r="Q544" s="9"/>
      <c r="R544" s="9"/>
      <c r="S544" s="9"/>
      <c r="T544" s="9"/>
      <c r="U544" s="9"/>
      <c r="V544" s="9"/>
      <c r="W544" s="9"/>
      <c r="X544" s="9"/>
      <c r="Y544" s="9"/>
      <c r="Z544" s="9"/>
    </row>
    <row r="545" spans="2:26" ht="15.75" customHeight="1" x14ac:dyDescent="0.5">
      <c r="B545" s="7"/>
      <c r="E545" s="9"/>
      <c r="F545" s="9"/>
      <c r="G545" s="9"/>
      <c r="H545" s="9"/>
      <c r="I545" s="9"/>
      <c r="J545" s="9"/>
      <c r="K545" s="9"/>
      <c r="L545" s="9"/>
      <c r="M545" s="9"/>
      <c r="N545" s="9"/>
      <c r="O545" s="9"/>
      <c r="P545" s="9"/>
      <c r="Q545" s="9"/>
      <c r="R545" s="9"/>
      <c r="S545" s="9"/>
      <c r="T545" s="9"/>
      <c r="U545" s="9"/>
      <c r="V545" s="9"/>
      <c r="W545" s="9"/>
      <c r="X545" s="9"/>
      <c r="Y545" s="9"/>
      <c r="Z545" s="9"/>
    </row>
    <row r="546" spans="2:26" ht="15.75" customHeight="1" x14ac:dyDescent="0.5">
      <c r="B546" s="7"/>
      <c r="E546" s="9"/>
      <c r="F546" s="9"/>
      <c r="G546" s="9"/>
      <c r="H546" s="9"/>
      <c r="I546" s="9"/>
      <c r="J546" s="9"/>
      <c r="K546" s="9"/>
      <c r="L546" s="9"/>
      <c r="M546" s="9"/>
      <c r="N546" s="9"/>
      <c r="O546" s="9"/>
      <c r="P546" s="9"/>
      <c r="Q546" s="9"/>
      <c r="R546" s="9"/>
      <c r="S546" s="9"/>
      <c r="T546" s="9"/>
      <c r="U546" s="9"/>
      <c r="V546" s="9"/>
      <c r="W546" s="9"/>
      <c r="X546" s="9"/>
      <c r="Y546" s="9"/>
      <c r="Z546" s="9"/>
    </row>
    <row r="547" spans="2:26" ht="15.75" customHeight="1" x14ac:dyDescent="0.5">
      <c r="B547" s="7"/>
      <c r="E547" s="9"/>
      <c r="F547" s="9"/>
      <c r="G547" s="9"/>
      <c r="H547" s="9"/>
      <c r="I547" s="9"/>
      <c r="J547" s="9"/>
      <c r="K547" s="9"/>
      <c r="L547" s="9"/>
      <c r="M547" s="9"/>
      <c r="N547" s="9"/>
      <c r="O547" s="9"/>
      <c r="P547" s="9"/>
      <c r="Q547" s="9"/>
      <c r="R547" s="9"/>
      <c r="S547" s="9"/>
      <c r="T547" s="9"/>
      <c r="U547" s="9"/>
      <c r="V547" s="9"/>
      <c r="W547" s="9"/>
      <c r="X547" s="9"/>
      <c r="Y547" s="9"/>
      <c r="Z547" s="9"/>
    </row>
    <row r="548" spans="2:26" ht="15.75" customHeight="1" x14ac:dyDescent="0.5">
      <c r="B548" s="7"/>
      <c r="E548" s="9"/>
      <c r="F548" s="9"/>
      <c r="G548" s="9"/>
      <c r="H548" s="9"/>
      <c r="I548" s="9"/>
      <c r="J548" s="9"/>
      <c r="K548" s="9"/>
      <c r="L548" s="9"/>
      <c r="M548" s="9"/>
      <c r="N548" s="9"/>
      <c r="O548" s="9"/>
      <c r="P548" s="9"/>
      <c r="Q548" s="9"/>
      <c r="R548" s="9"/>
      <c r="S548" s="9"/>
      <c r="T548" s="9"/>
      <c r="U548" s="9"/>
      <c r="V548" s="9"/>
      <c r="W548" s="9"/>
      <c r="X548" s="9"/>
      <c r="Y548" s="9"/>
      <c r="Z548" s="9"/>
    </row>
    <row r="549" spans="2:26" ht="15.75" customHeight="1" x14ac:dyDescent="0.5">
      <c r="B549" s="7"/>
      <c r="E549" s="9"/>
      <c r="F549" s="9"/>
      <c r="G549" s="9"/>
      <c r="H549" s="9"/>
      <c r="I549" s="9"/>
      <c r="J549" s="9"/>
      <c r="K549" s="9"/>
      <c r="L549" s="9"/>
      <c r="M549" s="9"/>
      <c r="N549" s="9"/>
      <c r="O549" s="9"/>
      <c r="P549" s="9"/>
      <c r="Q549" s="9"/>
      <c r="R549" s="9"/>
      <c r="S549" s="9"/>
      <c r="T549" s="9"/>
      <c r="U549" s="9"/>
      <c r="V549" s="9"/>
      <c r="W549" s="9"/>
      <c r="X549" s="9"/>
      <c r="Y549" s="9"/>
      <c r="Z549" s="9"/>
    </row>
    <row r="550" spans="2:26" ht="15.75" customHeight="1" x14ac:dyDescent="0.5">
      <c r="B550" s="7"/>
      <c r="E550" s="9"/>
      <c r="F550" s="9"/>
      <c r="G550" s="9"/>
      <c r="H550" s="9"/>
      <c r="I550" s="9"/>
      <c r="J550" s="9"/>
      <c r="K550" s="9"/>
      <c r="L550" s="9"/>
      <c r="M550" s="9"/>
      <c r="N550" s="9"/>
      <c r="O550" s="9"/>
      <c r="P550" s="9"/>
      <c r="Q550" s="9"/>
      <c r="R550" s="9"/>
      <c r="S550" s="9"/>
      <c r="T550" s="9"/>
      <c r="U550" s="9"/>
      <c r="V550" s="9"/>
      <c r="W550" s="9"/>
      <c r="X550" s="9"/>
      <c r="Y550" s="9"/>
      <c r="Z550" s="9"/>
    </row>
    <row r="551" spans="2:26" ht="15.75" customHeight="1" x14ac:dyDescent="0.5">
      <c r="B551" s="7"/>
      <c r="E551" s="9"/>
      <c r="F551" s="9"/>
      <c r="G551" s="9"/>
      <c r="H551" s="9"/>
      <c r="I551" s="9"/>
      <c r="J551" s="9"/>
      <c r="K551" s="9"/>
      <c r="L551" s="9"/>
      <c r="M551" s="9"/>
      <c r="N551" s="9"/>
      <c r="O551" s="9"/>
      <c r="P551" s="9"/>
      <c r="Q551" s="9"/>
      <c r="R551" s="9"/>
      <c r="S551" s="9"/>
      <c r="T551" s="9"/>
      <c r="U551" s="9"/>
      <c r="V551" s="9"/>
      <c r="W551" s="9"/>
      <c r="X551" s="9"/>
      <c r="Y551" s="9"/>
      <c r="Z551" s="9"/>
    </row>
    <row r="552" spans="2:26" ht="15.75" customHeight="1" x14ac:dyDescent="0.5">
      <c r="B552" s="7"/>
      <c r="E552" s="9"/>
      <c r="F552" s="9"/>
      <c r="G552" s="9"/>
      <c r="H552" s="9"/>
      <c r="I552" s="9"/>
      <c r="J552" s="9"/>
      <c r="K552" s="9"/>
      <c r="L552" s="9"/>
      <c r="M552" s="9"/>
      <c r="N552" s="9"/>
      <c r="O552" s="9"/>
      <c r="P552" s="9"/>
      <c r="Q552" s="9"/>
      <c r="R552" s="9"/>
      <c r="S552" s="9"/>
      <c r="T552" s="9"/>
      <c r="U552" s="9"/>
      <c r="V552" s="9"/>
      <c r="W552" s="9"/>
      <c r="X552" s="9"/>
      <c r="Y552" s="9"/>
      <c r="Z552" s="9"/>
    </row>
    <row r="553" spans="2:26" ht="15.75" customHeight="1" x14ac:dyDescent="0.5">
      <c r="B553" s="7"/>
      <c r="E553" s="9"/>
      <c r="F553" s="9"/>
      <c r="G553" s="9"/>
      <c r="H553" s="9"/>
      <c r="I553" s="9"/>
      <c r="J553" s="9"/>
      <c r="K553" s="9"/>
      <c r="L553" s="9"/>
      <c r="M553" s="9"/>
      <c r="N553" s="9"/>
      <c r="O553" s="9"/>
      <c r="P553" s="9"/>
      <c r="Q553" s="9"/>
      <c r="R553" s="9"/>
      <c r="S553" s="9"/>
      <c r="T553" s="9"/>
      <c r="U553" s="9"/>
      <c r="V553" s="9"/>
      <c r="W553" s="9"/>
      <c r="X553" s="9"/>
      <c r="Y553" s="9"/>
      <c r="Z553" s="9"/>
    </row>
    <row r="554" spans="2:26" ht="15.75" customHeight="1" x14ac:dyDescent="0.5">
      <c r="B554" s="7"/>
      <c r="E554" s="9"/>
      <c r="F554" s="9"/>
      <c r="G554" s="9"/>
      <c r="H554" s="9"/>
      <c r="I554" s="9"/>
      <c r="J554" s="9"/>
      <c r="K554" s="9"/>
      <c r="L554" s="9"/>
      <c r="M554" s="9"/>
      <c r="N554" s="9"/>
      <c r="O554" s="9"/>
      <c r="P554" s="9"/>
      <c r="Q554" s="9"/>
      <c r="R554" s="9"/>
      <c r="S554" s="9"/>
      <c r="T554" s="9"/>
      <c r="U554" s="9"/>
      <c r="V554" s="9"/>
      <c r="W554" s="9"/>
      <c r="X554" s="9"/>
      <c r="Y554" s="9"/>
      <c r="Z554" s="9"/>
    </row>
    <row r="555" spans="2:26" ht="15.75" customHeight="1" x14ac:dyDescent="0.5">
      <c r="B555" s="7"/>
      <c r="E555" s="9"/>
      <c r="F555" s="9"/>
      <c r="G555" s="9"/>
      <c r="H555" s="9"/>
      <c r="I555" s="9"/>
      <c r="J555" s="9"/>
      <c r="K555" s="9"/>
      <c r="L555" s="9"/>
      <c r="M555" s="9"/>
      <c r="N555" s="9"/>
      <c r="O555" s="9"/>
      <c r="P555" s="9"/>
      <c r="Q555" s="9"/>
      <c r="R555" s="9"/>
      <c r="S555" s="9"/>
      <c r="T555" s="9"/>
      <c r="U555" s="9"/>
      <c r="V555" s="9"/>
      <c r="W555" s="9"/>
      <c r="X555" s="9"/>
      <c r="Y555" s="9"/>
      <c r="Z555" s="9"/>
    </row>
    <row r="556" spans="2:26" ht="15.75" customHeight="1" x14ac:dyDescent="0.5">
      <c r="B556" s="7"/>
      <c r="E556" s="9"/>
      <c r="F556" s="9"/>
      <c r="G556" s="9"/>
      <c r="H556" s="9"/>
      <c r="I556" s="9"/>
      <c r="J556" s="9"/>
      <c r="K556" s="9"/>
      <c r="L556" s="9"/>
      <c r="M556" s="9"/>
      <c r="N556" s="9"/>
      <c r="O556" s="9"/>
      <c r="P556" s="9"/>
      <c r="Q556" s="9"/>
      <c r="R556" s="9"/>
      <c r="S556" s="9"/>
      <c r="T556" s="9"/>
      <c r="U556" s="9"/>
      <c r="V556" s="9"/>
      <c r="W556" s="9"/>
      <c r="X556" s="9"/>
      <c r="Y556" s="9"/>
      <c r="Z556" s="9"/>
    </row>
    <row r="557" spans="2:26" ht="15.75" customHeight="1" x14ac:dyDescent="0.5">
      <c r="B557" s="7"/>
      <c r="E557" s="9"/>
      <c r="F557" s="9"/>
      <c r="G557" s="9"/>
      <c r="H557" s="9"/>
      <c r="I557" s="9"/>
      <c r="J557" s="9"/>
      <c r="K557" s="9"/>
      <c r="L557" s="9"/>
      <c r="M557" s="9"/>
      <c r="N557" s="9"/>
      <c r="O557" s="9"/>
      <c r="P557" s="9"/>
      <c r="Q557" s="9"/>
      <c r="R557" s="9"/>
      <c r="S557" s="9"/>
      <c r="T557" s="9"/>
      <c r="U557" s="9"/>
      <c r="V557" s="9"/>
      <c r="W557" s="9"/>
      <c r="X557" s="9"/>
      <c r="Y557" s="9"/>
      <c r="Z557" s="9"/>
    </row>
    <row r="558" spans="2:26" ht="15.75" customHeight="1" x14ac:dyDescent="0.5">
      <c r="B558" s="7"/>
      <c r="E558" s="9"/>
      <c r="F558" s="9"/>
      <c r="G558" s="9"/>
      <c r="H558" s="9"/>
      <c r="I558" s="9"/>
      <c r="J558" s="9"/>
      <c r="K558" s="9"/>
      <c r="L558" s="9"/>
      <c r="M558" s="9"/>
      <c r="N558" s="9"/>
      <c r="O558" s="9"/>
      <c r="P558" s="9"/>
      <c r="Q558" s="9"/>
      <c r="R558" s="9"/>
      <c r="S558" s="9"/>
      <c r="T558" s="9"/>
      <c r="U558" s="9"/>
      <c r="V558" s="9"/>
      <c r="W558" s="9"/>
      <c r="X558" s="9"/>
      <c r="Y558" s="9"/>
      <c r="Z558" s="9"/>
    </row>
    <row r="559" spans="2:26" ht="15.75" customHeight="1" x14ac:dyDescent="0.5">
      <c r="B559" s="7"/>
      <c r="E559" s="9"/>
      <c r="F559" s="9"/>
      <c r="G559" s="9"/>
      <c r="H559" s="9"/>
      <c r="I559" s="9"/>
      <c r="J559" s="9"/>
      <c r="K559" s="9"/>
      <c r="L559" s="9"/>
      <c r="M559" s="9"/>
      <c r="N559" s="9"/>
      <c r="O559" s="9"/>
      <c r="P559" s="9"/>
      <c r="Q559" s="9"/>
      <c r="R559" s="9"/>
      <c r="S559" s="9"/>
      <c r="T559" s="9"/>
      <c r="U559" s="9"/>
      <c r="V559" s="9"/>
      <c r="W559" s="9"/>
      <c r="X559" s="9"/>
      <c r="Y559" s="9"/>
      <c r="Z559" s="9"/>
    </row>
    <row r="560" spans="2:26" ht="15.75" customHeight="1" x14ac:dyDescent="0.5">
      <c r="B560" s="7"/>
      <c r="E560" s="9"/>
      <c r="F560" s="9"/>
      <c r="G560" s="9"/>
      <c r="H560" s="9"/>
      <c r="I560" s="9"/>
      <c r="J560" s="9"/>
      <c r="K560" s="9"/>
      <c r="L560" s="9"/>
      <c r="M560" s="9"/>
      <c r="N560" s="9"/>
      <c r="O560" s="9"/>
      <c r="P560" s="9"/>
      <c r="Q560" s="9"/>
      <c r="R560" s="9"/>
      <c r="S560" s="9"/>
      <c r="T560" s="9"/>
      <c r="U560" s="9"/>
      <c r="V560" s="9"/>
      <c r="W560" s="9"/>
      <c r="X560" s="9"/>
      <c r="Y560" s="9"/>
      <c r="Z560" s="9"/>
    </row>
    <row r="561" spans="2:26" ht="15.75" customHeight="1" x14ac:dyDescent="0.5">
      <c r="B561" s="7"/>
      <c r="E561" s="9"/>
      <c r="F561" s="9"/>
      <c r="G561" s="9"/>
      <c r="H561" s="9"/>
      <c r="I561" s="9"/>
      <c r="J561" s="9"/>
      <c r="K561" s="9"/>
      <c r="L561" s="9"/>
      <c r="M561" s="9"/>
      <c r="N561" s="9"/>
      <c r="O561" s="9"/>
      <c r="P561" s="9"/>
      <c r="Q561" s="9"/>
      <c r="R561" s="9"/>
      <c r="S561" s="9"/>
      <c r="T561" s="9"/>
      <c r="U561" s="9"/>
      <c r="V561" s="9"/>
      <c r="W561" s="9"/>
      <c r="X561" s="9"/>
      <c r="Y561" s="9"/>
      <c r="Z561" s="9"/>
    </row>
    <row r="562" spans="2:26" ht="15.75" customHeight="1" x14ac:dyDescent="0.5">
      <c r="B562" s="7"/>
      <c r="E562" s="9"/>
      <c r="F562" s="9"/>
      <c r="G562" s="9"/>
      <c r="H562" s="9"/>
      <c r="I562" s="9"/>
      <c r="J562" s="9"/>
      <c r="K562" s="9"/>
      <c r="L562" s="9"/>
      <c r="M562" s="9"/>
      <c r="N562" s="9"/>
      <c r="O562" s="9"/>
      <c r="P562" s="9"/>
      <c r="Q562" s="9"/>
      <c r="R562" s="9"/>
      <c r="S562" s="9"/>
      <c r="T562" s="9"/>
      <c r="U562" s="9"/>
      <c r="V562" s="9"/>
      <c r="W562" s="9"/>
      <c r="X562" s="9"/>
      <c r="Y562" s="9"/>
      <c r="Z562" s="9"/>
    </row>
    <row r="563" spans="2:26" ht="15.75" customHeight="1" x14ac:dyDescent="0.5">
      <c r="B563" s="7"/>
      <c r="E563" s="9"/>
      <c r="F563" s="9"/>
      <c r="G563" s="9"/>
      <c r="H563" s="9"/>
      <c r="I563" s="9"/>
      <c r="J563" s="9"/>
      <c r="K563" s="9"/>
      <c r="L563" s="9"/>
      <c r="M563" s="9"/>
      <c r="N563" s="9"/>
      <c r="O563" s="9"/>
      <c r="P563" s="9"/>
      <c r="Q563" s="9"/>
      <c r="R563" s="9"/>
      <c r="S563" s="9"/>
      <c r="T563" s="9"/>
      <c r="U563" s="9"/>
      <c r="V563" s="9"/>
      <c r="W563" s="9"/>
      <c r="X563" s="9"/>
      <c r="Y563" s="9"/>
      <c r="Z563" s="9"/>
    </row>
    <row r="564" spans="2:26" ht="15.75" customHeight="1" x14ac:dyDescent="0.5">
      <c r="B564" s="7"/>
      <c r="E564" s="9"/>
      <c r="F564" s="9"/>
      <c r="G564" s="9"/>
      <c r="H564" s="9"/>
      <c r="I564" s="9"/>
      <c r="J564" s="9"/>
      <c r="K564" s="9"/>
      <c r="L564" s="9"/>
      <c r="M564" s="9"/>
      <c r="N564" s="9"/>
      <c r="O564" s="9"/>
      <c r="P564" s="9"/>
      <c r="Q564" s="9"/>
      <c r="R564" s="9"/>
      <c r="S564" s="9"/>
      <c r="T564" s="9"/>
      <c r="U564" s="9"/>
      <c r="V564" s="9"/>
      <c r="W564" s="9"/>
      <c r="X564" s="9"/>
      <c r="Y564" s="9"/>
      <c r="Z564" s="9"/>
    </row>
    <row r="565" spans="2:26" ht="15.75" customHeight="1" x14ac:dyDescent="0.5">
      <c r="B565" s="7"/>
      <c r="E565" s="9"/>
      <c r="F565" s="9"/>
      <c r="G565" s="9"/>
      <c r="H565" s="9"/>
      <c r="I565" s="9"/>
      <c r="J565" s="9"/>
      <c r="K565" s="9"/>
      <c r="L565" s="9"/>
      <c r="M565" s="9"/>
      <c r="N565" s="9"/>
      <c r="O565" s="9"/>
      <c r="P565" s="9"/>
      <c r="Q565" s="9"/>
      <c r="R565" s="9"/>
      <c r="S565" s="9"/>
      <c r="T565" s="9"/>
      <c r="U565" s="9"/>
      <c r="V565" s="9"/>
      <c r="W565" s="9"/>
      <c r="X565" s="9"/>
      <c r="Y565" s="9"/>
      <c r="Z565" s="9"/>
    </row>
    <row r="566" spans="2:26" ht="15.75" customHeight="1" x14ac:dyDescent="0.5">
      <c r="B566" s="7"/>
      <c r="E566" s="9"/>
      <c r="F566" s="9"/>
      <c r="G566" s="9"/>
      <c r="H566" s="9"/>
      <c r="I566" s="9"/>
      <c r="J566" s="9"/>
      <c r="K566" s="9"/>
      <c r="L566" s="9"/>
      <c r="M566" s="9"/>
      <c r="N566" s="9"/>
      <c r="O566" s="9"/>
      <c r="P566" s="9"/>
      <c r="Q566" s="9"/>
      <c r="R566" s="9"/>
      <c r="S566" s="9"/>
      <c r="T566" s="9"/>
      <c r="U566" s="9"/>
      <c r="V566" s="9"/>
      <c r="W566" s="9"/>
      <c r="X566" s="9"/>
      <c r="Y566" s="9"/>
      <c r="Z566" s="9"/>
    </row>
    <row r="567" spans="2:26" ht="15.75" customHeight="1" x14ac:dyDescent="0.5">
      <c r="B567" s="7"/>
      <c r="E567" s="9"/>
      <c r="F567" s="9"/>
      <c r="G567" s="9"/>
      <c r="H567" s="9"/>
      <c r="I567" s="9"/>
      <c r="J567" s="9"/>
      <c r="K567" s="9"/>
      <c r="L567" s="9"/>
      <c r="M567" s="9"/>
      <c r="N567" s="9"/>
      <c r="O567" s="9"/>
      <c r="P567" s="9"/>
      <c r="Q567" s="9"/>
      <c r="R567" s="9"/>
      <c r="S567" s="9"/>
      <c r="T567" s="9"/>
      <c r="U567" s="9"/>
      <c r="V567" s="9"/>
      <c r="W567" s="9"/>
      <c r="X567" s="9"/>
      <c r="Y567" s="9"/>
      <c r="Z567" s="9"/>
    </row>
    <row r="568" spans="2:26" ht="15.75" customHeight="1" x14ac:dyDescent="0.5">
      <c r="B568" s="7"/>
      <c r="E568" s="9"/>
      <c r="F568" s="9"/>
      <c r="G568" s="9"/>
      <c r="H568" s="9"/>
      <c r="I568" s="9"/>
      <c r="J568" s="9"/>
      <c r="K568" s="9"/>
      <c r="L568" s="9"/>
      <c r="M568" s="9"/>
      <c r="N568" s="9"/>
      <c r="O568" s="9"/>
      <c r="P568" s="9"/>
      <c r="Q568" s="9"/>
      <c r="R568" s="9"/>
      <c r="S568" s="9"/>
      <c r="T568" s="9"/>
      <c r="U568" s="9"/>
      <c r="V568" s="9"/>
      <c r="W568" s="9"/>
      <c r="X568" s="9"/>
      <c r="Y568" s="9"/>
      <c r="Z568" s="9"/>
    </row>
    <row r="569" spans="2:26" ht="15.75" customHeight="1" x14ac:dyDescent="0.5">
      <c r="B569" s="7"/>
      <c r="E569" s="9"/>
      <c r="F569" s="9"/>
      <c r="G569" s="9"/>
      <c r="H569" s="9"/>
      <c r="I569" s="9"/>
      <c r="J569" s="9"/>
      <c r="K569" s="9"/>
      <c r="L569" s="9"/>
      <c r="M569" s="9"/>
      <c r="N569" s="9"/>
      <c r="O569" s="9"/>
      <c r="P569" s="9"/>
      <c r="Q569" s="9"/>
      <c r="R569" s="9"/>
      <c r="S569" s="9"/>
      <c r="T569" s="9"/>
      <c r="U569" s="9"/>
      <c r="V569" s="9"/>
      <c r="W569" s="9"/>
      <c r="X569" s="9"/>
      <c r="Y569" s="9"/>
      <c r="Z569" s="9"/>
    </row>
    <row r="570" spans="2:26" ht="15.75" customHeight="1" x14ac:dyDescent="0.5">
      <c r="B570" s="7"/>
      <c r="E570" s="9"/>
      <c r="F570" s="9"/>
      <c r="G570" s="9"/>
      <c r="H570" s="9"/>
      <c r="I570" s="9"/>
      <c r="J570" s="9"/>
      <c r="K570" s="9"/>
      <c r="L570" s="9"/>
      <c r="M570" s="9"/>
      <c r="N570" s="9"/>
      <c r="O570" s="9"/>
      <c r="P570" s="9"/>
      <c r="Q570" s="9"/>
      <c r="R570" s="9"/>
      <c r="S570" s="9"/>
      <c r="T570" s="9"/>
      <c r="U570" s="9"/>
      <c r="V570" s="9"/>
      <c r="W570" s="9"/>
      <c r="X570" s="9"/>
      <c r="Y570" s="9"/>
      <c r="Z570" s="9"/>
    </row>
    <row r="571" spans="2:26" ht="15.75" customHeight="1" x14ac:dyDescent="0.5">
      <c r="B571" s="7"/>
      <c r="E571" s="9"/>
      <c r="F571" s="9"/>
      <c r="G571" s="9"/>
      <c r="H571" s="9"/>
      <c r="I571" s="9"/>
      <c r="J571" s="9"/>
      <c r="K571" s="9"/>
      <c r="L571" s="9"/>
      <c r="M571" s="9"/>
      <c r="N571" s="9"/>
      <c r="O571" s="9"/>
      <c r="P571" s="9"/>
      <c r="Q571" s="9"/>
      <c r="R571" s="9"/>
      <c r="S571" s="9"/>
      <c r="T571" s="9"/>
      <c r="U571" s="9"/>
      <c r="V571" s="9"/>
      <c r="W571" s="9"/>
      <c r="X571" s="9"/>
      <c r="Y571" s="9"/>
      <c r="Z571" s="9"/>
    </row>
    <row r="572" spans="2:26" ht="15.75" customHeight="1" x14ac:dyDescent="0.5">
      <c r="B572" s="7"/>
      <c r="E572" s="9"/>
      <c r="F572" s="9"/>
      <c r="G572" s="9"/>
      <c r="H572" s="9"/>
      <c r="I572" s="9"/>
      <c r="J572" s="9"/>
      <c r="K572" s="9"/>
      <c r="L572" s="9"/>
      <c r="M572" s="9"/>
      <c r="N572" s="9"/>
      <c r="O572" s="9"/>
      <c r="P572" s="9"/>
      <c r="Q572" s="9"/>
      <c r="R572" s="9"/>
      <c r="S572" s="9"/>
      <c r="T572" s="9"/>
      <c r="U572" s="9"/>
      <c r="V572" s="9"/>
      <c r="W572" s="9"/>
      <c r="X572" s="9"/>
      <c r="Y572" s="9"/>
      <c r="Z572" s="9"/>
    </row>
    <row r="573" spans="2:26" ht="15.75" customHeight="1" x14ac:dyDescent="0.5">
      <c r="B573" s="7"/>
      <c r="E573" s="9"/>
      <c r="F573" s="9"/>
      <c r="G573" s="9"/>
      <c r="H573" s="9"/>
      <c r="I573" s="9"/>
      <c r="J573" s="9"/>
      <c r="K573" s="9"/>
      <c r="L573" s="9"/>
      <c r="M573" s="9"/>
      <c r="N573" s="9"/>
      <c r="O573" s="9"/>
      <c r="P573" s="9"/>
      <c r="Q573" s="9"/>
      <c r="R573" s="9"/>
      <c r="S573" s="9"/>
      <c r="T573" s="9"/>
      <c r="U573" s="9"/>
      <c r="V573" s="9"/>
      <c r="W573" s="9"/>
      <c r="X573" s="9"/>
      <c r="Y573" s="9"/>
      <c r="Z573" s="9"/>
    </row>
    <row r="574" spans="2:26" ht="15.75" customHeight="1" x14ac:dyDescent="0.5">
      <c r="B574" s="7"/>
      <c r="E574" s="9"/>
      <c r="F574" s="9"/>
      <c r="G574" s="9"/>
      <c r="H574" s="9"/>
      <c r="I574" s="9"/>
      <c r="J574" s="9"/>
      <c r="K574" s="9"/>
      <c r="L574" s="9"/>
      <c r="M574" s="9"/>
      <c r="N574" s="9"/>
      <c r="O574" s="9"/>
      <c r="P574" s="9"/>
      <c r="Q574" s="9"/>
      <c r="R574" s="9"/>
      <c r="S574" s="9"/>
      <c r="T574" s="9"/>
      <c r="U574" s="9"/>
      <c r="V574" s="9"/>
      <c r="W574" s="9"/>
      <c r="X574" s="9"/>
      <c r="Y574" s="9"/>
      <c r="Z574" s="9"/>
    </row>
    <row r="575" spans="2:26" ht="15.75" customHeight="1" x14ac:dyDescent="0.5">
      <c r="B575" s="7"/>
      <c r="E575" s="9"/>
      <c r="F575" s="9"/>
      <c r="G575" s="9"/>
      <c r="H575" s="9"/>
      <c r="I575" s="9"/>
      <c r="J575" s="9"/>
      <c r="K575" s="9"/>
      <c r="L575" s="9"/>
      <c r="M575" s="9"/>
      <c r="N575" s="9"/>
      <c r="O575" s="9"/>
      <c r="P575" s="9"/>
      <c r="Q575" s="9"/>
      <c r="R575" s="9"/>
      <c r="S575" s="9"/>
      <c r="T575" s="9"/>
      <c r="U575" s="9"/>
      <c r="V575" s="9"/>
      <c r="W575" s="9"/>
      <c r="X575" s="9"/>
      <c r="Y575" s="9"/>
      <c r="Z575" s="9"/>
    </row>
    <row r="576" spans="2:26" ht="15.75" customHeight="1" x14ac:dyDescent="0.5">
      <c r="B576" s="7"/>
      <c r="E576" s="9"/>
      <c r="F576" s="9"/>
      <c r="G576" s="9"/>
      <c r="H576" s="9"/>
      <c r="I576" s="9"/>
      <c r="J576" s="9"/>
      <c r="K576" s="9"/>
      <c r="L576" s="9"/>
      <c r="M576" s="9"/>
      <c r="N576" s="9"/>
      <c r="O576" s="9"/>
      <c r="P576" s="9"/>
      <c r="Q576" s="9"/>
      <c r="R576" s="9"/>
      <c r="S576" s="9"/>
      <c r="T576" s="9"/>
      <c r="U576" s="9"/>
      <c r="V576" s="9"/>
      <c r="W576" s="9"/>
      <c r="X576" s="9"/>
      <c r="Y576" s="9"/>
      <c r="Z576" s="9"/>
    </row>
    <row r="577" spans="2:26" ht="15.75" customHeight="1" x14ac:dyDescent="0.5">
      <c r="B577" s="7"/>
      <c r="E577" s="9"/>
      <c r="F577" s="9"/>
      <c r="G577" s="9"/>
      <c r="H577" s="9"/>
      <c r="I577" s="9"/>
      <c r="J577" s="9"/>
      <c r="K577" s="9"/>
      <c r="L577" s="9"/>
      <c r="M577" s="9"/>
      <c r="N577" s="9"/>
      <c r="O577" s="9"/>
      <c r="P577" s="9"/>
      <c r="Q577" s="9"/>
      <c r="R577" s="9"/>
      <c r="S577" s="9"/>
      <c r="T577" s="9"/>
      <c r="U577" s="9"/>
      <c r="V577" s="9"/>
      <c r="W577" s="9"/>
      <c r="X577" s="9"/>
      <c r="Y577" s="9"/>
      <c r="Z577" s="9"/>
    </row>
    <row r="578" spans="2:26" ht="15.75" customHeight="1" x14ac:dyDescent="0.5">
      <c r="B578" s="7"/>
      <c r="E578" s="9"/>
      <c r="F578" s="9"/>
      <c r="G578" s="9"/>
      <c r="H578" s="9"/>
      <c r="I578" s="9"/>
      <c r="J578" s="9"/>
      <c r="K578" s="9"/>
      <c r="L578" s="9"/>
      <c r="M578" s="9"/>
      <c r="N578" s="9"/>
      <c r="O578" s="9"/>
      <c r="P578" s="9"/>
      <c r="Q578" s="9"/>
      <c r="R578" s="9"/>
      <c r="S578" s="9"/>
      <c r="T578" s="9"/>
      <c r="U578" s="9"/>
      <c r="V578" s="9"/>
      <c r="W578" s="9"/>
      <c r="X578" s="9"/>
      <c r="Y578" s="9"/>
      <c r="Z578" s="9"/>
    </row>
    <row r="579" spans="2:26" ht="15.75" customHeight="1" x14ac:dyDescent="0.5">
      <c r="B579" s="7"/>
      <c r="E579" s="9"/>
      <c r="F579" s="9"/>
      <c r="G579" s="9"/>
      <c r="H579" s="9"/>
      <c r="I579" s="9"/>
      <c r="J579" s="9"/>
      <c r="K579" s="9"/>
      <c r="L579" s="9"/>
      <c r="M579" s="9"/>
      <c r="N579" s="9"/>
      <c r="O579" s="9"/>
      <c r="P579" s="9"/>
      <c r="Q579" s="9"/>
      <c r="R579" s="9"/>
      <c r="S579" s="9"/>
      <c r="T579" s="9"/>
      <c r="U579" s="9"/>
      <c r="V579" s="9"/>
      <c r="W579" s="9"/>
      <c r="X579" s="9"/>
      <c r="Y579" s="9"/>
      <c r="Z579" s="9"/>
    </row>
    <row r="580" spans="2:26" ht="15.75" customHeight="1" x14ac:dyDescent="0.5">
      <c r="B580" s="7"/>
      <c r="E580" s="9"/>
      <c r="F580" s="9"/>
      <c r="G580" s="9"/>
      <c r="H580" s="9"/>
      <c r="I580" s="9"/>
      <c r="J580" s="9"/>
      <c r="K580" s="9"/>
      <c r="L580" s="9"/>
      <c r="M580" s="9"/>
      <c r="N580" s="9"/>
      <c r="O580" s="9"/>
      <c r="P580" s="9"/>
      <c r="Q580" s="9"/>
      <c r="R580" s="9"/>
      <c r="S580" s="9"/>
      <c r="T580" s="9"/>
      <c r="U580" s="9"/>
      <c r="V580" s="9"/>
      <c r="W580" s="9"/>
      <c r="X580" s="9"/>
      <c r="Y580" s="9"/>
      <c r="Z580" s="9"/>
    </row>
    <row r="581" spans="2:26" ht="15.75" customHeight="1" x14ac:dyDescent="0.5">
      <c r="B581" s="7"/>
      <c r="E581" s="9"/>
      <c r="F581" s="9"/>
      <c r="G581" s="9"/>
      <c r="H581" s="9"/>
      <c r="I581" s="9"/>
      <c r="J581" s="9"/>
      <c r="K581" s="9"/>
      <c r="L581" s="9"/>
      <c r="M581" s="9"/>
      <c r="N581" s="9"/>
      <c r="O581" s="9"/>
      <c r="P581" s="9"/>
      <c r="Q581" s="9"/>
      <c r="R581" s="9"/>
      <c r="S581" s="9"/>
      <c r="T581" s="9"/>
      <c r="U581" s="9"/>
      <c r="V581" s="9"/>
      <c r="W581" s="9"/>
      <c r="X581" s="9"/>
      <c r="Y581" s="9"/>
      <c r="Z581" s="9"/>
    </row>
    <row r="582" spans="2:26" ht="15.75" customHeight="1" x14ac:dyDescent="0.5">
      <c r="B582" s="7"/>
      <c r="E582" s="9"/>
      <c r="F582" s="9"/>
      <c r="G582" s="9"/>
      <c r="H582" s="9"/>
      <c r="I582" s="9"/>
      <c r="J582" s="9"/>
      <c r="K582" s="9"/>
      <c r="L582" s="9"/>
      <c r="M582" s="9"/>
      <c r="N582" s="9"/>
      <c r="O582" s="9"/>
      <c r="P582" s="9"/>
      <c r="Q582" s="9"/>
      <c r="R582" s="9"/>
      <c r="S582" s="9"/>
      <c r="T582" s="9"/>
      <c r="U582" s="9"/>
      <c r="V582" s="9"/>
      <c r="W582" s="9"/>
      <c r="X582" s="9"/>
      <c r="Y582" s="9"/>
      <c r="Z582" s="9"/>
    </row>
    <row r="583" spans="2:26" ht="15.75" customHeight="1" x14ac:dyDescent="0.5">
      <c r="B583" s="7"/>
      <c r="E583" s="9"/>
      <c r="F583" s="9"/>
      <c r="G583" s="9"/>
      <c r="H583" s="9"/>
      <c r="I583" s="9"/>
      <c r="J583" s="9"/>
      <c r="K583" s="9"/>
      <c r="L583" s="9"/>
      <c r="M583" s="9"/>
      <c r="N583" s="9"/>
      <c r="O583" s="9"/>
      <c r="P583" s="9"/>
      <c r="Q583" s="9"/>
      <c r="R583" s="9"/>
      <c r="S583" s="9"/>
      <c r="T583" s="9"/>
      <c r="U583" s="9"/>
      <c r="V583" s="9"/>
      <c r="W583" s="9"/>
      <c r="X583" s="9"/>
      <c r="Y583" s="9"/>
      <c r="Z583" s="9"/>
    </row>
    <row r="584" spans="2:26" ht="15.75" customHeight="1" x14ac:dyDescent="0.5">
      <c r="B584" s="7"/>
      <c r="E584" s="9"/>
      <c r="F584" s="9"/>
      <c r="G584" s="9"/>
      <c r="H584" s="9"/>
      <c r="I584" s="9"/>
      <c r="J584" s="9"/>
      <c r="K584" s="9"/>
      <c r="L584" s="9"/>
      <c r="M584" s="9"/>
      <c r="N584" s="9"/>
      <c r="O584" s="9"/>
      <c r="P584" s="9"/>
      <c r="Q584" s="9"/>
      <c r="R584" s="9"/>
      <c r="S584" s="9"/>
      <c r="T584" s="9"/>
      <c r="U584" s="9"/>
      <c r="V584" s="9"/>
      <c r="W584" s="9"/>
      <c r="X584" s="9"/>
      <c r="Y584" s="9"/>
      <c r="Z584" s="9"/>
    </row>
    <row r="585" spans="2:26" ht="15.75" customHeight="1" x14ac:dyDescent="0.5">
      <c r="B585" s="7"/>
      <c r="E585" s="9"/>
      <c r="F585" s="9"/>
      <c r="G585" s="9"/>
      <c r="H585" s="9"/>
      <c r="I585" s="9"/>
      <c r="J585" s="9"/>
      <c r="K585" s="9"/>
      <c r="L585" s="9"/>
      <c r="M585" s="9"/>
      <c r="N585" s="9"/>
      <c r="O585" s="9"/>
      <c r="P585" s="9"/>
      <c r="Q585" s="9"/>
      <c r="R585" s="9"/>
      <c r="S585" s="9"/>
      <c r="T585" s="9"/>
      <c r="U585" s="9"/>
      <c r="V585" s="9"/>
      <c r="W585" s="9"/>
      <c r="X585" s="9"/>
      <c r="Y585" s="9"/>
      <c r="Z585" s="9"/>
    </row>
    <row r="586" spans="2:26" ht="15.75" customHeight="1" x14ac:dyDescent="0.5">
      <c r="B586" s="7"/>
      <c r="E586" s="9"/>
      <c r="F586" s="9"/>
      <c r="G586" s="9"/>
      <c r="H586" s="9"/>
      <c r="I586" s="9"/>
      <c r="J586" s="9"/>
      <c r="K586" s="9"/>
      <c r="L586" s="9"/>
      <c r="M586" s="9"/>
      <c r="N586" s="9"/>
      <c r="O586" s="9"/>
      <c r="P586" s="9"/>
      <c r="Q586" s="9"/>
      <c r="R586" s="9"/>
      <c r="S586" s="9"/>
      <c r="T586" s="9"/>
      <c r="U586" s="9"/>
      <c r="V586" s="9"/>
      <c r="W586" s="9"/>
      <c r="X586" s="9"/>
      <c r="Y586" s="9"/>
      <c r="Z586" s="9"/>
    </row>
    <row r="587" spans="2:26" ht="15.75" customHeight="1" x14ac:dyDescent="0.5">
      <c r="B587" s="7"/>
      <c r="E587" s="9"/>
      <c r="F587" s="9"/>
      <c r="G587" s="9"/>
      <c r="H587" s="9"/>
      <c r="I587" s="9"/>
      <c r="J587" s="9"/>
      <c r="K587" s="9"/>
      <c r="L587" s="9"/>
      <c r="M587" s="9"/>
      <c r="N587" s="9"/>
      <c r="O587" s="9"/>
      <c r="P587" s="9"/>
      <c r="Q587" s="9"/>
      <c r="R587" s="9"/>
      <c r="S587" s="9"/>
      <c r="T587" s="9"/>
      <c r="U587" s="9"/>
      <c r="V587" s="9"/>
      <c r="W587" s="9"/>
      <c r="X587" s="9"/>
      <c r="Y587" s="9"/>
      <c r="Z587" s="9"/>
    </row>
    <row r="588" spans="2:26" ht="15.75" customHeight="1" x14ac:dyDescent="0.5">
      <c r="B588" s="7"/>
      <c r="E588" s="9"/>
      <c r="F588" s="9"/>
      <c r="G588" s="9"/>
      <c r="H588" s="9"/>
      <c r="I588" s="9"/>
      <c r="J588" s="9"/>
      <c r="K588" s="9"/>
      <c r="L588" s="9"/>
      <c r="M588" s="9"/>
      <c r="N588" s="9"/>
      <c r="O588" s="9"/>
      <c r="P588" s="9"/>
      <c r="Q588" s="9"/>
      <c r="R588" s="9"/>
      <c r="S588" s="9"/>
      <c r="T588" s="9"/>
      <c r="U588" s="9"/>
      <c r="V588" s="9"/>
      <c r="W588" s="9"/>
      <c r="X588" s="9"/>
      <c r="Y588" s="9"/>
      <c r="Z588" s="9"/>
    </row>
    <row r="589" spans="2:26" ht="15.75" customHeight="1" x14ac:dyDescent="0.5">
      <c r="B589" s="7"/>
      <c r="E589" s="9"/>
      <c r="F589" s="9"/>
      <c r="G589" s="9"/>
      <c r="H589" s="9"/>
      <c r="I589" s="9"/>
      <c r="J589" s="9"/>
      <c r="K589" s="9"/>
      <c r="L589" s="9"/>
      <c r="M589" s="9"/>
      <c r="N589" s="9"/>
      <c r="O589" s="9"/>
      <c r="P589" s="9"/>
      <c r="Q589" s="9"/>
      <c r="R589" s="9"/>
      <c r="S589" s="9"/>
      <c r="T589" s="9"/>
      <c r="U589" s="9"/>
      <c r="V589" s="9"/>
      <c r="W589" s="9"/>
      <c r="X589" s="9"/>
      <c r="Y589" s="9"/>
      <c r="Z589" s="9"/>
    </row>
    <row r="590" spans="2:26" ht="15.75" customHeight="1" x14ac:dyDescent="0.5">
      <c r="B590" s="7"/>
      <c r="E590" s="9"/>
      <c r="F590" s="9"/>
      <c r="G590" s="9"/>
      <c r="H590" s="9"/>
      <c r="I590" s="9"/>
      <c r="J590" s="9"/>
      <c r="K590" s="9"/>
      <c r="L590" s="9"/>
      <c r="M590" s="9"/>
      <c r="N590" s="9"/>
      <c r="O590" s="9"/>
      <c r="P590" s="9"/>
      <c r="Q590" s="9"/>
      <c r="R590" s="9"/>
      <c r="S590" s="9"/>
      <c r="T590" s="9"/>
      <c r="U590" s="9"/>
      <c r="V590" s="9"/>
      <c r="W590" s="9"/>
      <c r="X590" s="9"/>
      <c r="Y590" s="9"/>
      <c r="Z590" s="9"/>
    </row>
    <row r="591" spans="2:26" ht="15.75" customHeight="1" x14ac:dyDescent="0.5">
      <c r="B591" s="7"/>
      <c r="E591" s="9"/>
      <c r="F591" s="9"/>
      <c r="G591" s="9"/>
      <c r="H591" s="9"/>
      <c r="I591" s="9"/>
      <c r="J591" s="9"/>
      <c r="K591" s="9"/>
      <c r="L591" s="9"/>
      <c r="M591" s="9"/>
      <c r="N591" s="9"/>
      <c r="O591" s="9"/>
      <c r="P591" s="9"/>
      <c r="Q591" s="9"/>
      <c r="R591" s="9"/>
      <c r="S591" s="9"/>
      <c r="T591" s="9"/>
      <c r="U591" s="9"/>
      <c r="V591" s="9"/>
      <c r="W591" s="9"/>
      <c r="X591" s="9"/>
      <c r="Y591" s="9"/>
      <c r="Z591" s="9"/>
    </row>
    <row r="592" spans="2:26" ht="15.75" customHeight="1" x14ac:dyDescent="0.5">
      <c r="B592" s="7"/>
      <c r="E592" s="9"/>
      <c r="F592" s="9"/>
      <c r="G592" s="9"/>
      <c r="H592" s="9"/>
      <c r="I592" s="9"/>
      <c r="J592" s="9"/>
      <c r="K592" s="9"/>
      <c r="L592" s="9"/>
      <c r="M592" s="9"/>
      <c r="N592" s="9"/>
      <c r="O592" s="9"/>
      <c r="P592" s="9"/>
      <c r="Q592" s="9"/>
      <c r="R592" s="9"/>
      <c r="S592" s="9"/>
      <c r="T592" s="9"/>
      <c r="U592" s="9"/>
      <c r="V592" s="9"/>
      <c r="W592" s="9"/>
      <c r="X592" s="9"/>
      <c r="Y592" s="9"/>
      <c r="Z592" s="9"/>
    </row>
    <row r="593" spans="2:26" ht="15.75" customHeight="1" x14ac:dyDescent="0.5">
      <c r="B593" s="7"/>
      <c r="E593" s="9"/>
      <c r="F593" s="9"/>
      <c r="G593" s="9"/>
      <c r="H593" s="9"/>
      <c r="I593" s="9"/>
      <c r="J593" s="9"/>
      <c r="K593" s="9"/>
      <c r="L593" s="9"/>
      <c r="M593" s="9"/>
      <c r="N593" s="9"/>
      <c r="O593" s="9"/>
      <c r="P593" s="9"/>
      <c r="Q593" s="9"/>
      <c r="R593" s="9"/>
      <c r="S593" s="9"/>
      <c r="T593" s="9"/>
      <c r="U593" s="9"/>
      <c r="V593" s="9"/>
      <c r="W593" s="9"/>
      <c r="X593" s="9"/>
      <c r="Y593" s="9"/>
      <c r="Z593" s="9"/>
    </row>
    <row r="594" spans="2:26" ht="15.75" customHeight="1" x14ac:dyDescent="0.5">
      <c r="B594" s="7"/>
      <c r="E594" s="9"/>
      <c r="F594" s="9"/>
      <c r="G594" s="9"/>
      <c r="H594" s="9"/>
      <c r="I594" s="9"/>
      <c r="J594" s="9"/>
      <c r="K594" s="9"/>
      <c r="L594" s="9"/>
      <c r="M594" s="9"/>
      <c r="N594" s="9"/>
      <c r="O594" s="9"/>
      <c r="P594" s="9"/>
      <c r="Q594" s="9"/>
      <c r="R594" s="9"/>
      <c r="S594" s="9"/>
      <c r="T594" s="9"/>
      <c r="U594" s="9"/>
      <c r="V594" s="9"/>
      <c r="W594" s="9"/>
      <c r="X594" s="9"/>
      <c r="Y594" s="9"/>
      <c r="Z594" s="9"/>
    </row>
    <row r="595" spans="2:26" ht="15.75" customHeight="1" x14ac:dyDescent="0.5">
      <c r="B595" s="7"/>
      <c r="E595" s="9"/>
      <c r="F595" s="9"/>
      <c r="G595" s="9"/>
      <c r="H595" s="9"/>
      <c r="I595" s="9"/>
      <c r="J595" s="9"/>
      <c r="K595" s="9"/>
      <c r="L595" s="9"/>
      <c r="M595" s="9"/>
      <c r="N595" s="9"/>
      <c r="O595" s="9"/>
      <c r="P595" s="9"/>
      <c r="Q595" s="9"/>
      <c r="R595" s="9"/>
      <c r="S595" s="9"/>
      <c r="T595" s="9"/>
      <c r="U595" s="9"/>
      <c r="V595" s="9"/>
      <c r="W595" s="9"/>
      <c r="X595" s="9"/>
      <c r="Y595" s="9"/>
      <c r="Z595" s="9"/>
    </row>
    <row r="596" spans="2:26" ht="15.75" customHeight="1" x14ac:dyDescent="0.5">
      <c r="B596" s="7"/>
      <c r="E596" s="9"/>
      <c r="F596" s="9"/>
      <c r="G596" s="9"/>
      <c r="H596" s="9"/>
      <c r="I596" s="9"/>
      <c r="J596" s="9"/>
      <c r="K596" s="9"/>
      <c r="L596" s="9"/>
      <c r="M596" s="9"/>
      <c r="N596" s="9"/>
      <c r="O596" s="9"/>
      <c r="P596" s="9"/>
      <c r="Q596" s="9"/>
      <c r="R596" s="9"/>
      <c r="S596" s="9"/>
      <c r="T596" s="9"/>
      <c r="U596" s="9"/>
      <c r="V596" s="9"/>
      <c r="W596" s="9"/>
      <c r="X596" s="9"/>
      <c r="Y596" s="9"/>
      <c r="Z596" s="9"/>
    </row>
    <row r="597" spans="2:26" ht="15.75" customHeight="1" x14ac:dyDescent="0.5">
      <c r="B597" s="7"/>
      <c r="E597" s="9"/>
      <c r="F597" s="9"/>
      <c r="G597" s="9"/>
      <c r="H597" s="9"/>
      <c r="I597" s="9"/>
      <c r="J597" s="9"/>
      <c r="K597" s="9"/>
      <c r="L597" s="9"/>
      <c r="M597" s="9"/>
      <c r="N597" s="9"/>
      <c r="O597" s="9"/>
      <c r="P597" s="9"/>
      <c r="Q597" s="9"/>
      <c r="R597" s="9"/>
      <c r="S597" s="9"/>
      <c r="T597" s="9"/>
      <c r="U597" s="9"/>
      <c r="V597" s="9"/>
      <c r="W597" s="9"/>
      <c r="X597" s="9"/>
      <c r="Y597" s="9"/>
      <c r="Z597" s="9"/>
    </row>
    <row r="598" spans="2:26" ht="15.75" customHeight="1" x14ac:dyDescent="0.5">
      <c r="B598" s="7"/>
      <c r="E598" s="9"/>
      <c r="F598" s="9"/>
      <c r="G598" s="9"/>
      <c r="H598" s="9"/>
      <c r="I598" s="9"/>
      <c r="J598" s="9"/>
      <c r="K598" s="9"/>
      <c r="L598" s="9"/>
      <c r="M598" s="9"/>
      <c r="N598" s="9"/>
      <c r="O598" s="9"/>
      <c r="P598" s="9"/>
      <c r="Q598" s="9"/>
      <c r="R598" s="9"/>
      <c r="S598" s="9"/>
      <c r="T598" s="9"/>
      <c r="U598" s="9"/>
      <c r="V598" s="9"/>
      <c r="W598" s="9"/>
      <c r="X598" s="9"/>
      <c r="Y598" s="9"/>
      <c r="Z598" s="9"/>
    </row>
    <row r="599" spans="2:26" ht="15.75" customHeight="1" x14ac:dyDescent="0.5">
      <c r="B599" s="7"/>
      <c r="E599" s="9"/>
      <c r="F599" s="9"/>
      <c r="G599" s="9"/>
      <c r="H599" s="9"/>
      <c r="I599" s="9"/>
      <c r="J599" s="9"/>
      <c r="K599" s="9"/>
      <c r="L599" s="9"/>
      <c r="M599" s="9"/>
      <c r="N599" s="9"/>
      <c r="O599" s="9"/>
      <c r="P599" s="9"/>
      <c r="Q599" s="9"/>
      <c r="R599" s="9"/>
      <c r="S599" s="9"/>
      <c r="T599" s="9"/>
      <c r="U599" s="9"/>
      <c r="V599" s="9"/>
      <c r="W599" s="9"/>
      <c r="X599" s="9"/>
      <c r="Y599" s="9"/>
      <c r="Z599" s="9"/>
    </row>
    <row r="600" spans="2:26" ht="15.75" customHeight="1" x14ac:dyDescent="0.5">
      <c r="B600" s="7"/>
      <c r="E600" s="9"/>
      <c r="F600" s="9"/>
      <c r="G600" s="9"/>
      <c r="H600" s="9"/>
      <c r="I600" s="9"/>
      <c r="J600" s="9"/>
      <c r="K600" s="9"/>
      <c r="L600" s="9"/>
      <c r="M600" s="9"/>
      <c r="N600" s="9"/>
      <c r="O600" s="9"/>
      <c r="P600" s="9"/>
      <c r="Q600" s="9"/>
      <c r="R600" s="9"/>
      <c r="S600" s="9"/>
      <c r="T600" s="9"/>
      <c r="U600" s="9"/>
      <c r="V600" s="9"/>
      <c r="W600" s="9"/>
      <c r="X600" s="9"/>
      <c r="Y600" s="9"/>
      <c r="Z600" s="9"/>
    </row>
    <row r="601" spans="2:26" ht="15.75" customHeight="1" x14ac:dyDescent="0.5">
      <c r="B601" s="7"/>
      <c r="E601" s="9"/>
      <c r="F601" s="9"/>
      <c r="G601" s="9"/>
      <c r="H601" s="9"/>
      <c r="I601" s="9"/>
      <c r="J601" s="9"/>
      <c r="K601" s="9"/>
      <c r="L601" s="9"/>
      <c r="M601" s="9"/>
      <c r="N601" s="9"/>
      <c r="O601" s="9"/>
      <c r="P601" s="9"/>
      <c r="Q601" s="9"/>
      <c r="R601" s="9"/>
      <c r="S601" s="9"/>
      <c r="T601" s="9"/>
      <c r="U601" s="9"/>
      <c r="V601" s="9"/>
      <c r="W601" s="9"/>
      <c r="X601" s="9"/>
      <c r="Y601" s="9"/>
      <c r="Z601" s="9"/>
    </row>
    <row r="602" spans="2:26" ht="15.75" customHeight="1" x14ac:dyDescent="0.5">
      <c r="B602" s="7"/>
      <c r="E602" s="9"/>
      <c r="F602" s="9"/>
      <c r="G602" s="9"/>
      <c r="H602" s="9"/>
      <c r="I602" s="9"/>
      <c r="J602" s="9"/>
      <c r="K602" s="9"/>
      <c r="L602" s="9"/>
      <c r="M602" s="9"/>
      <c r="N602" s="9"/>
      <c r="O602" s="9"/>
      <c r="P602" s="9"/>
      <c r="Q602" s="9"/>
      <c r="R602" s="9"/>
      <c r="S602" s="9"/>
      <c r="T602" s="9"/>
      <c r="U602" s="9"/>
      <c r="V602" s="9"/>
      <c r="W602" s="9"/>
      <c r="X602" s="9"/>
      <c r="Y602" s="9"/>
      <c r="Z602" s="9"/>
    </row>
    <row r="603" spans="2:26" ht="15.75" customHeight="1" x14ac:dyDescent="0.5">
      <c r="B603" s="7"/>
      <c r="E603" s="9"/>
      <c r="F603" s="9"/>
      <c r="G603" s="9"/>
      <c r="H603" s="9"/>
      <c r="I603" s="9"/>
      <c r="J603" s="9"/>
      <c r="K603" s="9"/>
      <c r="L603" s="9"/>
      <c r="M603" s="9"/>
      <c r="N603" s="9"/>
      <c r="O603" s="9"/>
      <c r="P603" s="9"/>
      <c r="Q603" s="9"/>
      <c r="R603" s="9"/>
      <c r="S603" s="9"/>
      <c r="T603" s="9"/>
      <c r="U603" s="9"/>
      <c r="V603" s="9"/>
      <c r="W603" s="9"/>
      <c r="X603" s="9"/>
      <c r="Y603" s="9"/>
      <c r="Z603" s="9"/>
    </row>
    <row r="604" spans="2:26" ht="15.75" customHeight="1" x14ac:dyDescent="0.5">
      <c r="B604" s="7"/>
      <c r="E604" s="9"/>
      <c r="F604" s="9"/>
      <c r="G604" s="9"/>
      <c r="H604" s="9"/>
      <c r="I604" s="9"/>
      <c r="J604" s="9"/>
      <c r="K604" s="9"/>
      <c r="L604" s="9"/>
      <c r="M604" s="9"/>
      <c r="N604" s="9"/>
      <c r="O604" s="9"/>
      <c r="P604" s="9"/>
      <c r="Q604" s="9"/>
      <c r="R604" s="9"/>
      <c r="S604" s="9"/>
      <c r="T604" s="9"/>
      <c r="U604" s="9"/>
      <c r="V604" s="9"/>
      <c r="W604" s="9"/>
      <c r="X604" s="9"/>
      <c r="Y604" s="9"/>
      <c r="Z604" s="9"/>
    </row>
    <row r="605" spans="2:26" ht="15.75" customHeight="1" x14ac:dyDescent="0.5">
      <c r="B605" s="7"/>
      <c r="E605" s="9"/>
      <c r="F605" s="9"/>
      <c r="G605" s="9"/>
      <c r="H605" s="9"/>
      <c r="I605" s="9"/>
      <c r="J605" s="9"/>
      <c r="K605" s="9"/>
      <c r="L605" s="9"/>
      <c r="M605" s="9"/>
      <c r="N605" s="9"/>
      <c r="O605" s="9"/>
      <c r="P605" s="9"/>
      <c r="Q605" s="9"/>
      <c r="R605" s="9"/>
      <c r="S605" s="9"/>
      <c r="T605" s="9"/>
      <c r="U605" s="9"/>
      <c r="V605" s="9"/>
      <c r="W605" s="9"/>
      <c r="X605" s="9"/>
      <c r="Y605" s="9"/>
      <c r="Z605" s="9"/>
    </row>
    <row r="606" spans="2:26" ht="15.75" customHeight="1" x14ac:dyDescent="0.5">
      <c r="B606" s="7"/>
      <c r="E606" s="9"/>
      <c r="F606" s="9"/>
      <c r="G606" s="9"/>
      <c r="H606" s="9"/>
      <c r="I606" s="9"/>
      <c r="J606" s="9"/>
      <c r="K606" s="9"/>
      <c r="L606" s="9"/>
      <c r="M606" s="9"/>
      <c r="N606" s="9"/>
      <c r="O606" s="9"/>
      <c r="P606" s="9"/>
      <c r="Q606" s="9"/>
      <c r="R606" s="9"/>
      <c r="S606" s="9"/>
      <c r="T606" s="9"/>
      <c r="U606" s="9"/>
      <c r="V606" s="9"/>
      <c r="W606" s="9"/>
      <c r="X606" s="9"/>
      <c r="Y606" s="9"/>
      <c r="Z606" s="9"/>
    </row>
    <row r="607" spans="2:26" ht="15.75" customHeight="1" x14ac:dyDescent="0.5">
      <c r="B607" s="7"/>
      <c r="E607" s="9"/>
      <c r="F607" s="9"/>
      <c r="G607" s="9"/>
      <c r="H607" s="9"/>
      <c r="I607" s="9"/>
      <c r="J607" s="9"/>
      <c r="K607" s="9"/>
      <c r="L607" s="9"/>
      <c r="M607" s="9"/>
      <c r="N607" s="9"/>
      <c r="O607" s="9"/>
      <c r="P607" s="9"/>
      <c r="Q607" s="9"/>
      <c r="R607" s="9"/>
      <c r="S607" s="9"/>
      <c r="T607" s="9"/>
      <c r="U607" s="9"/>
      <c r="V607" s="9"/>
      <c r="W607" s="9"/>
      <c r="X607" s="9"/>
      <c r="Y607" s="9"/>
      <c r="Z607" s="9"/>
    </row>
    <row r="608" spans="2:26" ht="15.75" customHeight="1" x14ac:dyDescent="0.5">
      <c r="B608" s="7"/>
      <c r="E608" s="9"/>
      <c r="F608" s="9"/>
      <c r="G608" s="9"/>
      <c r="H608" s="9"/>
      <c r="I608" s="9"/>
      <c r="J608" s="9"/>
      <c r="K608" s="9"/>
      <c r="L608" s="9"/>
      <c r="M608" s="9"/>
      <c r="N608" s="9"/>
      <c r="O608" s="9"/>
      <c r="P608" s="9"/>
      <c r="Q608" s="9"/>
      <c r="R608" s="9"/>
      <c r="S608" s="9"/>
      <c r="T608" s="9"/>
      <c r="U608" s="9"/>
      <c r="V608" s="9"/>
      <c r="W608" s="9"/>
      <c r="X608" s="9"/>
      <c r="Y608" s="9"/>
      <c r="Z608" s="9"/>
    </row>
    <row r="609" spans="2:26" ht="15.75" customHeight="1" x14ac:dyDescent="0.5">
      <c r="B609" s="7"/>
      <c r="E609" s="9"/>
      <c r="F609" s="9"/>
      <c r="G609" s="9"/>
      <c r="H609" s="9"/>
      <c r="I609" s="9"/>
      <c r="J609" s="9"/>
      <c r="K609" s="9"/>
      <c r="L609" s="9"/>
      <c r="M609" s="9"/>
      <c r="N609" s="9"/>
      <c r="O609" s="9"/>
      <c r="P609" s="9"/>
      <c r="Q609" s="9"/>
      <c r="R609" s="9"/>
      <c r="S609" s="9"/>
      <c r="T609" s="9"/>
      <c r="U609" s="9"/>
      <c r="V609" s="9"/>
      <c r="W609" s="9"/>
      <c r="X609" s="9"/>
      <c r="Y609" s="9"/>
      <c r="Z609" s="9"/>
    </row>
    <row r="610" spans="2:26" ht="15.75" customHeight="1" x14ac:dyDescent="0.5">
      <c r="B610" s="7"/>
      <c r="E610" s="9"/>
      <c r="F610" s="9"/>
      <c r="G610" s="9"/>
      <c r="H610" s="9"/>
      <c r="I610" s="9"/>
      <c r="J610" s="9"/>
      <c r="K610" s="9"/>
      <c r="L610" s="9"/>
      <c r="M610" s="9"/>
      <c r="N610" s="9"/>
      <c r="O610" s="9"/>
      <c r="P610" s="9"/>
      <c r="Q610" s="9"/>
      <c r="R610" s="9"/>
      <c r="S610" s="9"/>
      <c r="T610" s="9"/>
      <c r="U610" s="9"/>
      <c r="V610" s="9"/>
      <c r="W610" s="9"/>
      <c r="X610" s="9"/>
      <c r="Y610" s="9"/>
      <c r="Z610" s="9"/>
    </row>
    <row r="611" spans="2:26" ht="15.75" customHeight="1" x14ac:dyDescent="0.5">
      <c r="B611" s="7"/>
      <c r="E611" s="9"/>
      <c r="F611" s="9"/>
      <c r="G611" s="9"/>
      <c r="H611" s="9"/>
      <c r="I611" s="9"/>
      <c r="J611" s="9"/>
      <c r="K611" s="9"/>
      <c r="L611" s="9"/>
      <c r="M611" s="9"/>
      <c r="N611" s="9"/>
      <c r="O611" s="9"/>
      <c r="P611" s="9"/>
      <c r="Q611" s="9"/>
      <c r="R611" s="9"/>
      <c r="S611" s="9"/>
      <c r="T611" s="9"/>
      <c r="U611" s="9"/>
      <c r="V611" s="9"/>
      <c r="W611" s="9"/>
      <c r="X611" s="9"/>
      <c r="Y611" s="9"/>
      <c r="Z611" s="9"/>
    </row>
    <row r="612" spans="2:26" ht="15.75" customHeight="1" x14ac:dyDescent="0.5">
      <c r="B612" s="7"/>
      <c r="E612" s="9"/>
      <c r="F612" s="9"/>
      <c r="G612" s="9"/>
      <c r="H612" s="9"/>
      <c r="I612" s="9"/>
      <c r="J612" s="9"/>
      <c r="K612" s="9"/>
      <c r="L612" s="9"/>
      <c r="M612" s="9"/>
      <c r="N612" s="9"/>
      <c r="O612" s="9"/>
      <c r="P612" s="9"/>
      <c r="Q612" s="9"/>
      <c r="R612" s="9"/>
      <c r="S612" s="9"/>
      <c r="T612" s="9"/>
      <c r="U612" s="9"/>
      <c r="V612" s="9"/>
      <c r="W612" s="9"/>
      <c r="X612" s="9"/>
      <c r="Y612" s="9"/>
      <c r="Z612" s="9"/>
    </row>
    <row r="613" spans="2:26" ht="15.75" customHeight="1" x14ac:dyDescent="0.5">
      <c r="B613" s="7"/>
      <c r="E613" s="9"/>
      <c r="F613" s="9"/>
      <c r="G613" s="9"/>
      <c r="H613" s="9"/>
      <c r="I613" s="9"/>
      <c r="J613" s="9"/>
      <c r="K613" s="9"/>
      <c r="L613" s="9"/>
      <c r="M613" s="9"/>
      <c r="N613" s="9"/>
      <c r="O613" s="9"/>
      <c r="P613" s="9"/>
      <c r="Q613" s="9"/>
      <c r="R613" s="9"/>
      <c r="S613" s="9"/>
      <c r="T613" s="9"/>
      <c r="U613" s="9"/>
      <c r="V613" s="9"/>
      <c r="W613" s="9"/>
      <c r="X613" s="9"/>
      <c r="Y613" s="9"/>
      <c r="Z613" s="9"/>
    </row>
    <row r="614" spans="2:26" ht="15.75" customHeight="1" x14ac:dyDescent="0.5">
      <c r="B614" s="7"/>
      <c r="E614" s="9"/>
      <c r="F614" s="9"/>
      <c r="G614" s="9"/>
      <c r="H614" s="9"/>
      <c r="I614" s="9"/>
      <c r="J614" s="9"/>
      <c r="K614" s="9"/>
      <c r="L614" s="9"/>
      <c r="M614" s="9"/>
      <c r="N614" s="9"/>
      <c r="O614" s="9"/>
      <c r="P614" s="9"/>
      <c r="Q614" s="9"/>
      <c r="R614" s="9"/>
      <c r="S614" s="9"/>
      <c r="T614" s="9"/>
      <c r="U614" s="9"/>
      <c r="V614" s="9"/>
      <c r="W614" s="9"/>
      <c r="X614" s="9"/>
      <c r="Y614" s="9"/>
      <c r="Z614" s="9"/>
    </row>
    <row r="615" spans="2:26" ht="15.75" customHeight="1" x14ac:dyDescent="0.5">
      <c r="B615" s="7"/>
      <c r="E615" s="9"/>
      <c r="F615" s="9"/>
      <c r="G615" s="9"/>
      <c r="H615" s="9"/>
      <c r="I615" s="9"/>
      <c r="J615" s="9"/>
      <c r="K615" s="9"/>
      <c r="L615" s="9"/>
      <c r="M615" s="9"/>
      <c r="N615" s="9"/>
      <c r="O615" s="9"/>
      <c r="P615" s="9"/>
      <c r="Q615" s="9"/>
      <c r="R615" s="9"/>
      <c r="S615" s="9"/>
      <c r="T615" s="9"/>
      <c r="U615" s="9"/>
      <c r="V615" s="9"/>
      <c r="W615" s="9"/>
      <c r="X615" s="9"/>
      <c r="Y615" s="9"/>
      <c r="Z615" s="9"/>
    </row>
    <row r="616" spans="2:26" ht="15.75" customHeight="1" x14ac:dyDescent="0.5">
      <c r="B616" s="7"/>
      <c r="E616" s="9"/>
      <c r="F616" s="9"/>
      <c r="G616" s="9"/>
      <c r="H616" s="9"/>
      <c r="I616" s="9"/>
      <c r="J616" s="9"/>
      <c r="K616" s="9"/>
      <c r="L616" s="9"/>
      <c r="M616" s="9"/>
      <c r="N616" s="9"/>
      <c r="O616" s="9"/>
      <c r="P616" s="9"/>
      <c r="Q616" s="9"/>
      <c r="R616" s="9"/>
      <c r="S616" s="9"/>
      <c r="T616" s="9"/>
      <c r="U616" s="9"/>
      <c r="V616" s="9"/>
      <c r="W616" s="9"/>
      <c r="X616" s="9"/>
      <c r="Y616" s="9"/>
      <c r="Z616" s="9"/>
    </row>
    <row r="617" spans="2:26" ht="15.75" customHeight="1" x14ac:dyDescent="0.5">
      <c r="B617" s="7"/>
      <c r="E617" s="9"/>
      <c r="F617" s="9"/>
      <c r="G617" s="9"/>
      <c r="H617" s="9"/>
      <c r="I617" s="9"/>
      <c r="J617" s="9"/>
      <c r="K617" s="9"/>
      <c r="L617" s="9"/>
      <c r="M617" s="9"/>
      <c r="N617" s="9"/>
      <c r="O617" s="9"/>
      <c r="P617" s="9"/>
      <c r="Q617" s="9"/>
      <c r="R617" s="9"/>
      <c r="S617" s="9"/>
      <c r="T617" s="9"/>
      <c r="U617" s="9"/>
      <c r="V617" s="9"/>
      <c r="W617" s="9"/>
      <c r="X617" s="9"/>
      <c r="Y617" s="9"/>
      <c r="Z617" s="9"/>
    </row>
    <row r="618" spans="2:26" ht="15.75" customHeight="1" x14ac:dyDescent="0.5">
      <c r="B618" s="7"/>
      <c r="E618" s="9"/>
      <c r="F618" s="9"/>
      <c r="G618" s="9"/>
      <c r="H618" s="9"/>
      <c r="I618" s="9"/>
      <c r="J618" s="9"/>
      <c r="K618" s="9"/>
      <c r="L618" s="9"/>
      <c r="M618" s="9"/>
      <c r="N618" s="9"/>
      <c r="O618" s="9"/>
      <c r="P618" s="9"/>
      <c r="Q618" s="9"/>
      <c r="R618" s="9"/>
      <c r="S618" s="9"/>
      <c r="T618" s="9"/>
      <c r="U618" s="9"/>
      <c r="V618" s="9"/>
      <c r="W618" s="9"/>
      <c r="X618" s="9"/>
      <c r="Y618" s="9"/>
      <c r="Z618" s="9"/>
    </row>
    <row r="619" spans="2:26" ht="15.75" customHeight="1" x14ac:dyDescent="0.5">
      <c r="B619" s="7"/>
      <c r="E619" s="9"/>
      <c r="F619" s="9"/>
      <c r="G619" s="9"/>
      <c r="H619" s="9"/>
      <c r="I619" s="9"/>
      <c r="J619" s="9"/>
      <c r="K619" s="9"/>
      <c r="L619" s="9"/>
      <c r="M619" s="9"/>
      <c r="N619" s="9"/>
      <c r="O619" s="9"/>
      <c r="P619" s="9"/>
      <c r="Q619" s="9"/>
      <c r="R619" s="9"/>
      <c r="S619" s="9"/>
      <c r="T619" s="9"/>
      <c r="U619" s="9"/>
      <c r="V619" s="9"/>
      <c r="W619" s="9"/>
      <c r="X619" s="9"/>
      <c r="Y619" s="9"/>
      <c r="Z619" s="9"/>
    </row>
    <row r="620" spans="2:26" ht="15.75" customHeight="1" x14ac:dyDescent="0.5">
      <c r="B620" s="7"/>
      <c r="E620" s="9"/>
      <c r="F620" s="9"/>
      <c r="G620" s="9"/>
      <c r="H620" s="9"/>
      <c r="I620" s="9"/>
      <c r="J620" s="9"/>
      <c r="K620" s="9"/>
      <c r="L620" s="9"/>
      <c r="M620" s="9"/>
      <c r="N620" s="9"/>
      <c r="O620" s="9"/>
      <c r="P620" s="9"/>
      <c r="Q620" s="9"/>
      <c r="R620" s="9"/>
      <c r="S620" s="9"/>
      <c r="T620" s="9"/>
      <c r="U620" s="9"/>
      <c r="V620" s="9"/>
      <c r="W620" s="9"/>
      <c r="X620" s="9"/>
      <c r="Y620" s="9"/>
      <c r="Z620" s="9"/>
    </row>
    <row r="621" spans="2:26" ht="15.75" customHeight="1" x14ac:dyDescent="0.5">
      <c r="B621" s="7"/>
      <c r="E621" s="9"/>
      <c r="F621" s="9"/>
      <c r="G621" s="9"/>
      <c r="H621" s="9"/>
      <c r="I621" s="9"/>
      <c r="J621" s="9"/>
      <c r="K621" s="9"/>
      <c r="L621" s="9"/>
      <c r="M621" s="9"/>
      <c r="N621" s="9"/>
      <c r="O621" s="9"/>
      <c r="P621" s="9"/>
      <c r="Q621" s="9"/>
      <c r="R621" s="9"/>
      <c r="S621" s="9"/>
      <c r="T621" s="9"/>
      <c r="U621" s="9"/>
      <c r="V621" s="9"/>
      <c r="W621" s="9"/>
      <c r="X621" s="9"/>
      <c r="Y621" s="9"/>
      <c r="Z621" s="9"/>
    </row>
    <row r="622" spans="2:26" ht="15.75" customHeight="1" x14ac:dyDescent="0.5">
      <c r="B622" s="7"/>
      <c r="E622" s="9"/>
      <c r="F622" s="9"/>
      <c r="G622" s="9"/>
      <c r="H622" s="9"/>
      <c r="I622" s="9"/>
      <c r="J622" s="9"/>
      <c r="K622" s="9"/>
      <c r="L622" s="9"/>
      <c r="M622" s="9"/>
      <c r="N622" s="9"/>
      <c r="O622" s="9"/>
      <c r="P622" s="9"/>
      <c r="Q622" s="9"/>
      <c r="R622" s="9"/>
      <c r="S622" s="9"/>
      <c r="T622" s="9"/>
      <c r="U622" s="9"/>
      <c r="V622" s="9"/>
      <c r="W622" s="9"/>
      <c r="X622" s="9"/>
      <c r="Y622" s="9"/>
      <c r="Z622" s="9"/>
    </row>
    <row r="623" spans="2:26" ht="15.75" customHeight="1" x14ac:dyDescent="0.5">
      <c r="B623" s="7"/>
      <c r="E623" s="9"/>
      <c r="F623" s="9"/>
      <c r="G623" s="9"/>
      <c r="H623" s="9"/>
      <c r="I623" s="9"/>
      <c r="J623" s="9"/>
      <c r="K623" s="9"/>
      <c r="L623" s="9"/>
      <c r="M623" s="9"/>
      <c r="N623" s="9"/>
      <c r="O623" s="9"/>
      <c r="P623" s="9"/>
      <c r="Q623" s="9"/>
      <c r="R623" s="9"/>
      <c r="S623" s="9"/>
      <c r="T623" s="9"/>
      <c r="U623" s="9"/>
      <c r="V623" s="9"/>
      <c r="W623" s="9"/>
      <c r="X623" s="9"/>
      <c r="Y623" s="9"/>
      <c r="Z623" s="9"/>
    </row>
    <row r="624" spans="2:26" ht="15.75" customHeight="1" x14ac:dyDescent="0.5">
      <c r="B624" s="7"/>
      <c r="E624" s="9"/>
      <c r="F624" s="9"/>
      <c r="G624" s="9"/>
      <c r="H624" s="9"/>
      <c r="I624" s="9"/>
      <c r="J624" s="9"/>
      <c r="K624" s="9"/>
      <c r="L624" s="9"/>
      <c r="M624" s="9"/>
      <c r="N624" s="9"/>
      <c r="O624" s="9"/>
      <c r="P624" s="9"/>
      <c r="Q624" s="9"/>
      <c r="R624" s="9"/>
      <c r="S624" s="9"/>
      <c r="T624" s="9"/>
      <c r="U624" s="9"/>
      <c r="V624" s="9"/>
      <c r="W624" s="9"/>
      <c r="X624" s="9"/>
      <c r="Y624" s="9"/>
      <c r="Z624" s="9"/>
    </row>
    <row r="625" spans="2:26" ht="15.75" customHeight="1" x14ac:dyDescent="0.5">
      <c r="B625" s="7"/>
      <c r="E625" s="9"/>
      <c r="F625" s="9"/>
      <c r="G625" s="9"/>
      <c r="H625" s="9"/>
      <c r="I625" s="9"/>
      <c r="J625" s="9"/>
      <c r="K625" s="9"/>
      <c r="L625" s="9"/>
      <c r="M625" s="9"/>
      <c r="N625" s="9"/>
      <c r="O625" s="9"/>
      <c r="P625" s="9"/>
      <c r="Q625" s="9"/>
      <c r="R625" s="9"/>
      <c r="S625" s="9"/>
      <c r="T625" s="9"/>
      <c r="U625" s="9"/>
      <c r="V625" s="9"/>
      <c r="W625" s="9"/>
      <c r="X625" s="9"/>
      <c r="Y625" s="9"/>
      <c r="Z625" s="9"/>
    </row>
    <row r="626" spans="2:26" ht="15.75" customHeight="1" x14ac:dyDescent="0.5">
      <c r="B626" s="7"/>
      <c r="E626" s="9"/>
      <c r="F626" s="9"/>
      <c r="G626" s="9"/>
      <c r="H626" s="9"/>
      <c r="I626" s="9"/>
      <c r="J626" s="9"/>
      <c r="K626" s="9"/>
      <c r="L626" s="9"/>
      <c r="M626" s="9"/>
      <c r="N626" s="9"/>
      <c r="O626" s="9"/>
      <c r="P626" s="9"/>
      <c r="Q626" s="9"/>
      <c r="R626" s="9"/>
      <c r="S626" s="9"/>
      <c r="T626" s="9"/>
      <c r="U626" s="9"/>
      <c r="V626" s="9"/>
      <c r="W626" s="9"/>
      <c r="X626" s="9"/>
      <c r="Y626" s="9"/>
      <c r="Z626" s="9"/>
    </row>
    <row r="627" spans="2:26" ht="15.75" customHeight="1" x14ac:dyDescent="0.5">
      <c r="B627" s="7"/>
      <c r="E627" s="9"/>
      <c r="F627" s="9"/>
      <c r="G627" s="9"/>
      <c r="H627" s="9"/>
      <c r="I627" s="9"/>
      <c r="J627" s="9"/>
      <c r="K627" s="9"/>
      <c r="L627" s="9"/>
      <c r="M627" s="9"/>
      <c r="N627" s="9"/>
      <c r="O627" s="9"/>
      <c r="P627" s="9"/>
      <c r="Q627" s="9"/>
      <c r="R627" s="9"/>
      <c r="S627" s="9"/>
      <c r="T627" s="9"/>
      <c r="U627" s="9"/>
      <c r="V627" s="9"/>
      <c r="W627" s="9"/>
      <c r="X627" s="9"/>
      <c r="Y627" s="9"/>
      <c r="Z627" s="9"/>
    </row>
    <row r="628" spans="2:26" ht="15.75" customHeight="1" x14ac:dyDescent="0.5">
      <c r="B628" s="7"/>
      <c r="E628" s="9"/>
      <c r="F628" s="9"/>
      <c r="G628" s="9"/>
      <c r="H628" s="9"/>
      <c r="I628" s="9"/>
      <c r="J628" s="9"/>
      <c r="K628" s="9"/>
      <c r="L628" s="9"/>
      <c r="M628" s="9"/>
      <c r="N628" s="9"/>
      <c r="O628" s="9"/>
      <c r="P628" s="9"/>
      <c r="Q628" s="9"/>
      <c r="R628" s="9"/>
      <c r="S628" s="9"/>
      <c r="T628" s="9"/>
      <c r="U628" s="9"/>
      <c r="V628" s="9"/>
      <c r="W628" s="9"/>
      <c r="X628" s="9"/>
      <c r="Y628" s="9"/>
      <c r="Z628" s="9"/>
    </row>
    <row r="629" spans="2:26" ht="15.75" customHeight="1" x14ac:dyDescent="0.5">
      <c r="B629" s="7"/>
      <c r="E629" s="9"/>
      <c r="F629" s="9"/>
      <c r="G629" s="9"/>
      <c r="H629" s="9"/>
      <c r="I629" s="9"/>
      <c r="J629" s="9"/>
      <c r="K629" s="9"/>
      <c r="L629" s="9"/>
      <c r="M629" s="9"/>
      <c r="N629" s="9"/>
      <c r="O629" s="9"/>
      <c r="P629" s="9"/>
      <c r="Q629" s="9"/>
      <c r="R629" s="9"/>
      <c r="S629" s="9"/>
      <c r="T629" s="9"/>
      <c r="U629" s="9"/>
      <c r="V629" s="9"/>
      <c r="W629" s="9"/>
      <c r="X629" s="9"/>
      <c r="Y629" s="9"/>
      <c r="Z629" s="9"/>
    </row>
    <row r="630" spans="2:26" ht="15.75" customHeight="1" x14ac:dyDescent="0.5">
      <c r="B630" s="7"/>
      <c r="E630" s="9"/>
      <c r="F630" s="9"/>
      <c r="G630" s="9"/>
      <c r="H630" s="9"/>
      <c r="I630" s="9"/>
      <c r="J630" s="9"/>
      <c r="K630" s="9"/>
      <c r="L630" s="9"/>
      <c r="M630" s="9"/>
      <c r="N630" s="9"/>
      <c r="O630" s="9"/>
      <c r="P630" s="9"/>
      <c r="Q630" s="9"/>
      <c r="R630" s="9"/>
      <c r="S630" s="9"/>
      <c r="T630" s="9"/>
      <c r="U630" s="9"/>
      <c r="V630" s="9"/>
      <c r="W630" s="9"/>
      <c r="X630" s="9"/>
      <c r="Y630" s="9"/>
      <c r="Z630" s="9"/>
    </row>
    <row r="631" spans="2:26" ht="15.75" customHeight="1" x14ac:dyDescent="0.5">
      <c r="B631" s="7"/>
      <c r="E631" s="9"/>
      <c r="F631" s="9"/>
      <c r="G631" s="9"/>
      <c r="H631" s="9"/>
      <c r="I631" s="9"/>
      <c r="J631" s="9"/>
      <c r="K631" s="9"/>
      <c r="L631" s="9"/>
      <c r="M631" s="9"/>
      <c r="N631" s="9"/>
      <c r="O631" s="9"/>
      <c r="P631" s="9"/>
      <c r="Q631" s="9"/>
      <c r="R631" s="9"/>
      <c r="S631" s="9"/>
      <c r="T631" s="9"/>
      <c r="U631" s="9"/>
      <c r="V631" s="9"/>
      <c r="W631" s="9"/>
      <c r="X631" s="9"/>
      <c r="Y631" s="9"/>
      <c r="Z631" s="9"/>
    </row>
    <row r="632" spans="2:26" ht="15.75" customHeight="1" x14ac:dyDescent="0.5">
      <c r="B632" s="7"/>
      <c r="E632" s="9"/>
      <c r="F632" s="9"/>
      <c r="G632" s="9"/>
      <c r="H632" s="9"/>
      <c r="I632" s="9"/>
      <c r="J632" s="9"/>
      <c r="K632" s="9"/>
      <c r="L632" s="9"/>
      <c r="M632" s="9"/>
      <c r="N632" s="9"/>
      <c r="O632" s="9"/>
      <c r="P632" s="9"/>
      <c r="Q632" s="9"/>
      <c r="R632" s="9"/>
      <c r="S632" s="9"/>
      <c r="T632" s="9"/>
      <c r="U632" s="9"/>
      <c r="V632" s="9"/>
      <c r="W632" s="9"/>
      <c r="X632" s="9"/>
      <c r="Y632" s="9"/>
      <c r="Z632" s="9"/>
    </row>
    <row r="633" spans="2:26" ht="15.75" customHeight="1" x14ac:dyDescent="0.5">
      <c r="B633" s="7"/>
      <c r="E633" s="9"/>
      <c r="F633" s="9"/>
      <c r="G633" s="9"/>
      <c r="H633" s="9"/>
      <c r="I633" s="9"/>
      <c r="J633" s="9"/>
      <c r="K633" s="9"/>
      <c r="L633" s="9"/>
      <c r="M633" s="9"/>
      <c r="N633" s="9"/>
      <c r="O633" s="9"/>
      <c r="P633" s="9"/>
      <c r="Q633" s="9"/>
      <c r="R633" s="9"/>
      <c r="S633" s="9"/>
      <c r="T633" s="9"/>
      <c r="U633" s="9"/>
      <c r="V633" s="9"/>
      <c r="W633" s="9"/>
      <c r="X633" s="9"/>
      <c r="Y633" s="9"/>
      <c r="Z633" s="9"/>
    </row>
    <row r="634" spans="2:26" ht="15.75" customHeight="1" x14ac:dyDescent="0.5">
      <c r="B634" s="7"/>
      <c r="E634" s="9"/>
      <c r="F634" s="9"/>
      <c r="G634" s="9"/>
      <c r="H634" s="9"/>
      <c r="I634" s="9"/>
      <c r="J634" s="9"/>
      <c r="K634" s="9"/>
      <c r="L634" s="9"/>
      <c r="M634" s="9"/>
      <c r="N634" s="9"/>
      <c r="O634" s="9"/>
      <c r="P634" s="9"/>
      <c r="Q634" s="9"/>
      <c r="R634" s="9"/>
      <c r="S634" s="9"/>
      <c r="T634" s="9"/>
      <c r="U634" s="9"/>
      <c r="V634" s="9"/>
      <c r="W634" s="9"/>
      <c r="X634" s="9"/>
      <c r="Y634" s="9"/>
      <c r="Z634" s="9"/>
    </row>
    <row r="635" spans="2:26" ht="15.75" customHeight="1" x14ac:dyDescent="0.5">
      <c r="B635" s="7"/>
      <c r="E635" s="9"/>
      <c r="F635" s="9"/>
      <c r="G635" s="9"/>
      <c r="H635" s="9"/>
      <c r="I635" s="9"/>
      <c r="J635" s="9"/>
      <c r="K635" s="9"/>
      <c r="L635" s="9"/>
      <c r="M635" s="9"/>
      <c r="N635" s="9"/>
      <c r="O635" s="9"/>
      <c r="P635" s="9"/>
      <c r="Q635" s="9"/>
      <c r="R635" s="9"/>
      <c r="S635" s="9"/>
      <c r="T635" s="9"/>
      <c r="U635" s="9"/>
      <c r="V635" s="9"/>
      <c r="W635" s="9"/>
      <c r="X635" s="9"/>
      <c r="Y635" s="9"/>
      <c r="Z635" s="9"/>
    </row>
    <row r="636" spans="2:26" ht="15.75" customHeight="1" x14ac:dyDescent="0.5">
      <c r="B636" s="7"/>
      <c r="E636" s="9"/>
      <c r="F636" s="9"/>
      <c r="G636" s="9"/>
      <c r="H636" s="9"/>
      <c r="I636" s="9"/>
      <c r="J636" s="9"/>
      <c r="K636" s="9"/>
      <c r="L636" s="9"/>
      <c r="M636" s="9"/>
      <c r="N636" s="9"/>
      <c r="O636" s="9"/>
      <c r="P636" s="9"/>
      <c r="Q636" s="9"/>
      <c r="R636" s="9"/>
      <c r="S636" s="9"/>
      <c r="T636" s="9"/>
      <c r="U636" s="9"/>
      <c r="V636" s="9"/>
      <c r="W636" s="9"/>
      <c r="X636" s="9"/>
      <c r="Y636" s="9"/>
      <c r="Z636" s="9"/>
    </row>
    <row r="637" spans="2:26" ht="15.75" customHeight="1" x14ac:dyDescent="0.5">
      <c r="B637" s="7"/>
      <c r="E637" s="9"/>
      <c r="F637" s="9"/>
      <c r="G637" s="9"/>
      <c r="H637" s="9"/>
      <c r="I637" s="9"/>
      <c r="J637" s="9"/>
      <c r="K637" s="9"/>
      <c r="L637" s="9"/>
      <c r="M637" s="9"/>
      <c r="N637" s="9"/>
      <c r="O637" s="9"/>
      <c r="P637" s="9"/>
      <c r="Q637" s="9"/>
      <c r="R637" s="9"/>
      <c r="S637" s="9"/>
      <c r="T637" s="9"/>
      <c r="U637" s="9"/>
      <c r="V637" s="9"/>
      <c r="W637" s="9"/>
      <c r="X637" s="9"/>
      <c r="Y637" s="9"/>
      <c r="Z637" s="9"/>
    </row>
    <row r="638" spans="2:26" ht="15.75" customHeight="1" x14ac:dyDescent="0.5">
      <c r="B638" s="7"/>
      <c r="E638" s="9"/>
      <c r="F638" s="9"/>
      <c r="G638" s="9"/>
      <c r="H638" s="9"/>
      <c r="I638" s="9"/>
      <c r="J638" s="9"/>
      <c r="K638" s="9"/>
      <c r="L638" s="9"/>
      <c r="M638" s="9"/>
      <c r="N638" s="9"/>
      <c r="O638" s="9"/>
      <c r="P638" s="9"/>
      <c r="Q638" s="9"/>
      <c r="R638" s="9"/>
      <c r="S638" s="9"/>
      <c r="T638" s="9"/>
      <c r="U638" s="9"/>
      <c r="V638" s="9"/>
      <c r="W638" s="9"/>
      <c r="X638" s="9"/>
      <c r="Y638" s="9"/>
      <c r="Z638" s="9"/>
    </row>
    <row r="639" spans="2:26" ht="15.75" customHeight="1" x14ac:dyDescent="0.5">
      <c r="B639" s="7"/>
      <c r="E639" s="9"/>
      <c r="F639" s="9"/>
      <c r="G639" s="9"/>
      <c r="H639" s="9"/>
      <c r="I639" s="9"/>
      <c r="J639" s="9"/>
      <c r="K639" s="9"/>
      <c r="L639" s="9"/>
      <c r="M639" s="9"/>
      <c r="N639" s="9"/>
      <c r="O639" s="9"/>
      <c r="P639" s="9"/>
      <c r="Q639" s="9"/>
      <c r="R639" s="9"/>
      <c r="S639" s="9"/>
      <c r="T639" s="9"/>
      <c r="U639" s="9"/>
      <c r="V639" s="9"/>
      <c r="W639" s="9"/>
      <c r="X639" s="9"/>
      <c r="Y639" s="9"/>
      <c r="Z639" s="9"/>
    </row>
    <row r="640" spans="2:26" ht="15.75" customHeight="1" x14ac:dyDescent="0.5">
      <c r="B640" s="7"/>
      <c r="E640" s="9"/>
      <c r="F640" s="9"/>
      <c r="G640" s="9"/>
      <c r="H640" s="9"/>
      <c r="I640" s="9"/>
      <c r="J640" s="9"/>
      <c r="K640" s="9"/>
      <c r="L640" s="9"/>
      <c r="M640" s="9"/>
      <c r="N640" s="9"/>
      <c r="O640" s="9"/>
      <c r="P640" s="9"/>
      <c r="Q640" s="9"/>
      <c r="R640" s="9"/>
      <c r="S640" s="9"/>
      <c r="T640" s="9"/>
      <c r="U640" s="9"/>
      <c r="V640" s="9"/>
      <c r="W640" s="9"/>
      <c r="X640" s="9"/>
      <c r="Y640" s="9"/>
      <c r="Z640" s="9"/>
    </row>
    <row r="641" spans="2:26" ht="15.75" customHeight="1" x14ac:dyDescent="0.5">
      <c r="B641" s="7"/>
      <c r="E641" s="9"/>
      <c r="F641" s="9"/>
      <c r="G641" s="9"/>
      <c r="H641" s="9"/>
      <c r="I641" s="9"/>
      <c r="J641" s="9"/>
      <c r="K641" s="9"/>
      <c r="L641" s="9"/>
      <c r="M641" s="9"/>
      <c r="N641" s="9"/>
      <c r="O641" s="9"/>
      <c r="P641" s="9"/>
      <c r="Q641" s="9"/>
      <c r="R641" s="9"/>
      <c r="S641" s="9"/>
      <c r="T641" s="9"/>
      <c r="U641" s="9"/>
      <c r="V641" s="9"/>
      <c r="W641" s="9"/>
      <c r="X641" s="9"/>
      <c r="Y641" s="9"/>
      <c r="Z641" s="9"/>
    </row>
    <row r="642" spans="2:26" ht="15.75" customHeight="1" x14ac:dyDescent="0.5">
      <c r="B642" s="7"/>
      <c r="E642" s="9"/>
      <c r="F642" s="9"/>
      <c r="G642" s="9"/>
      <c r="H642" s="9"/>
      <c r="I642" s="9"/>
      <c r="J642" s="9"/>
      <c r="K642" s="9"/>
      <c r="L642" s="9"/>
      <c r="M642" s="9"/>
      <c r="N642" s="9"/>
      <c r="O642" s="9"/>
      <c r="P642" s="9"/>
      <c r="Q642" s="9"/>
      <c r="R642" s="9"/>
      <c r="S642" s="9"/>
      <c r="T642" s="9"/>
      <c r="U642" s="9"/>
      <c r="V642" s="9"/>
      <c r="W642" s="9"/>
      <c r="X642" s="9"/>
      <c r="Y642" s="9"/>
      <c r="Z642" s="9"/>
    </row>
    <row r="643" spans="2:26" ht="15.75" customHeight="1" x14ac:dyDescent="0.5">
      <c r="B643" s="7"/>
      <c r="E643" s="9"/>
      <c r="F643" s="9"/>
      <c r="G643" s="9"/>
      <c r="H643" s="9"/>
      <c r="I643" s="9"/>
      <c r="J643" s="9"/>
      <c r="K643" s="9"/>
      <c r="L643" s="9"/>
      <c r="M643" s="9"/>
      <c r="N643" s="9"/>
      <c r="O643" s="9"/>
      <c r="P643" s="9"/>
      <c r="Q643" s="9"/>
      <c r="R643" s="9"/>
      <c r="S643" s="9"/>
      <c r="T643" s="9"/>
      <c r="U643" s="9"/>
      <c r="V643" s="9"/>
      <c r="W643" s="9"/>
      <c r="X643" s="9"/>
      <c r="Y643" s="9"/>
      <c r="Z643" s="9"/>
    </row>
    <row r="644" spans="2:26" ht="15.75" customHeight="1" x14ac:dyDescent="0.5">
      <c r="B644" s="7"/>
      <c r="E644" s="9"/>
      <c r="F644" s="9"/>
      <c r="G644" s="9"/>
      <c r="H644" s="9"/>
      <c r="I644" s="9"/>
      <c r="J644" s="9"/>
      <c r="K644" s="9"/>
      <c r="L644" s="9"/>
      <c r="M644" s="9"/>
      <c r="N644" s="9"/>
      <c r="O644" s="9"/>
      <c r="P644" s="9"/>
      <c r="Q644" s="9"/>
      <c r="R644" s="9"/>
      <c r="S644" s="9"/>
      <c r="T644" s="9"/>
      <c r="U644" s="9"/>
      <c r="V644" s="9"/>
      <c r="W644" s="9"/>
      <c r="X644" s="9"/>
      <c r="Y644" s="9"/>
      <c r="Z644" s="9"/>
    </row>
    <row r="645" spans="2:26" ht="15.75" customHeight="1" x14ac:dyDescent="0.5">
      <c r="B645" s="7"/>
      <c r="E645" s="9"/>
      <c r="F645" s="9"/>
      <c r="G645" s="9"/>
      <c r="H645" s="9"/>
      <c r="I645" s="9"/>
      <c r="J645" s="9"/>
      <c r="K645" s="9"/>
      <c r="L645" s="9"/>
      <c r="M645" s="9"/>
      <c r="N645" s="9"/>
      <c r="O645" s="9"/>
      <c r="P645" s="9"/>
      <c r="Q645" s="9"/>
      <c r="R645" s="9"/>
      <c r="S645" s="9"/>
      <c r="T645" s="9"/>
      <c r="U645" s="9"/>
      <c r="V645" s="9"/>
      <c r="W645" s="9"/>
      <c r="X645" s="9"/>
      <c r="Y645" s="9"/>
      <c r="Z645" s="9"/>
    </row>
    <row r="646" spans="2:26" ht="15.75" customHeight="1" x14ac:dyDescent="0.5">
      <c r="B646" s="7"/>
      <c r="E646" s="9"/>
      <c r="F646" s="9"/>
      <c r="G646" s="9"/>
      <c r="H646" s="9"/>
      <c r="I646" s="9"/>
      <c r="J646" s="9"/>
      <c r="K646" s="9"/>
      <c r="L646" s="9"/>
      <c r="M646" s="9"/>
      <c r="N646" s="9"/>
      <c r="O646" s="9"/>
      <c r="P646" s="9"/>
      <c r="Q646" s="9"/>
      <c r="R646" s="9"/>
      <c r="S646" s="9"/>
      <c r="T646" s="9"/>
      <c r="U646" s="9"/>
      <c r="V646" s="9"/>
      <c r="W646" s="9"/>
      <c r="X646" s="9"/>
      <c r="Y646" s="9"/>
      <c r="Z646" s="9"/>
    </row>
    <row r="647" spans="2:26" ht="15.75" customHeight="1" x14ac:dyDescent="0.5">
      <c r="B647" s="7"/>
      <c r="E647" s="9"/>
      <c r="F647" s="9"/>
      <c r="G647" s="9"/>
      <c r="H647" s="9"/>
      <c r="I647" s="9"/>
      <c r="J647" s="9"/>
      <c r="K647" s="9"/>
      <c r="L647" s="9"/>
      <c r="M647" s="9"/>
      <c r="N647" s="9"/>
      <c r="O647" s="9"/>
      <c r="P647" s="9"/>
      <c r="Q647" s="9"/>
      <c r="R647" s="9"/>
      <c r="S647" s="9"/>
      <c r="T647" s="9"/>
      <c r="U647" s="9"/>
      <c r="V647" s="9"/>
      <c r="W647" s="9"/>
      <c r="X647" s="9"/>
      <c r="Y647" s="9"/>
      <c r="Z647" s="9"/>
    </row>
    <row r="648" spans="2:26" ht="15.75" customHeight="1" x14ac:dyDescent="0.5">
      <c r="B648" s="7"/>
      <c r="E648" s="9"/>
      <c r="F648" s="9"/>
      <c r="G648" s="9"/>
      <c r="H648" s="9"/>
      <c r="I648" s="9"/>
      <c r="J648" s="9"/>
      <c r="K648" s="9"/>
      <c r="L648" s="9"/>
      <c r="M648" s="9"/>
      <c r="N648" s="9"/>
      <c r="O648" s="9"/>
      <c r="P648" s="9"/>
      <c r="Q648" s="9"/>
      <c r="R648" s="9"/>
      <c r="S648" s="9"/>
      <c r="T648" s="9"/>
      <c r="U648" s="9"/>
      <c r="V648" s="9"/>
      <c r="W648" s="9"/>
      <c r="X648" s="9"/>
      <c r="Y648" s="9"/>
      <c r="Z648" s="9"/>
    </row>
    <row r="649" spans="2:26" ht="15.75" customHeight="1" x14ac:dyDescent="0.5">
      <c r="B649" s="7"/>
      <c r="E649" s="9"/>
      <c r="F649" s="9"/>
      <c r="G649" s="9"/>
      <c r="H649" s="9"/>
      <c r="I649" s="9"/>
      <c r="J649" s="9"/>
      <c r="K649" s="9"/>
      <c r="L649" s="9"/>
      <c r="M649" s="9"/>
      <c r="N649" s="9"/>
      <c r="O649" s="9"/>
      <c r="P649" s="9"/>
      <c r="Q649" s="9"/>
      <c r="R649" s="9"/>
      <c r="S649" s="9"/>
      <c r="T649" s="9"/>
      <c r="U649" s="9"/>
      <c r="V649" s="9"/>
      <c r="W649" s="9"/>
      <c r="X649" s="9"/>
      <c r="Y649" s="9"/>
      <c r="Z649" s="9"/>
    </row>
    <row r="650" spans="2:26" ht="15.75" customHeight="1" x14ac:dyDescent="0.5">
      <c r="B650" s="7"/>
      <c r="E650" s="9"/>
      <c r="F650" s="9"/>
      <c r="G650" s="9"/>
      <c r="H650" s="9"/>
      <c r="I650" s="9"/>
      <c r="J650" s="9"/>
      <c r="K650" s="9"/>
      <c r="L650" s="9"/>
      <c r="M650" s="9"/>
      <c r="N650" s="9"/>
      <c r="O650" s="9"/>
      <c r="P650" s="9"/>
      <c r="Q650" s="9"/>
      <c r="R650" s="9"/>
      <c r="S650" s="9"/>
      <c r="T650" s="9"/>
      <c r="U650" s="9"/>
      <c r="V650" s="9"/>
      <c r="W650" s="9"/>
      <c r="X650" s="9"/>
      <c r="Y650" s="9"/>
      <c r="Z650" s="9"/>
    </row>
    <row r="651" spans="2:26" ht="15.75" customHeight="1" x14ac:dyDescent="0.5">
      <c r="B651" s="7"/>
      <c r="E651" s="9"/>
      <c r="F651" s="9"/>
      <c r="G651" s="9"/>
      <c r="H651" s="9"/>
      <c r="I651" s="9"/>
      <c r="J651" s="9"/>
      <c r="K651" s="9"/>
      <c r="L651" s="9"/>
      <c r="M651" s="9"/>
      <c r="N651" s="9"/>
      <c r="O651" s="9"/>
      <c r="P651" s="9"/>
      <c r="Q651" s="9"/>
      <c r="R651" s="9"/>
      <c r="S651" s="9"/>
      <c r="T651" s="9"/>
      <c r="U651" s="9"/>
      <c r="V651" s="9"/>
      <c r="W651" s="9"/>
      <c r="X651" s="9"/>
      <c r="Y651" s="9"/>
      <c r="Z651" s="9"/>
    </row>
    <row r="652" spans="2:26" ht="15.75" customHeight="1" x14ac:dyDescent="0.5">
      <c r="B652" s="7"/>
      <c r="E652" s="9"/>
      <c r="F652" s="9"/>
      <c r="G652" s="9"/>
      <c r="H652" s="9"/>
      <c r="I652" s="9"/>
      <c r="J652" s="9"/>
      <c r="K652" s="9"/>
      <c r="L652" s="9"/>
      <c r="M652" s="9"/>
      <c r="N652" s="9"/>
      <c r="O652" s="9"/>
      <c r="P652" s="9"/>
      <c r="Q652" s="9"/>
      <c r="R652" s="9"/>
      <c r="S652" s="9"/>
      <c r="T652" s="9"/>
      <c r="U652" s="9"/>
      <c r="V652" s="9"/>
      <c r="W652" s="9"/>
      <c r="X652" s="9"/>
      <c r="Y652" s="9"/>
      <c r="Z652" s="9"/>
    </row>
    <row r="653" spans="2:26" ht="15.75" customHeight="1" x14ac:dyDescent="0.5">
      <c r="B653" s="7"/>
      <c r="E653" s="9"/>
      <c r="F653" s="9"/>
      <c r="G653" s="9"/>
      <c r="H653" s="9"/>
      <c r="I653" s="9"/>
      <c r="J653" s="9"/>
      <c r="K653" s="9"/>
      <c r="L653" s="9"/>
      <c r="M653" s="9"/>
      <c r="N653" s="9"/>
      <c r="O653" s="9"/>
      <c r="P653" s="9"/>
      <c r="Q653" s="9"/>
      <c r="R653" s="9"/>
      <c r="S653" s="9"/>
      <c r="T653" s="9"/>
      <c r="U653" s="9"/>
      <c r="V653" s="9"/>
      <c r="W653" s="9"/>
      <c r="X653" s="9"/>
      <c r="Y653" s="9"/>
      <c r="Z653" s="9"/>
    </row>
    <row r="654" spans="2:26" ht="15.75" customHeight="1" x14ac:dyDescent="0.5">
      <c r="B654" s="7"/>
      <c r="E654" s="9"/>
      <c r="F654" s="9"/>
      <c r="G654" s="9"/>
      <c r="H654" s="9"/>
      <c r="I654" s="9"/>
      <c r="J654" s="9"/>
      <c r="K654" s="9"/>
      <c r="L654" s="9"/>
      <c r="M654" s="9"/>
      <c r="N654" s="9"/>
      <c r="O654" s="9"/>
      <c r="P654" s="9"/>
      <c r="Q654" s="9"/>
      <c r="R654" s="9"/>
      <c r="S654" s="9"/>
      <c r="T654" s="9"/>
      <c r="U654" s="9"/>
      <c r="V654" s="9"/>
      <c r="W654" s="9"/>
      <c r="X654" s="9"/>
      <c r="Y654" s="9"/>
      <c r="Z654" s="9"/>
    </row>
    <row r="655" spans="2:26" ht="15.75" customHeight="1" x14ac:dyDescent="0.5">
      <c r="B655" s="7"/>
      <c r="E655" s="9"/>
      <c r="F655" s="9"/>
      <c r="G655" s="9"/>
      <c r="H655" s="9"/>
      <c r="I655" s="9"/>
      <c r="J655" s="9"/>
      <c r="K655" s="9"/>
      <c r="L655" s="9"/>
      <c r="M655" s="9"/>
      <c r="N655" s="9"/>
      <c r="O655" s="9"/>
      <c r="P655" s="9"/>
      <c r="Q655" s="9"/>
      <c r="R655" s="9"/>
      <c r="S655" s="9"/>
      <c r="T655" s="9"/>
      <c r="U655" s="9"/>
      <c r="V655" s="9"/>
      <c r="W655" s="9"/>
      <c r="X655" s="9"/>
      <c r="Y655" s="9"/>
      <c r="Z655" s="9"/>
    </row>
    <row r="656" spans="2:26" ht="15.75" customHeight="1" x14ac:dyDescent="0.5">
      <c r="B656" s="7"/>
      <c r="E656" s="9"/>
      <c r="F656" s="9"/>
      <c r="G656" s="9"/>
      <c r="H656" s="9"/>
      <c r="I656" s="9"/>
      <c r="J656" s="9"/>
      <c r="K656" s="9"/>
      <c r="L656" s="9"/>
      <c r="M656" s="9"/>
      <c r="N656" s="9"/>
      <c r="O656" s="9"/>
      <c r="P656" s="9"/>
      <c r="Q656" s="9"/>
      <c r="R656" s="9"/>
      <c r="S656" s="9"/>
      <c r="T656" s="9"/>
      <c r="U656" s="9"/>
      <c r="V656" s="9"/>
      <c r="W656" s="9"/>
      <c r="X656" s="9"/>
      <c r="Y656" s="9"/>
      <c r="Z656" s="9"/>
    </row>
    <row r="657" spans="2:26" ht="15.75" customHeight="1" x14ac:dyDescent="0.5">
      <c r="B657" s="7"/>
      <c r="E657" s="9"/>
      <c r="F657" s="9"/>
      <c r="G657" s="9"/>
      <c r="H657" s="9"/>
      <c r="I657" s="9"/>
      <c r="J657" s="9"/>
      <c r="K657" s="9"/>
      <c r="L657" s="9"/>
      <c r="M657" s="9"/>
      <c r="N657" s="9"/>
      <c r="O657" s="9"/>
      <c r="P657" s="9"/>
      <c r="Q657" s="9"/>
      <c r="R657" s="9"/>
      <c r="S657" s="9"/>
      <c r="T657" s="9"/>
      <c r="U657" s="9"/>
      <c r="V657" s="9"/>
      <c r="W657" s="9"/>
      <c r="X657" s="9"/>
      <c r="Y657" s="9"/>
      <c r="Z657" s="9"/>
    </row>
    <row r="658" spans="2:26" ht="15.75" customHeight="1" x14ac:dyDescent="0.5">
      <c r="B658" s="7"/>
      <c r="E658" s="9"/>
      <c r="F658" s="9"/>
      <c r="G658" s="9"/>
      <c r="H658" s="9"/>
      <c r="I658" s="9"/>
      <c r="J658" s="9"/>
      <c r="K658" s="9"/>
      <c r="L658" s="9"/>
      <c r="M658" s="9"/>
      <c r="N658" s="9"/>
      <c r="O658" s="9"/>
      <c r="P658" s="9"/>
      <c r="Q658" s="9"/>
      <c r="R658" s="9"/>
      <c r="S658" s="9"/>
      <c r="T658" s="9"/>
      <c r="U658" s="9"/>
      <c r="V658" s="9"/>
      <c r="W658" s="9"/>
      <c r="X658" s="9"/>
      <c r="Y658" s="9"/>
      <c r="Z658" s="9"/>
    </row>
    <row r="659" spans="2:26" ht="15.75" customHeight="1" x14ac:dyDescent="0.5">
      <c r="B659" s="7"/>
      <c r="E659" s="9"/>
      <c r="F659" s="9"/>
      <c r="G659" s="9"/>
      <c r="H659" s="9"/>
      <c r="I659" s="9"/>
      <c r="J659" s="9"/>
      <c r="K659" s="9"/>
      <c r="L659" s="9"/>
      <c r="M659" s="9"/>
      <c r="N659" s="9"/>
      <c r="O659" s="9"/>
      <c r="P659" s="9"/>
      <c r="Q659" s="9"/>
      <c r="R659" s="9"/>
      <c r="S659" s="9"/>
      <c r="T659" s="9"/>
      <c r="U659" s="9"/>
      <c r="V659" s="9"/>
      <c r="W659" s="9"/>
      <c r="X659" s="9"/>
      <c r="Y659" s="9"/>
      <c r="Z659" s="9"/>
    </row>
    <row r="660" spans="2:26" ht="15.75" customHeight="1" x14ac:dyDescent="0.5">
      <c r="B660" s="7"/>
      <c r="E660" s="9"/>
      <c r="F660" s="9"/>
      <c r="G660" s="9"/>
      <c r="H660" s="9"/>
      <c r="I660" s="9"/>
      <c r="J660" s="9"/>
      <c r="K660" s="9"/>
      <c r="L660" s="9"/>
      <c r="M660" s="9"/>
      <c r="N660" s="9"/>
      <c r="O660" s="9"/>
      <c r="P660" s="9"/>
      <c r="Q660" s="9"/>
      <c r="R660" s="9"/>
      <c r="S660" s="9"/>
      <c r="T660" s="9"/>
      <c r="U660" s="9"/>
      <c r="V660" s="9"/>
      <c r="W660" s="9"/>
      <c r="X660" s="9"/>
      <c r="Y660" s="9"/>
      <c r="Z660" s="9"/>
    </row>
    <row r="661" spans="2:26" ht="15.75" customHeight="1" x14ac:dyDescent="0.5">
      <c r="B661" s="7"/>
      <c r="E661" s="9"/>
      <c r="F661" s="9"/>
      <c r="G661" s="9"/>
      <c r="H661" s="9"/>
      <c r="I661" s="9"/>
      <c r="J661" s="9"/>
      <c r="K661" s="9"/>
      <c r="L661" s="9"/>
      <c r="M661" s="9"/>
      <c r="N661" s="9"/>
      <c r="O661" s="9"/>
      <c r="P661" s="9"/>
      <c r="Q661" s="9"/>
      <c r="R661" s="9"/>
      <c r="S661" s="9"/>
      <c r="T661" s="9"/>
      <c r="U661" s="9"/>
      <c r="V661" s="9"/>
      <c r="W661" s="9"/>
      <c r="X661" s="9"/>
      <c r="Y661" s="9"/>
      <c r="Z661" s="9"/>
    </row>
    <row r="662" spans="2:26" ht="15.75" customHeight="1" x14ac:dyDescent="0.5">
      <c r="B662" s="7"/>
      <c r="E662" s="9"/>
      <c r="F662" s="9"/>
      <c r="G662" s="9"/>
      <c r="H662" s="9"/>
      <c r="I662" s="9"/>
      <c r="J662" s="9"/>
      <c r="K662" s="9"/>
      <c r="L662" s="9"/>
      <c r="M662" s="9"/>
      <c r="N662" s="9"/>
      <c r="O662" s="9"/>
      <c r="P662" s="9"/>
      <c r="Q662" s="9"/>
      <c r="R662" s="9"/>
      <c r="S662" s="9"/>
      <c r="T662" s="9"/>
      <c r="U662" s="9"/>
      <c r="V662" s="9"/>
      <c r="W662" s="9"/>
      <c r="X662" s="9"/>
      <c r="Y662" s="9"/>
      <c r="Z662" s="9"/>
    </row>
    <row r="663" spans="2:26" ht="15.75" customHeight="1" x14ac:dyDescent="0.5">
      <c r="B663" s="7"/>
      <c r="E663" s="9"/>
      <c r="F663" s="9"/>
      <c r="G663" s="9"/>
      <c r="H663" s="9"/>
      <c r="I663" s="9"/>
      <c r="J663" s="9"/>
      <c r="K663" s="9"/>
      <c r="L663" s="9"/>
      <c r="M663" s="9"/>
      <c r="N663" s="9"/>
      <c r="O663" s="9"/>
      <c r="P663" s="9"/>
      <c r="Q663" s="9"/>
      <c r="R663" s="9"/>
      <c r="S663" s="9"/>
      <c r="T663" s="9"/>
      <c r="U663" s="9"/>
      <c r="V663" s="9"/>
      <c r="W663" s="9"/>
      <c r="X663" s="9"/>
      <c r="Y663" s="9"/>
      <c r="Z663" s="9"/>
    </row>
    <row r="664" spans="2:26" ht="15.75" customHeight="1" x14ac:dyDescent="0.5">
      <c r="B664" s="7"/>
      <c r="E664" s="9"/>
      <c r="F664" s="9"/>
      <c r="G664" s="9"/>
      <c r="H664" s="9"/>
      <c r="I664" s="9"/>
      <c r="J664" s="9"/>
      <c r="K664" s="9"/>
      <c r="L664" s="9"/>
      <c r="M664" s="9"/>
      <c r="N664" s="9"/>
      <c r="O664" s="9"/>
      <c r="P664" s="9"/>
      <c r="Q664" s="9"/>
      <c r="R664" s="9"/>
      <c r="S664" s="9"/>
      <c r="T664" s="9"/>
      <c r="U664" s="9"/>
      <c r="V664" s="9"/>
      <c r="W664" s="9"/>
      <c r="X664" s="9"/>
      <c r="Y664" s="9"/>
      <c r="Z664" s="9"/>
    </row>
    <row r="665" spans="2:26" ht="15.75" customHeight="1" x14ac:dyDescent="0.5">
      <c r="B665" s="7"/>
      <c r="E665" s="9"/>
      <c r="F665" s="9"/>
      <c r="G665" s="9"/>
      <c r="H665" s="9"/>
      <c r="I665" s="9"/>
      <c r="J665" s="9"/>
      <c r="K665" s="9"/>
      <c r="L665" s="9"/>
      <c r="M665" s="9"/>
      <c r="N665" s="9"/>
      <c r="O665" s="9"/>
      <c r="P665" s="9"/>
      <c r="Q665" s="9"/>
      <c r="R665" s="9"/>
      <c r="S665" s="9"/>
      <c r="T665" s="9"/>
      <c r="U665" s="9"/>
      <c r="V665" s="9"/>
      <c r="W665" s="9"/>
      <c r="X665" s="9"/>
      <c r="Y665" s="9"/>
      <c r="Z665" s="9"/>
    </row>
    <row r="666" spans="2:26" ht="15.75" customHeight="1" x14ac:dyDescent="0.5">
      <c r="B666" s="7"/>
      <c r="E666" s="9"/>
      <c r="F666" s="9"/>
      <c r="G666" s="9"/>
      <c r="H666" s="9"/>
      <c r="I666" s="9"/>
      <c r="J666" s="9"/>
      <c r="K666" s="9"/>
      <c r="L666" s="9"/>
      <c r="M666" s="9"/>
      <c r="N666" s="9"/>
      <c r="O666" s="9"/>
      <c r="P666" s="9"/>
      <c r="Q666" s="9"/>
      <c r="R666" s="9"/>
      <c r="S666" s="9"/>
      <c r="T666" s="9"/>
      <c r="U666" s="9"/>
      <c r="V666" s="9"/>
      <c r="W666" s="9"/>
      <c r="X666" s="9"/>
      <c r="Y666" s="9"/>
      <c r="Z666" s="9"/>
    </row>
    <row r="667" spans="2:26" ht="15.75" customHeight="1" x14ac:dyDescent="0.5">
      <c r="B667" s="7"/>
      <c r="E667" s="9"/>
      <c r="F667" s="9"/>
      <c r="G667" s="9"/>
      <c r="H667" s="9"/>
      <c r="I667" s="9"/>
      <c r="J667" s="9"/>
      <c r="K667" s="9"/>
      <c r="L667" s="9"/>
      <c r="M667" s="9"/>
      <c r="N667" s="9"/>
      <c r="O667" s="9"/>
      <c r="P667" s="9"/>
      <c r="Q667" s="9"/>
      <c r="R667" s="9"/>
      <c r="S667" s="9"/>
      <c r="T667" s="9"/>
      <c r="U667" s="9"/>
      <c r="V667" s="9"/>
      <c r="W667" s="9"/>
      <c r="X667" s="9"/>
      <c r="Y667" s="9"/>
      <c r="Z667" s="9"/>
    </row>
    <row r="668" spans="2:26" ht="15.75" customHeight="1" x14ac:dyDescent="0.5">
      <c r="B668" s="7"/>
      <c r="E668" s="9"/>
      <c r="F668" s="9"/>
      <c r="G668" s="9"/>
      <c r="H668" s="9"/>
      <c r="I668" s="9"/>
      <c r="J668" s="9"/>
      <c r="K668" s="9"/>
      <c r="L668" s="9"/>
      <c r="M668" s="9"/>
      <c r="N668" s="9"/>
      <c r="O668" s="9"/>
      <c r="P668" s="9"/>
      <c r="Q668" s="9"/>
      <c r="R668" s="9"/>
      <c r="S668" s="9"/>
      <c r="T668" s="9"/>
      <c r="U668" s="9"/>
      <c r="V668" s="9"/>
      <c r="W668" s="9"/>
      <c r="X668" s="9"/>
      <c r="Y668" s="9"/>
      <c r="Z668" s="9"/>
    </row>
    <row r="669" spans="2:26" ht="15.75" customHeight="1" x14ac:dyDescent="0.5">
      <c r="B669" s="7"/>
      <c r="E669" s="9"/>
      <c r="F669" s="9"/>
      <c r="G669" s="9"/>
      <c r="H669" s="9"/>
      <c r="I669" s="9"/>
      <c r="J669" s="9"/>
      <c r="K669" s="9"/>
      <c r="L669" s="9"/>
      <c r="M669" s="9"/>
      <c r="N669" s="9"/>
      <c r="O669" s="9"/>
      <c r="P669" s="9"/>
      <c r="Q669" s="9"/>
      <c r="R669" s="9"/>
      <c r="S669" s="9"/>
      <c r="T669" s="9"/>
      <c r="U669" s="9"/>
      <c r="V669" s="9"/>
      <c r="W669" s="9"/>
      <c r="X669" s="9"/>
      <c r="Y669" s="9"/>
      <c r="Z669" s="9"/>
    </row>
    <row r="670" spans="2:26" ht="15.75" customHeight="1" x14ac:dyDescent="0.5">
      <c r="B670" s="7"/>
      <c r="E670" s="9"/>
      <c r="F670" s="9"/>
      <c r="G670" s="9"/>
      <c r="H670" s="9"/>
      <c r="I670" s="9"/>
      <c r="J670" s="9"/>
      <c r="K670" s="9"/>
      <c r="L670" s="9"/>
      <c r="M670" s="9"/>
      <c r="N670" s="9"/>
      <c r="O670" s="9"/>
      <c r="P670" s="9"/>
      <c r="Q670" s="9"/>
      <c r="R670" s="9"/>
      <c r="S670" s="9"/>
      <c r="T670" s="9"/>
      <c r="U670" s="9"/>
      <c r="V670" s="9"/>
      <c r="W670" s="9"/>
      <c r="X670" s="9"/>
      <c r="Y670" s="9"/>
      <c r="Z670" s="9"/>
    </row>
    <row r="671" spans="2:26" ht="15.75" customHeight="1" x14ac:dyDescent="0.5">
      <c r="B671" s="7"/>
      <c r="E671" s="9"/>
      <c r="F671" s="9"/>
      <c r="G671" s="9"/>
      <c r="H671" s="9"/>
      <c r="I671" s="9"/>
      <c r="J671" s="9"/>
      <c r="K671" s="9"/>
      <c r="L671" s="9"/>
      <c r="M671" s="9"/>
      <c r="N671" s="9"/>
      <c r="O671" s="9"/>
      <c r="P671" s="9"/>
      <c r="Q671" s="9"/>
      <c r="R671" s="9"/>
      <c r="S671" s="9"/>
      <c r="T671" s="9"/>
      <c r="U671" s="9"/>
      <c r="V671" s="9"/>
      <c r="W671" s="9"/>
      <c r="X671" s="9"/>
      <c r="Y671" s="9"/>
      <c r="Z671" s="9"/>
    </row>
    <row r="672" spans="2:26" ht="15.75" customHeight="1" x14ac:dyDescent="0.5">
      <c r="B672" s="7"/>
      <c r="E672" s="9"/>
      <c r="F672" s="9"/>
      <c r="G672" s="9"/>
      <c r="H672" s="9"/>
      <c r="I672" s="9"/>
      <c r="J672" s="9"/>
      <c r="K672" s="9"/>
      <c r="L672" s="9"/>
      <c r="M672" s="9"/>
      <c r="N672" s="9"/>
      <c r="O672" s="9"/>
      <c r="P672" s="9"/>
      <c r="Q672" s="9"/>
      <c r="R672" s="9"/>
      <c r="S672" s="9"/>
      <c r="T672" s="9"/>
      <c r="U672" s="9"/>
      <c r="V672" s="9"/>
      <c r="W672" s="9"/>
      <c r="X672" s="9"/>
      <c r="Y672" s="9"/>
      <c r="Z672" s="9"/>
    </row>
    <row r="673" spans="2:26" ht="15.75" customHeight="1" x14ac:dyDescent="0.5">
      <c r="B673" s="7"/>
      <c r="E673" s="9"/>
      <c r="F673" s="9"/>
      <c r="G673" s="9"/>
      <c r="H673" s="9"/>
      <c r="I673" s="9"/>
      <c r="J673" s="9"/>
      <c r="K673" s="9"/>
      <c r="L673" s="9"/>
      <c r="M673" s="9"/>
      <c r="N673" s="9"/>
      <c r="O673" s="9"/>
      <c r="P673" s="9"/>
      <c r="Q673" s="9"/>
      <c r="R673" s="9"/>
      <c r="S673" s="9"/>
      <c r="T673" s="9"/>
      <c r="U673" s="9"/>
      <c r="V673" s="9"/>
      <c r="W673" s="9"/>
      <c r="X673" s="9"/>
      <c r="Y673" s="9"/>
      <c r="Z673" s="9"/>
    </row>
    <row r="674" spans="2:26" ht="15.75" customHeight="1" x14ac:dyDescent="0.5">
      <c r="B674" s="7"/>
      <c r="E674" s="9"/>
      <c r="F674" s="9"/>
      <c r="G674" s="9"/>
      <c r="H674" s="9"/>
      <c r="I674" s="9"/>
      <c r="J674" s="9"/>
      <c r="K674" s="9"/>
      <c r="L674" s="9"/>
      <c r="M674" s="9"/>
      <c r="N674" s="9"/>
      <c r="O674" s="9"/>
      <c r="P674" s="9"/>
      <c r="Q674" s="9"/>
      <c r="R674" s="9"/>
      <c r="S674" s="9"/>
      <c r="T674" s="9"/>
      <c r="U674" s="9"/>
      <c r="V674" s="9"/>
      <c r="W674" s="9"/>
      <c r="X674" s="9"/>
      <c r="Y674" s="9"/>
      <c r="Z674" s="9"/>
    </row>
    <row r="675" spans="2:26" ht="15.75" customHeight="1" x14ac:dyDescent="0.5">
      <c r="B675" s="7"/>
      <c r="E675" s="9"/>
      <c r="F675" s="9"/>
      <c r="G675" s="9"/>
      <c r="H675" s="9"/>
      <c r="I675" s="9"/>
      <c r="J675" s="9"/>
      <c r="K675" s="9"/>
      <c r="L675" s="9"/>
      <c r="M675" s="9"/>
      <c r="N675" s="9"/>
      <c r="O675" s="9"/>
      <c r="P675" s="9"/>
      <c r="Q675" s="9"/>
      <c r="R675" s="9"/>
      <c r="S675" s="9"/>
      <c r="T675" s="9"/>
      <c r="U675" s="9"/>
      <c r="V675" s="9"/>
      <c r="W675" s="9"/>
      <c r="X675" s="9"/>
      <c r="Y675" s="9"/>
      <c r="Z675" s="9"/>
    </row>
    <row r="676" spans="2:26" ht="15.75" customHeight="1" x14ac:dyDescent="0.5">
      <c r="B676" s="7"/>
      <c r="E676" s="9"/>
      <c r="F676" s="9"/>
      <c r="G676" s="9"/>
      <c r="H676" s="9"/>
      <c r="I676" s="9"/>
      <c r="J676" s="9"/>
      <c r="K676" s="9"/>
      <c r="L676" s="9"/>
      <c r="M676" s="9"/>
      <c r="N676" s="9"/>
      <c r="O676" s="9"/>
      <c r="P676" s="9"/>
      <c r="Q676" s="9"/>
      <c r="R676" s="9"/>
      <c r="S676" s="9"/>
      <c r="T676" s="9"/>
      <c r="U676" s="9"/>
      <c r="V676" s="9"/>
      <c r="W676" s="9"/>
      <c r="X676" s="9"/>
      <c r="Y676" s="9"/>
      <c r="Z676" s="9"/>
    </row>
    <row r="677" spans="2:26" ht="15.75" customHeight="1" x14ac:dyDescent="0.5">
      <c r="B677" s="7"/>
      <c r="E677" s="9"/>
      <c r="F677" s="9"/>
      <c r="G677" s="9"/>
      <c r="H677" s="9"/>
      <c r="I677" s="9"/>
      <c r="J677" s="9"/>
      <c r="K677" s="9"/>
      <c r="L677" s="9"/>
      <c r="M677" s="9"/>
      <c r="N677" s="9"/>
      <c r="O677" s="9"/>
      <c r="P677" s="9"/>
      <c r="Q677" s="9"/>
      <c r="R677" s="9"/>
      <c r="S677" s="9"/>
      <c r="T677" s="9"/>
      <c r="U677" s="9"/>
      <c r="V677" s="9"/>
      <c r="W677" s="9"/>
      <c r="X677" s="9"/>
      <c r="Y677" s="9"/>
      <c r="Z677" s="9"/>
    </row>
    <row r="678" spans="2:26" ht="15.75" customHeight="1" x14ac:dyDescent="0.5">
      <c r="B678" s="7"/>
      <c r="E678" s="9"/>
      <c r="F678" s="9"/>
      <c r="G678" s="9"/>
      <c r="H678" s="9"/>
      <c r="I678" s="9"/>
      <c r="J678" s="9"/>
      <c r="K678" s="9"/>
      <c r="L678" s="9"/>
      <c r="M678" s="9"/>
      <c r="N678" s="9"/>
      <c r="O678" s="9"/>
      <c r="P678" s="9"/>
      <c r="Q678" s="9"/>
      <c r="R678" s="9"/>
      <c r="S678" s="9"/>
      <c r="T678" s="9"/>
      <c r="U678" s="9"/>
      <c r="V678" s="9"/>
      <c r="W678" s="9"/>
      <c r="X678" s="9"/>
      <c r="Y678" s="9"/>
      <c r="Z678" s="9"/>
    </row>
    <row r="679" spans="2:26" ht="15.75" customHeight="1" x14ac:dyDescent="0.5">
      <c r="B679" s="7"/>
      <c r="E679" s="9"/>
      <c r="F679" s="9"/>
      <c r="G679" s="9"/>
      <c r="H679" s="9"/>
      <c r="I679" s="9"/>
      <c r="J679" s="9"/>
      <c r="K679" s="9"/>
      <c r="L679" s="9"/>
      <c r="M679" s="9"/>
      <c r="N679" s="9"/>
      <c r="O679" s="9"/>
      <c r="P679" s="9"/>
      <c r="Q679" s="9"/>
      <c r="R679" s="9"/>
      <c r="S679" s="9"/>
      <c r="T679" s="9"/>
      <c r="U679" s="9"/>
      <c r="V679" s="9"/>
      <c r="W679" s="9"/>
      <c r="X679" s="9"/>
      <c r="Y679" s="9"/>
      <c r="Z679" s="9"/>
    </row>
    <row r="680" spans="2:26" ht="15.75" customHeight="1" x14ac:dyDescent="0.5">
      <c r="B680" s="7"/>
      <c r="E680" s="9"/>
      <c r="F680" s="9"/>
      <c r="G680" s="9"/>
      <c r="H680" s="9"/>
      <c r="I680" s="9"/>
      <c r="J680" s="9"/>
      <c r="K680" s="9"/>
      <c r="L680" s="9"/>
      <c r="M680" s="9"/>
      <c r="N680" s="9"/>
      <c r="O680" s="9"/>
      <c r="P680" s="9"/>
      <c r="Q680" s="9"/>
      <c r="R680" s="9"/>
      <c r="S680" s="9"/>
      <c r="T680" s="9"/>
      <c r="U680" s="9"/>
      <c r="V680" s="9"/>
      <c r="W680" s="9"/>
      <c r="X680" s="9"/>
      <c r="Y680" s="9"/>
      <c r="Z680" s="9"/>
    </row>
    <row r="681" spans="2:26" ht="15.75" customHeight="1" x14ac:dyDescent="0.5">
      <c r="B681" s="7"/>
      <c r="E681" s="9"/>
      <c r="F681" s="9"/>
      <c r="G681" s="9"/>
      <c r="H681" s="9"/>
      <c r="I681" s="9"/>
      <c r="J681" s="9"/>
      <c r="K681" s="9"/>
      <c r="L681" s="9"/>
      <c r="M681" s="9"/>
      <c r="N681" s="9"/>
      <c r="O681" s="9"/>
      <c r="P681" s="9"/>
      <c r="Q681" s="9"/>
      <c r="R681" s="9"/>
      <c r="S681" s="9"/>
      <c r="T681" s="9"/>
      <c r="U681" s="9"/>
      <c r="V681" s="9"/>
      <c r="W681" s="9"/>
      <c r="X681" s="9"/>
      <c r="Y681" s="9"/>
      <c r="Z681" s="9"/>
    </row>
    <row r="682" spans="2:26" ht="15.75" customHeight="1" x14ac:dyDescent="0.5">
      <c r="B682" s="7"/>
      <c r="E682" s="9"/>
      <c r="F682" s="9"/>
      <c r="G682" s="9"/>
      <c r="H682" s="9"/>
      <c r="I682" s="9"/>
      <c r="J682" s="9"/>
      <c r="K682" s="9"/>
      <c r="L682" s="9"/>
      <c r="M682" s="9"/>
      <c r="N682" s="9"/>
      <c r="O682" s="9"/>
      <c r="P682" s="9"/>
      <c r="Q682" s="9"/>
      <c r="R682" s="9"/>
      <c r="S682" s="9"/>
      <c r="T682" s="9"/>
      <c r="U682" s="9"/>
      <c r="V682" s="9"/>
      <c r="W682" s="9"/>
      <c r="X682" s="9"/>
      <c r="Y682" s="9"/>
      <c r="Z682" s="9"/>
    </row>
    <row r="683" spans="2:26" ht="15.75" customHeight="1" x14ac:dyDescent="0.5">
      <c r="B683" s="7"/>
      <c r="E683" s="9"/>
      <c r="F683" s="9"/>
      <c r="G683" s="9"/>
      <c r="H683" s="9"/>
      <c r="I683" s="9"/>
      <c r="J683" s="9"/>
      <c r="K683" s="9"/>
      <c r="L683" s="9"/>
      <c r="M683" s="9"/>
      <c r="N683" s="9"/>
      <c r="O683" s="9"/>
      <c r="P683" s="9"/>
      <c r="Q683" s="9"/>
      <c r="R683" s="9"/>
      <c r="S683" s="9"/>
      <c r="T683" s="9"/>
      <c r="U683" s="9"/>
      <c r="V683" s="9"/>
      <c r="W683" s="9"/>
      <c r="X683" s="9"/>
      <c r="Y683" s="9"/>
      <c r="Z683" s="9"/>
    </row>
    <row r="684" spans="2:26" ht="15.75" customHeight="1" x14ac:dyDescent="0.5">
      <c r="B684" s="7"/>
      <c r="E684" s="9"/>
      <c r="F684" s="9"/>
      <c r="G684" s="9"/>
      <c r="H684" s="9"/>
      <c r="I684" s="9"/>
      <c r="J684" s="9"/>
      <c r="K684" s="9"/>
      <c r="L684" s="9"/>
      <c r="M684" s="9"/>
      <c r="N684" s="9"/>
      <c r="O684" s="9"/>
      <c r="P684" s="9"/>
      <c r="Q684" s="9"/>
      <c r="R684" s="9"/>
      <c r="S684" s="9"/>
      <c r="T684" s="9"/>
      <c r="U684" s="9"/>
      <c r="V684" s="9"/>
      <c r="W684" s="9"/>
      <c r="X684" s="9"/>
      <c r="Y684" s="9"/>
      <c r="Z684" s="9"/>
    </row>
    <row r="685" spans="2:26" ht="15.75" customHeight="1" x14ac:dyDescent="0.5">
      <c r="B685" s="7"/>
      <c r="E685" s="9"/>
      <c r="F685" s="9"/>
      <c r="G685" s="9"/>
      <c r="H685" s="9"/>
      <c r="I685" s="9"/>
      <c r="J685" s="9"/>
      <c r="K685" s="9"/>
      <c r="L685" s="9"/>
      <c r="M685" s="9"/>
      <c r="N685" s="9"/>
      <c r="O685" s="9"/>
      <c r="P685" s="9"/>
      <c r="Q685" s="9"/>
      <c r="R685" s="9"/>
      <c r="S685" s="9"/>
      <c r="T685" s="9"/>
      <c r="U685" s="9"/>
      <c r="V685" s="9"/>
      <c r="W685" s="9"/>
      <c r="X685" s="9"/>
      <c r="Y685" s="9"/>
      <c r="Z685" s="9"/>
    </row>
    <row r="686" spans="2:26" ht="15.75" customHeight="1" x14ac:dyDescent="0.5">
      <c r="B686" s="7"/>
      <c r="E686" s="9"/>
      <c r="F686" s="9"/>
      <c r="G686" s="9"/>
      <c r="H686" s="9"/>
      <c r="I686" s="9"/>
      <c r="J686" s="9"/>
      <c r="K686" s="9"/>
      <c r="L686" s="9"/>
      <c r="M686" s="9"/>
      <c r="N686" s="9"/>
      <c r="O686" s="9"/>
      <c r="P686" s="9"/>
      <c r="Q686" s="9"/>
      <c r="R686" s="9"/>
      <c r="S686" s="9"/>
      <c r="T686" s="9"/>
      <c r="U686" s="9"/>
      <c r="V686" s="9"/>
      <c r="W686" s="9"/>
      <c r="X686" s="9"/>
      <c r="Y686" s="9"/>
      <c r="Z686" s="9"/>
    </row>
    <row r="687" spans="2:26" ht="15.75" customHeight="1" x14ac:dyDescent="0.5">
      <c r="B687" s="7"/>
      <c r="E687" s="9"/>
      <c r="F687" s="9"/>
      <c r="G687" s="9"/>
      <c r="H687" s="9"/>
      <c r="I687" s="9"/>
      <c r="J687" s="9"/>
      <c r="K687" s="9"/>
      <c r="L687" s="9"/>
      <c r="M687" s="9"/>
      <c r="N687" s="9"/>
      <c r="O687" s="9"/>
      <c r="P687" s="9"/>
      <c r="Q687" s="9"/>
      <c r="R687" s="9"/>
      <c r="S687" s="9"/>
      <c r="T687" s="9"/>
      <c r="U687" s="9"/>
      <c r="V687" s="9"/>
      <c r="W687" s="9"/>
      <c r="X687" s="9"/>
      <c r="Y687" s="9"/>
      <c r="Z687" s="9"/>
    </row>
    <row r="688" spans="2:26" ht="15.75" customHeight="1" x14ac:dyDescent="0.5">
      <c r="B688" s="7"/>
      <c r="E688" s="9"/>
      <c r="F688" s="9"/>
      <c r="G688" s="9"/>
      <c r="H688" s="9"/>
      <c r="I688" s="9"/>
      <c r="J688" s="9"/>
      <c r="K688" s="9"/>
      <c r="L688" s="9"/>
      <c r="M688" s="9"/>
      <c r="N688" s="9"/>
      <c r="O688" s="9"/>
      <c r="P688" s="9"/>
      <c r="Q688" s="9"/>
      <c r="R688" s="9"/>
      <c r="S688" s="9"/>
      <c r="T688" s="9"/>
      <c r="U688" s="9"/>
      <c r="V688" s="9"/>
      <c r="W688" s="9"/>
      <c r="X688" s="9"/>
      <c r="Y688" s="9"/>
      <c r="Z688" s="9"/>
    </row>
    <row r="689" spans="2:26" ht="15.75" customHeight="1" x14ac:dyDescent="0.5">
      <c r="B689" s="7"/>
      <c r="E689" s="9"/>
      <c r="F689" s="9"/>
      <c r="G689" s="9"/>
      <c r="H689" s="9"/>
      <c r="I689" s="9"/>
      <c r="J689" s="9"/>
      <c r="K689" s="9"/>
      <c r="L689" s="9"/>
      <c r="M689" s="9"/>
      <c r="N689" s="9"/>
      <c r="O689" s="9"/>
      <c r="P689" s="9"/>
      <c r="Q689" s="9"/>
      <c r="R689" s="9"/>
      <c r="S689" s="9"/>
      <c r="T689" s="9"/>
      <c r="U689" s="9"/>
      <c r="V689" s="9"/>
      <c r="W689" s="9"/>
      <c r="X689" s="9"/>
      <c r="Y689" s="9"/>
      <c r="Z689" s="9"/>
    </row>
    <row r="690" spans="2:26" ht="15.75" customHeight="1" x14ac:dyDescent="0.5">
      <c r="B690" s="7"/>
      <c r="E690" s="9"/>
      <c r="F690" s="9"/>
      <c r="G690" s="9"/>
      <c r="H690" s="9"/>
      <c r="I690" s="9"/>
      <c r="J690" s="9"/>
      <c r="K690" s="9"/>
      <c r="L690" s="9"/>
      <c r="M690" s="9"/>
      <c r="N690" s="9"/>
      <c r="O690" s="9"/>
      <c r="P690" s="9"/>
      <c r="Q690" s="9"/>
      <c r="R690" s="9"/>
      <c r="S690" s="9"/>
      <c r="T690" s="9"/>
      <c r="U690" s="9"/>
      <c r="V690" s="9"/>
      <c r="W690" s="9"/>
      <c r="X690" s="9"/>
      <c r="Y690" s="9"/>
      <c r="Z690" s="9"/>
    </row>
    <row r="691" spans="2:26" ht="15.75" customHeight="1" x14ac:dyDescent="0.5">
      <c r="B691" s="7"/>
      <c r="E691" s="9"/>
      <c r="F691" s="9"/>
      <c r="G691" s="9"/>
      <c r="H691" s="9"/>
      <c r="I691" s="9"/>
      <c r="J691" s="9"/>
      <c r="K691" s="9"/>
      <c r="L691" s="9"/>
      <c r="M691" s="9"/>
      <c r="N691" s="9"/>
      <c r="O691" s="9"/>
      <c r="P691" s="9"/>
      <c r="Q691" s="9"/>
      <c r="R691" s="9"/>
      <c r="S691" s="9"/>
      <c r="T691" s="9"/>
      <c r="U691" s="9"/>
      <c r="V691" s="9"/>
      <c r="W691" s="9"/>
      <c r="X691" s="9"/>
      <c r="Y691" s="9"/>
      <c r="Z691" s="9"/>
    </row>
    <row r="692" spans="2:26" ht="15.75" customHeight="1" x14ac:dyDescent="0.5">
      <c r="B692" s="7"/>
      <c r="E692" s="9"/>
      <c r="F692" s="9"/>
      <c r="G692" s="9"/>
      <c r="H692" s="9"/>
      <c r="I692" s="9"/>
      <c r="J692" s="9"/>
      <c r="K692" s="9"/>
      <c r="L692" s="9"/>
      <c r="M692" s="9"/>
      <c r="N692" s="9"/>
      <c r="O692" s="9"/>
      <c r="P692" s="9"/>
      <c r="Q692" s="9"/>
      <c r="R692" s="9"/>
      <c r="S692" s="9"/>
      <c r="T692" s="9"/>
      <c r="U692" s="9"/>
      <c r="V692" s="9"/>
      <c r="W692" s="9"/>
      <c r="X692" s="9"/>
      <c r="Y692" s="9"/>
      <c r="Z692" s="9"/>
    </row>
    <row r="693" spans="2:26" ht="15.75" customHeight="1" x14ac:dyDescent="0.5">
      <c r="B693" s="7"/>
      <c r="E693" s="9"/>
      <c r="F693" s="9"/>
      <c r="G693" s="9"/>
      <c r="H693" s="9"/>
      <c r="I693" s="9"/>
      <c r="J693" s="9"/>
      <c r="K693" s="9"/>
      <c r="L693" s="9"/>
      <c r="M693" s="9"/>
      <c r="N693" s="9"/>
      <c r="O693" s="9"/>
      <c r="P693" s="9"/>
      <c r="Q693" s="9"/>
      <c r="R693" s="9"/>
      <c r="S693" s="9"/>
      <c r="T693" s="9"/>
      <c r="U693" s="9"/>
      <c r="V693" s="9"/>
      <c r="W693" s="9"/>
      <c r="X693" s="9"/>
      <c r="Y693" s="9"/>
      <c r="Z693" s="9"/>
    </row>
    <row r="694" spans="2:26" ht="15.75" customHeight="1" x14ac:dyDescent="0.5">
      <c r="B694" s="7"/>
      <c r="E694" s="9"/>
      <c r="F694" s="9"/>
      <c r="G694" s="9"/>
      <c r="H694" s="9"/>
      <c r="I694" s="9"/>
      <c r="J694" s="9"/>
      <c r="K694" s="9"/>
      <c r="L694" s="9"/>
      <c r="M694" s="9"/>
      <c r="N694" s="9"/>
      <c r="O694" s="9"/>
      <c r="P694" s="9"/>
      <c r="Q694" s="9"/>
      <c r="R694" s="9"/>
      <c r="S694" s="9"/>
      <c r="T694" s="9"/>
      <c r="U694" s="9"/>
      <c r="V694" s="9"/>
      <c r="W694" s="9"/>
      <c r="X694" s="9"/>
      <c r="Y694" s="9"/>
      <c r="Z694" s="9"/>
    </row>
    <row r="695" spans="2:26" ht="15.75" customHeight="1" x14ac:dyDescent="0.5">
      <c r="B695" s="7"/>
      <c r="E695" s="9"/>
      <c r="F695" s="9"/>
      <c r="G695" s="9"/>
      <c r="H695" s="9"/>
      <c r="I695" s="9"/>
      <c r="J695" s="9"/>
      <c r="K695" s="9"/>
      <c r="L695" s="9"/>
      <c r="M695" s="9"/>
      <c r="N695" s="9"/>
      <c r="O695" s="9"/>
      <c r="P695" s="9"/>
      <c r="Q695" s="9"/>
      <c r="R695" s="9"/>
      <c r="S695" s="9"/>
      <c r="T695" s="9"/>
      <c r="U695" s="9"/>
      <c r="V695" s="9"/>
      <c r="W695" s="9"/>
      <c r="X695" s="9"/>
      <c r="Y695" s="9"/>
      <c r="Z695" s="9"/>
    </row>
    <row r="696" spans="2:26" ht="15.75" customHeight="1" x14ac:dyDescent="0.5">
      <c r="B696" s="7"/>
      <c r="E696" s="9"/>
      <c r="F696" s="9"/>
      <c r="G696" s="9"/>
      <c r="H696" s="9"/>
      <c r="I696" s="9"/>
      <c r="J696" s="9"/>
      <c r="K696" s="9"/>
      <c r="L696" s="9"/>
      <c r="M696" s="9"/>
      <c r="N696" s="9"/>
      <c r="O696" s="9"/>
      <c r="P696" s="9"/>
      <c r="Q696" s="9"/>
      <c r="R696" s="9"/>
      <c r="S696" s="9"/>
      <c r="T696" s="9"/>
      <c r="U696" s="9"/>
      <c r="V696" s="9"/>
      <c r="W696" s="9"/>
      <c r="X696" s="9"/>
      <c r="Y696" s="9"/>
      <c r="Z696" s="9"/>
    </row>
    <row r="697" spans="2:26" ht="15.75" customHeight="1" x14ac:dyDescent="0.5">
      <c r="B697" s="7"/>
      <c r="E697" s="9"/>
      <c r="F697" s="9"/>
      <c r="G697" s="9"/>
      <c r="H697" s="9"/>
      <c r="I697" s="9"/>
      <c r="J697" s="9"/>
      <c r="K697" s="9"/>
      <c r="L697" s="9"/>
      <c r="M697" s="9"/>
      <c r="N697" s="9"/>
      <c r="O697" s="9"/>
      <c r="P697" s="9"/>
      <c r="Q697" s="9"/>
      <c r="R697" s="9"/>
      <c r="S697" s="9"/>
      <c r="T697" s="9"/>
      <c r="U697" s="9"/>
      <c r="V697" s="9"/>
      <c r="W697" s="9"/>
      <c r="X697" s="9"/>
      <c r="Y697" s="9"/>
      <c r="Z697" s="9"/>
    </row>
    <row r="698" spans="2:26" ht="15.75" customHeight="1" x14ac:dyDescent="0.5">
      <c r="B698" s="7"/>
      <c r="E698" s="9"/>
      <c r="F698" s="9"/>
      <c r="G698" s="9"/>
      <c r="H698" s="9"/>
      <c r="I698" s="9"/>
      <c r="J698" s="9"/>
      <c r="K698" s="9"/>
      <c r="L698" s="9"/>
      <c r="M698" s="9"/>
      <c r="N698" s="9"/>
      <c r="O698" s="9"/>
      <c r="P698" s="9"/>
      <c r="Q698" s="9"/>
      <c r="R698" s="9"/>
      <c r="S698" s="9"/>
      <c r="T698" s="9"/>
      <c r="U698" s="9"/>
      <c r="V698" s="9"/>
      <c r="W698" s="9"/>
      <c r="X698" s="9"/>
      <c r="Y698" s="9"/>
      <c r="Z698" s="9"/>
    </row>
    <row r="699" spans="2:26" ht="15.75" customHeight="1" x14ac:dyDescent="0.5">
      <c r="B699" s="7"/>
      <c r="E699" s="9"/>
      <c r="F699" s="9"/>
      <c r="G699" s="9"/>
      <c r="H699" s="9"/>
      <c r="I699" s="9"/>
      <c r="J699" s="9"/>
      <c r="K699" s="9"/>
      <c r="L699" s="9"/>
      <c r="M699" s="9"/>
      <c r="N699" s="9"/>
      <c r="O699" s="9"/>
      <c r="P699" s="9"/>
      <c r="Q699" s="9"/>
      <c r="R699" s="9"/>
      <c r="S699" s="9"/>
      <c r="T699" s="9"/>
      <c r="U699" s="9"/>
      <c r="V699" s="9"/>
      <c r="W699" s="9"/>
      <c r="X699" s="9"/>
      <c r="Y699" s="9"/>
      <c r="Z699" s="9"/>
    </row>
    <row r="700" spans="2:26" ht="15.75" customHeight="1" x14ac:dyDescent="0.5">
      <c r="B700" s="7"/>
      <c r="E700" s="9"/>
      <c r="F700" s="9"/>
      <c r="G700" s="9"/>
      <c r="H700" s="9"/>
      <c r="I700" s="9"/>
      <c r="J700" s="9"/>
      <c r="K700" s="9"/>
      <c r="L700" s="9"/>
      <c r="M700" s="9"/>
      <c r="N700" s="9"/>
      <c r="O700" s="9"/>
      <c r="P700" s="9"/>
      <c r="Q700" s="9"/>
      <c r="R700" s="9"/>
      <c r="S700" s="9"/>
      <c r="T700" s="9"/>
      <c r="U700" s="9"/>
      <c r="V700" s="9"/>
      <c r="W700" s="9"/>
      <c r="X700" s="9"/>
      <c r="Y700" s="9"/>
      <c r="Z700" s="9"/>
    </row>
    <row r="701" spans="2:26" ht="15.75" customHeight="1" x14ac:dyDescent="0.5">
      <c r="B701" s="7"/>
      <c r="E701" s="9"/>
      <c r="F701" s="9"/>
      <c r="G701" s="9"/>
      <c r="H701" s="9"/>
      <c r="I701" s="9"/>
      <c r="J701" s="9"/>
      <c r="K701" s="9"/>
      <c r="L701" s="9"/>
      <c r="M701" s="9"/>
      <c r="N701" s="9"/>
      <c r="O701" s="9"/>
      <c r="P701" s="9"/>
      <c r="Q701" s="9"/>
      <c r="R701" s="9"/>
      <c r="S701" s="9"/>
      <c r="T701" s="9"/>
      <c r="U701" s="9"/>
      <c r="V701" s="9"/>
      <c r="W701" s="9"/>
      <c r="X701" s="9"/>
      <c r="Y701" s="9"/>
      <c r="Z701" s="9"/>
    </row>
    <row r="702" spans="2:26" ht="15.75" customHeight="1" x14ac:dyDescent="0.5">
      <c r="B702" s="7"/>
      <c r="E702" s="9"/>
      <c r="F702" s="9"/>
      <c r="G702" s="9"/>
      <c r="H702" s="9"/>
      <c r="I702" s="9"/>
      <c r="J702" s="9"/>
      <c r="K702" s="9"/>
      <c r="L702" s="9"/>
      <c r="M702" s="9"/>
      <c r="N702" s="9"/>
      <c r="O702" s="9"/>
      <c r="P702" s="9"/>
      <c r="Q702" s="9"/>
      <c r="R702" s="9"/>
      <c r="S702" s="9"/>
      <c r="T702" s="9"/>
      <c r="U702" s="9"/>
      <c r="V702" s="9"/>
      <c r="W702" s="9"/>
      <c r="X702" s="9"/>
      <c r="Y702" s="9"/>
      <c r="Z702" s="9"/>
    </row>
    <row r="703" spans="2:26" ht="15.75" customHeight="1" x14ac:dyDescent="0.5">
      <c r="B703" s="7"/>
      <c r="E703" s="9"/>
      <c r="F703" s="9"/>
      <c r="G703" s="9"/>
      <c r="H703" s="9"/>
      <c r="I703" s="9"/>
      <c r="J703" s="9"/>
      <c r="K703" s="9"/>
      <c r="L703" s="9"/>
      <c r="M703" s="9"/>
      <c r="N703" s="9"/>
      <c r="O703" s="9"/>
      <c r="P703" s="9"/>
      <c r="Q703" s="9"/>
      <c r="R703" s="9"/>
      <c r="S703" s="9"/>
      <c r="T703" s="9"/>
      <c r="U703" s="9"/>
      <c r="V703" s="9"/>
      <c r="W703" s="9"/>
      <c r="X703" s="9"/>
      <c r="Y703" s="9"/>
      <c r="Z703" s="9"/>
    </row>
    <row r="704" spans="2:26" ht="15.75" customHeight="1" x14ac:dyDescent="0.5">
      <c r="B704" s="7"/>
      <c r="E704" s="9"/>
      <c r="F704" s="9"/>
      <c r="G704" s="9"/>
      <c r="H704" s="9"/>
      <c r="I704" s="9"/>
      <c r="J704" s="9"/>
      <c r="K704" s="9"/>
      <c r="L704" s="9"/>
      <c r="M704" s="9"/>
      <c r="N704" s="9"/>
      <c r="O704" s="9"/>
      <c r="P704" s="9"/>
      <c r="Q704" s="9"/>
      <c r="R704" s="9"/>
      <c r="S704" s="9"/>
      <c r="T704" s="9"/>
      <c r="U704" s="9"/>
      <c r="V704" s="9"/>
      <c r="W704" s="9"/>
      <c r="X704" s="9"/>
      <c r="Y704" s="9"/>
      <c r="Z704" s="9"/>
    </row>
    <row r="705" spans="2:26" ht="15.75" customHeight="1" x14ac:dyDescent="0.5">
      <c r="B705" s="7"/>
      <c r="E705" s="9"/>
      <c r="F705" s="9"/>
      <c r="G705" s="9"/>
      <c r="H705" s="9"/>
      <c r="I705" s="9"/>
      <c r="J705" s="9"/>
      <c r="K705" s="9"/>
      <c r="L705" s="9"/>
      <c r="M705" s="9"/>
      <c r="N705" s="9"/>
      <c r="O705" s="9"/>
      <c r="P705" s="9"/>
      <c r="Q705" s="9"/>
      <c r="R705" s="9"/>
      <c r="S705" s="9"/>
      <c r="T705" s="9"/>
      <c r="U705" s="9"/>
      <c r="V705" s="9"/>
      <c r="W705" s="9"/>
      <c r="X705" s="9"/>
      <c r="Y705" s="9"/>
      <c r="Z705" s="9"/>
    </row>
    <row r="706" spans="2:26" ht="15.75" customHeight="1" x14ac:dyDescent="0.5">
      <c r="B706" s="7"/>
      <c r="E706" s="9"/>
      <c r="F706" s="9"/>
      <c r="G706" s="9"/>
      <c r="H706" s="9"/>
      <c r="I706" s="9"/>
      <c r="J706" s="9"/>
      <c r="K706" s="9"/>
      <c r="L706" s="9"/>
      <c r="M706" s="9"/>
      <c r="N706" s="9"/>
      <c r="O706" s="9"/>
      <c r="P706" s="9"/>
      <c r="Q706" s="9"/>
      <c r="R706" s="9"/>
      <c r="S706" s="9"/>
      <c r="T706" s="9"/>
      <c r="U706" s="9"/>
      <c r="V706" s="9"/>
      <c r="W706" s="9"/>
      <c r="X706" s="9"/>
      <c r="Y706" s="9"/>
      <c r="Z706" s="9"/>
    </row>
    <row r="707" spans="2:26" ht="15.75" customHeight="1" x14ac:dyDescent="0.5">
      <c r="B707" s="7"/>
      <c r="E707" s="9"/>
      <c r="F707" s="9"/>
      <c r="G707" s="9"/>
      <c r="H707" s="9"/>
      <c r="I707" s="9"/>
      <c r="J707" s="9"/>
      <c r="K707" s="9"/>
      <c r="L707" s="9"/>
      <c r="M707" s="9"/>
      <c r="N707" s="9"/>
      <c r="O707" s="9"/>
      <c r="P707" s="9"/>
      <c r="Q707" s="9"/>
      <c r="R707" s="9"/>
      <c r="S707" s="9"/>
      <c r="T707" s="9"/>
      <c r="U707" s="9"/>
      <c r="V707" s="9"/>
      <c r="W707" s="9"/>
      <c r="X707" s="9"/>
      <c r="Y707" s="9"/>
      <c r="Z707" s="9"/>
    </row>
    <row r="708" spans="2:26" ht="15.75" customHeight="1" x14ac:dyDescent="0.5">
      <c r="B708" s="7"/>
      <c r="E708" s="9"/>
      <c r="F708" s="9"/>
      <c r="G708" s="9"/>
      <c r="H708" s="9"/>
      <c r="I708" s="9"/>
      <c r="J708" s="9"/>
      <c r="K708" s="9"/>
      <c r="L708" s="9"/>
      <c r="M708" s="9"/>
      <c r="N708" s="9"/>
      <c r="O708" s="9"/>
      <c r="P708" s="9"/>
      <c r="Q708" s="9"/>
      <c r="R708" s="9"/>
      <c r="S708" s="9"/>
      <c r="T708" s="9"/>
      <c r="U708" s="9"/>
      <c r="V708" s="9"/>
      <c r="W708" s="9"/>
      <c r="X708" s="9"/>
      <c r="Y708" s="9"/>
      <c r="Z708" s="9"/>
    </row>
    <row r="709" spans="2:26" ht="15.75" customHeight="1" x14ac:dyDescent="0.5">
      <c r="B709" s="7"/>
      <c r="E709" s="9"/>
      <c r="F709" s="9"/>
      <c r="G709" s="9"/>
      <c r="H709" s="9"/>
      <c r="I709" s="9"/>
      <c r="J709" s="9"/>
      <c r="K709" s="9"/>
      <c r="L709" s="9"/>
      <c r="M709" s="9"/>
      <c r="N709" s="9"/>
      <c r="O709" s="9"/>
      <c r="P709" s="9"/>
      <c r="Q709" s="9"/>
      <c r="R709" s="9"/>
      <c r="S709" s="9"/>
      <c r="T709" s="9"/>
      <c r="U709" s="9"/>
      <c r="V709" s="9"/>
      <c r="W709" s="9"/>
      <c r="X709" s="9"/>
      <c r="Y709" s="9"/>
      <c r="Z709" s="9"/>
    </row>
    <row r="710" spans="2:26" ht="15.75" customHeight="1" x14ac:dyDescent="0.5">
      <c r="B710" s="7"/>
      <c r="E710" s="9"/>
      <c r="F710" s="9"/>
      <c r="G710" s="9"/>
      <c r="H710" s="9"/>
      <c r="I710" s="9"/>
      <c r="J710" s="9"/>
      <c r="K710" s="9"/>
      <c r="L710" s="9"/>
      <c r="M710" s="9"/>
      <c r="N710" s="9"/>
      <c r="O710" s="9"/>
      <c r="P710" s="9"/>
      <c r="Q710" s="9"/>
      <c r="R710" s="9"/>
      <c r="S710" s="9"/>
      <c r="T710" s="9"/>
      <c r="U710" s="9"/>
      <c r="V710" s="9"/>
      <c r="W710" s="9"/>
      <c r="X710" s="9"/>
      <c r="Y710" s="9"/>
      <c r="Z710" s="9"/>
    </row>
    <row r="711" spans="2:26" ht="15.75" customHeight="1" x14ac:dyDescent="0.5">
      <c r="B711" s="7"/>
      <c r="E711" s="9"/>
      <c r="F711" s="9"/>
      <c r="G711" s="9"/>
      <c r="H711" s="9"/>
      <c r="I711" s="9"/>
      <c r="J711" s="9"/>
      <c r="K711" s="9"/>
      <c r="L711" s="9"/>
      <c r="M711" s="9"/>
      <c r="N711" s="9"/>
      <c r="O711" s="9"/>
      <c r="P711" s="9"/>
      <c r="Q711" s="9"/>
      <c r="R711" s="9"/>
      <c r="S711" s="9"/>
      <c r="T711" s="9"/>
      <c r="U711" s="9"/>
      <c r="V711" s="9"/>
      <c r="W711" s="9"/>
      <c r="X711" s="9"/>
      <c r="Y711" s="9"/>
      <c r="Z711" s="9"/>
    </row>
    <row r="712" spans="2:26" ht="15.75" customHeight="1" x14ac:dyDescent="0.5">
      <c r="B712" s="7"/>
      <c r="E712" s="9"/>
      <c r="F712" s="9"/>
      <c r="G712" s="9"/>
      <c r="H712" s="9"/>
      <c r="I712" s="9"/>
      <c r="J712" s="9"/>
      <c r="K712" s="9"/>
      <c r="L712" s="9"/>
      <c r="M712" s="9"/>
      <c r="N712" s="9"/>
      <c r="O712" s="9"/>
      <c r="P712" s="9"/>
      <c r="Q712" s="9"/>
      <c r="R712" s="9"/>
      <c r="S712" s="9"/>
      <c r="T712" s="9"/>
      <c r="U712" s="9"/>
      <c r="V712" s="9"/>
      <c r="W712" s="9"/>
      <c r="X712" s="9"/>
      <c r="Y712" s="9"/>
      <c r="Z712" s="9"/>
    </row>
    <row r="713" spans="2:26" ht="15.75" customHeight="1" x14ac:dyDescent="0.5">
      <c r="B713" s="7"/>
      <c r="E713" s="9"/>
      <c r="F713" s="9"/>
      <c r="G713" s="9"/>
      <c r="H713" s="9"/>
      <c r="I713" s="9"/>
      <c r="J713" s="9"/>
      <c r="K713" s="9"/>
      <c r="L713" s="9"/>
      <c r="M713" s="9"/>
      <c r="N713" s="9"/>
      <c r="O713" s="9"/>
      <c r="P713" s="9"/>
      <c r="Q713" s="9"/>
      <c r="R713" s="9"/>
      <c r="S713" s="9"/>
      <c r="T713" s="9"/>
      <c r="U713" s="9"/>
      <c r="V713" s="9"/>
      <c r="W713" s="9"/>
      <c r="X713" s="9"/>
      <c r="Y713" s="9"/>
      <c r="Z713" s="9"/>
    </row>
    <row r="714" spans="2:26" ht="15.75" customHeight="1" x14ac:dyDescent="0.5">
      <c r="B714" s="7"/>
      <c r="E714" s="9"/>
      <c r="F714" s="9"/>
      <c r="G714" s="9"/>
      <c r="H714" s="9"/>
      <c r="I714" s="9"/>
      <c r="J714" s="9"/>
      <c r="K714" s="9"/>
      <c r="L714" s="9"/>
      <c r="M714" s="9"/>
      <c r="N714" s="9"/>
      <c r="O714" s="9"/>
      <c r="P714" s="9"/>
      <c r="Q714" s="9"/>
      <c r="R714" s="9"/>
      <c r="S714" s="9"/>
      <c r="T714" s="9"/>
      <c r="U714" s="9"/>
      <c r="V714" s="9"/>
      <c r="W714" s="9"/>
      <c r="X714" s="9"/>
      <c r="Y714" s="9"/>
      <c r="Z714" s="9"/>
    </row>
    <row r="715" spans="2:26" ht="15.75" customHeight="1" x14ac:dyDescent="0.5">
      <c r="B715" s="7"/>
      <c r="E715" s="9"/>
      <c r="F715" s="9"/>
      <c r="G715" s="9"/>
      <c r="H715" s="9"/>
      <c r="I715" s="9"/>
      <c r="J715" s="9"/>
      <c r="K715" s="9"/>
      <c r="L715" s="9"/>
      <c r="M715" s="9"/>
      <c r="N715" s="9"/>
      <c r="O715" s="9"/>
      <c r="P715" s="9"/>
      <c r="Q715" s="9"/>
      <c r="R715" s="9"/>
      <c r="S715" s="9"/>
      <c r="T715" s="9"/>
      <c r="U715" s="9"/>
      <c r="V715" s="9"/>
      <c r="W715" s="9"/>
      <c r="X715" s="9"/>
      <c r="Y715" s="9"/>
      <c r="Z715" s="9"/>
    </row>
    <row r="716" spans="2:26" ht="15.75" customHeight="1" x14ac:dyDescent="0.5">
      <c r="B716" s="7"/>
      <c r="E716" s="9"/>
      <c r="F716" s="9"/>
      <c r="G716" s="9"/>
      <c r="H716" s="9"/>
      <c r="I716" s="9"/>
      <c r="J716" s="9"/>
      <c r="K716" s="9"/>
      <c r="L716" s="9"/>
      <c r="M716" s="9"/>
      <c r="N716" s="9"/>
      <c r="O716" s="9"/>
      <c r="P716" s="9"/>
      <c r="Q716" s="9"/>
      <c r="R716" s="9"/>
      <c r="S716" s="9"/>
      <c r="T716" s="9"/>
      <c r="U716" s="9"/>
      <c r="V716" s="9"/>
      <c r="W716" s="9"/>
      <c r="X716" s="9"/>
      <c r="Y716" s="9"/>
      <c r="Z716" s="9"/>
    </row>
    <row r="717" spans="2:26" ht="15.75" customHeight="1" x14ac:dyDescent="0.5">
      <c r="B717" s="7"/>
      <c r="E717" s="9"/>
      <c r="F717" s="9"/>
      <c r="G717" s="9"/>
      <c r="H717" s="9"/>
      <c r="I717" s="9"/>
      <c r="J717" s="9"/>
      <c r="K717" s="9"/>
      <c r="L717" s="9"/>
      <c r="M717" s="9"/>
      <c r="N717" s="9"/>
      <c r="O717" s="9"/>
      <c r="P717" s="9"/>
      <c r="Q717" s="9"/>
      <c r="R717" s="9"/>
      <c r="S717" s="9"/>
      <c r="T717" s="9"/>
      <c r="U717" s="9"/>
      <c r="V717" s="9"/>
      <c r="W717" s="9"/>
      <c r="X717" s="9"/>
      <c r="Y717" s="9"/>
      <c r="Z717" s="9"/>
    </row>
    <row r="718" spans="2:26" ht="15.75" customHeight="1" x14ac:dyDescent="0.5">
      <c r="B718" s="7"/>
      <c r="E718" s="9"/>
      <c r="F718" s="9"/>
      <c r="G718" s="9"/>
      <c r="H718" s="9"/>
      <c r="I718" s="9"/>
      <c r="J718" s="9"/>
      <c r="K718" s="9"/>
      <c r="L718" s="9"/>
      <c r="M718" s="9"/>
      <c r="N718" s="9"/>
      <c r="O718" s="9"/>
      <c r="P718" s="9"/>
      <c r="Q718" s="9"/>
      <c r="R718" s="9"/>
      <c r="S718" s="9"/>
      <c r="T718" s="9"/>
      <c r="U718" s="9"/>
      <c r="V718" s="9"/>
      <c r="W718" s="9"/>
      <c r="X718" s="9"/>
      <c r="Y718" s="9"/>
      <c r="Z718" s="9"/>
    </row>
    <row r="719" spans="2:26" ht="15.75" customHeight="1" x14ac:dyDescent="0.5">
      <c r="B719" s="7"/>
      <c r="E719" s="9"/>
      <c r="F719" s="9"/>
      <c r="G719" s="9"/>
      <c r="H719" s="9"/>
      <c r="I719" s="9"/>
      <c r="J719" s="9"/>
      <c r="K719" s="9"/>
      <c r="L719" s="9"/>
      <c r="M719" s="9"/>
      <c r="N719" s="9"/>
      <c r="O719" s="9"/>
      <c r="P719" s="9"/>
      <c r="Q719" s="9"/>
      <c r="R719" s="9"/>
      <c r="S719" s="9"/>
      <c r="T719" s="9"/>
      <c r="U719" s="9"/>
      <c r="V719" s="9"/>
      <c r="W719" s="9"/>
      <c r="X719" s="9"/>
      <c r="Y719" s="9"/>
      <c r="Z719" s="9"/>
    </row>
    <row r="720" spans="2:26" ht="15.75" customHeight="1" x14ac:dyDescent="0.5">
      <c r="B720" s="7"/>
      <c r="E720" s="9"/>
      <c r="F720" s="9"/>
      <c r="G720" s="9"/>
      <c r="H720" s="9"/>
      <c r="I720" s="9"/>
      <c r="J720" s="9"/>
      <c r="K720" s="9"/>
      <c r="L720" s="9"/>
      <c r="M720" s="9"/>
      <c r="N720" s="9"/>
      <c r="O720" s="9"/>
      <c r="P720" s="9"/>
      <c r="Q720" s="9"/>
      <c r="R720" s="9"/>
      <c r="S720" s="9"/>
      <c r="T720" s="9"/>
      <c r="U720" s="9"/>
      <c r="V720" s="9"/>
      <c r="W720" s="9"/>
      <c r="X720" s="9"/>
      <c r="Y720" s="9"/>
      <c r="Z720" s="9"/>
    </row>
    <row r="721" spans="2:26" ht="15.75" customHeight="1" x14ac:dyDescent="0.5">
      <c r="B721" s="7"/>
      <c r="E721" s="9"/>
      <c r="F721" s="9"/>
      <c r="G721" s="9"/>
      <c r="H721" s="9"/>
      <c r="I721" s="9"/>
      <c r="J721" s="9"/>
      <c r="K721" s="9"/>
      <c r="L721" s="9"/>
      <c r="M721" s="9"/>
      <c r="N721" s="9"/>
      <c r="O721" s="9"/>
      <c r="P721" s="9"/>
      <c r="Q721" s="9"/>
      <c r="R721" s="9"/>
      <c r="S721" s="9"/>
      <c r="T721" s="9"/>
      <c r="U721" s="9"/>
      <c r="V721" s="9"/>
      <c r="W721" s="9"/>
      <c r="X721" s="9"/>
      <c r="Y721" s="9"/>
      <c r="Z721" s="9"/>
    </row>
    <row r="722" spans="2:26" ht="15.75" customHeight="1" x14ac:dyDescent="0.5">
      <c r="B722" s="7"/>
      <c r="E722" s="9"/>
      <c r="F722" s="9"/>
      <c r="G722" s="9"/>
      <c r="H722" s="9"/>
      <c r="I722" s="9"/>
      <c r="J722" s="9"/>
      <c r="K722" s="9"/>
      <c r="L722" s="9"/>
      <c r="M722" s="9"/>
      <c r="N722" s="9"/>
      <c r="O722" s="9"/>
      <c r="P722" s="9"/>
      <c r="Q722" s="9"/>
      <c r="R722" s="9"/>
      <c r="S722" s="9"/>
      <c r="T722" s="9"/>
      <c r="U722" s="9"/>
      <c r="V722" s="9"/>
      <c r="W722" s="9"/>
      <c r="X722" s="9"/>
      <c r="Y722" s="9"/>
      <c r="Z722" s="9"/>
    </row>
    <row r="723" spans="2:26" ht="15.75" customHeight="1" x14ac:dyDescent="0.5">
      <c r="B723" s="7"/>
      <c r="E723" s="9"/>
      <c r="F723" s="9"/>
      <c r="G723" s="9"/>
      <c r="H723" s="9"/>
      <c r="I723" s="9"/>
      <c r="J723" s="9"/>
      <c r="K723" s="9"/>
      <c r="L723" s="9"/>
      <c r="M723" s="9"/>
      <c r="N723" s="9"/>
      <c r="O723" s="9"/>
      <c r="P723" s="9"/>
      <c r="Q723" s="9"/>
      <c r="R723" s="9"/>
      <c r="S723" s="9"/>
      <c r="T723" s="9"/>
      <c r="U723" s="9"/>
      <c r="V723" s="9"/>
      <c r="W723" s="9"/>
      <c r="X723" s="9"/>
      <c r="Y723" s="9"/>
      <c r="Z723" s="9"/>
    </row>
    <row r="724" spans="2:26" ht="15.75" customHeight="1" x14ac:dyDescent="0.5">
      <c r="B724" s="7"/>
      <c r="E724" s="9"/>
      <c r="F724" s="9"/>
      <c r="G724" s="9"/>
      <c r="H724" s="9"/>
      <c r="I724" s="9"/>
      <c r="J724" s="9"/>
      <c r="K724" s="9"/>
      <c r="L724" s="9"/>
      <c r="M724" s="9"/>
      <c r="N724" s="9"/>
      <c r="O724" s="9"/>
      <c r="P724" s="9"/>
      <c r="Q724" s="9"/>
      <c r="R724" s="9"/>
      <c r="S724" s="9"/>
      <c r="T724" s="9"/>
      <c r="U724" s="9"/>
      <c r="V724" s="9"/>
      <c r="W724" s="9"/>
      <c r="X724" s="9"/>
      <c r="Y724" s="9"/>
      <c r="Z724" s="9"/>
    </row>
    <row r="725" spans="2:26" ht="15.75" customHeight="1" x14ac:dyDescent="0.5">
      <c r="B725" s="7"/>
      <c r="E725" s="9"/>
      <c r="F725" s="9"/>
      <c r="G725" s="9"/>
      <c r="H725" s="9"/>
      <c r="I725" s="9"/>
      <c r="J725" s="9"/>
      <c r="K725" s="9"/>
      <c r="L725" s="9"/>
      <c r="M725" s="9"/>
      <c r="N725" s="9"/>
      <c r="O725" s="9"/>
      <c r="P725" s="9"/>
      <c r="Q725" s="9"/>
      <c r="R725" s="9"/>
      <c r="S725" s="9"/>
      <c r="T725" s="9"/>
      <c r="U725" s="9"/>
      <c r="V725" s="9"/>
      <c r="W725" s="9"/>
      <c r="X725" s="9"/>
      <c r="Y725" s="9"/>
      <c r="Z725" s="9"/>
    </row>
    <row r="726" spans="2:26" ht="15.75" customHeight="1" x14ac:dyDescent="0.5">
      <c r="B726" s="7"/>
      <c r="E726" s="9"/>
      <c r="F726" s="9"/>
      <c r="G726" s="9"/>
      <c r="H726" s="9"/>
      <c r="I726" s="9"/>
      <c r="J726" s="9"/>
      <c r="K726" s="9"/>
      <c r="L726" s="9"/>
      <c r="M726" s="9"/>
      <c r="N726" s="9"/>
      <c r="O726" s="9"/>
      <c r="P726" s="9"/>
      <c r="Q726" s="9"/>
      <c r="R726" s="9"/>
      <c r="S726" s="9"/>
      <c r="T726" s="9"/>
      <c r="U726" s="9"/>
      <c r="V726" s="9"/>
      <c r="W726" s="9"/>
      <c r="X726" s="9"/>
      <c r="Y726" s="9"/>
      <c r="Z726" s="9"/>
    </row>
    <row r="727" spans="2:26" ht="15.75" customHeight="1" x14ac:dyDescent="0.5">
      <c r="B727" s="7"/>
      <c r="E727" s="9"/>
      <c r="F727" s="9"/>
      <c r="G727" s="9"/>
      <c r="H727" s="9"/>
      <c r="I727" s="9"/>
      <c r="J727" s="9"/>
      <c r="K727" s="9"/>
      <c r="L727" s="9"/>
      <c r="M727" s="9"/>
      <c r="N727" s="9"/>
      <c r="O727" s="9"/>
      <c r="P727" s="9"/>
      <c r="Q727" s="9"/>
      <c r="R727" s="9"/>
      <c r="S727" s="9"/>
      <c r="T727" s="9"/>
      <c r="U727" s="9"/>
      <c r="V727" s="9"/>
      <c r="W727" s="9"/>
      <c r="X727" s="9"/>
      <c r="Y727" s="9"/>
      <c r="Z727" s="9"/>
    </row>
    <row r="728" spans="2:26" ht="15.75" customHeight="1" x14ac:dyDescent="0.5">
      <c r="B728" s="7"/>
      <c r="E728" s="9"/>
      <c r="F728" s="9"/>
      <c r="G728" s="9"/>
      <c r="H728" s="9"/>
      <c r="I728" s="9"/>
      <c r="J728" s="9"/>
      <c r="K728" s="9"/>
      <c r="L728" s="9"/>
      <c r="M728" s="9"/>
      <c r="N728" s="9"/>
      <c r="O728" s="9"/>
      <c r="P728" s="9"/>
      <c r="Q728" s="9"/>
      <c r="R728" s="9"/>
      <c r="S728" s="9"/>
      <c r="T728" s="9"/>
      <c r="U728" s="9"/>
      <c r="V728" s="9"/>
      <c r="W728" s="9"/>
      <c r="X728" s="9"/>
      <c r="Y728" s="9"/>
      <c r="Z728" s="9"/>
    </row>
    <row r="729" spans="2:26" ht="15.75" customHeight="1" x14ac:dyDescent="0.5">
      <c r="B729" s="7"/>
      <c r="E729" s="9"/>
      <c r="F729" s="9"/>
      <c r="G729" s="9"/>
      <c r="H729" s="9"/>
      <c r="I729" s="9"/>
      <c r="J729" s="9"/>
      <c r="K729" s="9"/>
      <c r="L729" s="9"/>
      <c r="M729" s="9"/>
      <c r="N729" s="9"/>
      <c r="O729" s="9"/>
      <c r="P729" s="9"/>
      <c r="Q729" s="9"/>
      <c r="R729" s="9"/>
      <c r="S729" s="9"/>
      <c r="T729" s="9"/>
      <c r="U729" s="9"/>
      <c r="V729" s="9"/>
      <c r="W729" s="9"/>
      <c r="X729" s="9"/>
      <c r="Y729" s="9"/>
      <c r="Z729" s="9"/>
    </row>
    <row r="730" spans="2:26" ht="15.75" customHeight="1" x14ac:dyDescent="0.5">
      <c r="B730" s="7"/>
      <c r="E730" s="9"/>
      <c r="F730" s="9"/>
      <c r="G730" s="9"/>
      <c r="H730" s="9"/>
      <c r="I730" s="9"/>
      <c r="J730" s="9"/>
      <c r="K730" s="9"/>
      <c r="L730" s="9"/>
      <c r="M730" s="9"/>
      <c r="N730" s="9"/>
      <c r="O730" s="9"/>
      <c r="P730" s="9"/>
      <c r="Q730" s="9"/>
      <c r="R730" s="9"/>
      <c r="S730" s="9"/>
      <c r="T730" s="9"/>
      <c r="U730" s="9"/>
      <c r="V730" s="9"/>
      <c r="W730" s="9"/>
      <c r="X730" s="9"/>
      <c r="Y730" s="9"/>
      <c r="Z730" s="9"/>
    </row>
    <row r="731" spans="2:26" ht="15.75" customHeight="1" x14ac:dyDescent="0.5">
      <c r="B731" s="7"/>
      <c r="E731" s="9"/>
      <c r="F731" s="9"/>
      <c r="G731" s="9"/>
      <c r="H731" s="9"/>
      <c r="I731" s="9"/>
      <c r="J731" s="9"/>
      <c r="K731" s="9"/>
      <c r="L731" s="9"/>
      <c r="M731" s="9"/>
      <c r="N731" s="9"/>
      <c r="O731" s="9"/>
      <c r="P731" s="9"/>
      <c r="Q731" s="9"/>
      <c r="R731" s="9"/>
      <c r="S731" s="9"/>
      <c r="T731" s="9"/>
      <c r="U731" s="9"/>
      <c r="V731" s="9"/>
      <c r="W731" s="9"/>
      <c r="X731" s="9"/>
      <c r="Y731" s="9"/>
      <c r="Z731" s="9"/>
    </row>
    <row r="732" spans="2:26" ht="15.75" customHeight="1" x14ac:dyDescent="0.5">
      <c r="B732" s="7"/>
      <c r="E732" s="9"/>
      <c r="F732" s="9"/>
      <c r="G732" s="9"/>
      <c r="H732" s="9"/>
      <c r="I732" s="9"/>
      <c r="J732" s="9"/>
      <c r="K732" s="9"/>
      <c r="L732" s="9"/>
      <c r="M732" s="9"/>
      <c r="N732" s="9"/>
      <c r="O732" s="9"/>
      <c r="P732" s="9"/>
      <c r="Q732" s="9"/>
      <c r="R732" s="9"/>
      <c r="S732" s="9"/>
      <c r="T732" s="9"/>
      <c r="U732" s="9"/>
      <c r="V732" s="9"/>
      <c r="W732" s="9"/>
      <c r="X732" s="9"/>
      <c r="Y732" s="9"/>
      <c r="Z732" s="9"/>
    </row>
    <row r="733" spans="2:26" ht="15.75" customHeight="1" x14ac:dyDescent="0.5">
      <c r="B733" s="7"/>
      <c r="E733" s="9"/>
      <c r="F733" s="9"/>
      <c r="G733" s="9"/>
      <c r="H733" s="9"/>
      <c r="I733" s="9"/>
      <c r="J733" s="9"/>
      <c r="K733" s="9"/>
      <c r="L733" s="9"/>
      <c r="M733" s="9"/>
      <c r="N733" s="9"/>
      <c r="O733" s="9"/>
      <c r="P733" s="9"/>
      <c r="Q733" s="9"/>
      <c r="R733" s="9"/>
      <c r="S733" s="9"/>
      <c r="T733" s="9"/>
      <c r="U733" s="9"/>
      <c r="V733" s="9"/>
      <c r="W733" s="9"/>
      <c r="X733" s="9"/>
      <c r="Y733" s="9"/>
      <c r="Z733" s="9"/>
    </row>
    <row r="734" spans="2:26" ht="15.75" customHeight="1" x14ac:dyDescent="0.5">
      <c r="B734" s="7"/>
      <c r="E734" s="9"/>
      <c r="F734" s="9"/>
      <c r="G734" s="9"/>
      <c r="H734" s="9"/>
      <c r="I734" s="9"/>
      <c r="J734" s="9"/>
      <c r="K734" s="9"/>
      <c r="L734" s="9"/>
      <c r="M734" s="9"/>
      <c r="N734" s="9"/>
      <c r="O734" s="9"/>
      <c r="P734" s="9"/>
      <c r="Q734" s="9"/>
      <c r="R734" s="9"/>
      <c r="S734" s="9"/>
      <c r="T734" s="9"/>
      <c r="U734" s="9"/>
      <c r="V734" s="9"/>
      <c r="W734" s="9"/>
      <c r="X734" s="9"/>
      <c r="Y734" s="9"/>
      <c r="Z734" s="9"/>
    </row>
    <row r="735" spans="2:26" ht="15.75" customHeight="1" x14ac:dyDescent="0.5">
      <c r="B735" s="7"/>
      <c r="E735" s="9"/>
      <c r="F735" s="9"/>
      <c r="G735" s="9"/>
      <c r="H735" s="9"/>
      <c r="I735" s="9"/>
      <c r="J735" s="9"/>
      <c r="K735" s="9"/>
      <c r="L735" s="9"/>
      <c r="M735" s="9"/>
      <c r="N735" s="9"/>
      <c r="O735" s="9"/>
      <c r="P735" s="9"/>
      <c r="Q735" s="9"/>
      <c r="R735" s="9"/>
      <c r="S735" s="9"/>
      <c r="T735" s="9"/>
      <c r="U735" s="9"/>
      <c r="V735" s="9"/>
      <c r="W735" s="9"/>
      <c r="X735" s="9"/>
      <c r="Y735" s="9"/>
      <c r="Z735" s="9"/>
    </row>
    <row r="736" spans="2:26" ht="15.75" customHeight="1" x14ac:dyDescent="0.5">
      <c r="B736" s="7"/>
      <c r="E736" s="9"/>
      <c r="F736" s="9"/>
      <c r="G736" s="9"/>
      <c r="H736" s="9"/>
      <c r="I736" s="9"/>
      <c r="J736" s="9"/>
      <c r="K736" s="9"/>
      <c r="L736" s="9"/>
      <c r="M736" s="9"/>
      <c r="N736" s="9"/>
      <c r="O736" s="9"/>
      <c r="P736" s="9"/>
      <c r="Q736" s="9"/>
      <c r="R736" s="9"/>
      <c r="S736" s="9"/>
      <c r="T736" s="9"/>
      <c r="U736" s="9"/>
      <c r="V736" s="9"/>
      <c r="W736" s="9"/>
      <c r="X736" s="9"/>
      <c r="Y736" s="9"/>
      <c r="Z736" s="9"/>
    </row>
    <row r="737" spans="2:26" ht="15.75" customHeight="1" x14ac:dyDescent="0.5">
      <c r="B737" s="7"/>
      <c r="E737" s="9"/>
      <c r="F737" s="9"/>
      <c r="G737" s="9"/>
      <c r="H737" s="9"/>
      <c r="I737" s="9"/>
      <c r="J737" s="9"/>
      <c r="K737" s="9"/>
      <c r="L737" s="9"/>
      <c r="M737" s="9"/>
      <c r="N737" s="9"/>
      <c r="O737" s="9"/>
      <c r="P737" s="9"/>
      <c r="Q737" s="9"/>
      <c r="R737" s="9"/>
      <c r="S737" s="9"/>
      <c r="T737" s="9"/>
      <c r="U737" s="9"/>
      <c r="V737" s="9"/>
      <c r="W737" s="9"/>
      <c r="X737" s="9"/>
      <c r="Y737" s="9"/>
      <c r="Z737" s="9"/>
    </row>
    <row r="738" spans="2:26" ht="15.75" customHeight="1" x14ac:dyDescent="0.5">
      <c r="B738" s="7"/>
      <c r="E738" s="9"/>
      <c r="F738" s="9"/>
      <c r="G738" s="9"/>
      <c r="H738" s="9"/>
      <c r="I738" s="9"/>
      <c r="J738" s="9"/>
      <c r="K738" s="9"/>
      <c r="L738" s="9"/>
      <c r="M738" s="9"/>
      <c r="N738" s="9"/>
      <c r="O738" s="9"/>
      <c r="P738" s="9"/>
      <c r="Q738" s="9"/>
      <c r="R738" s="9"/>
      <c r="S738" s="9"/>
      <c r="T738" s="9"/>
      <c r="U738" s="9"/>
      <c r="V738" s="9"/>
      <c r="W738" s="9"/>
      <c r="X738" s="9"/>
      <c r="Y738" s="9"/>
      <c r="Z738" s="9"/>
    </row>
    <row r="739" spans="2:26" ht="15.75" customHeight="1" x14ac:dyDescent="0.5">
      <c r="B739" s="7"/>
      <c r="E739" s="9"/>
      <c r="F739" s="9"/>
      <c r="G739" s="9"/>
      <c r="H739" s="9"/>
      <c r="I739" s="9"/>
      <c r="J739" s="9"/>
      <c r="K739" s="9"/>
      <c r="L739" s="9"/>
      <c r="M739" s="9"/>
      <c r="N739" s="9"/>
      <c r="O739" s="9"/>
      <c r="P739" s="9"/>
      <c r="Q739" s="9"/>
      <c r="R739" s="9"/>
      <c r="S739" s="9"/>
      <c r="T739" s="9"/>
      <c r="U739" s="9"/>
      <c r="V739" s="9"/>
      <c r="W739" s="9"/>
      <c r="X739" s="9"/>
      <c r="Y739" s="9"/>
      <c r="Z739" s="9"/>
    </row>
    <row r="740" spans="2:26" ht="15.75" customHeight="1" x14ac:dyDescent="0.5">
      <c r="B740" s="7"/>
      <c r="E740" s="9"/>
      <c r="F740" s="9"/>
      <c r="G740" s="9"/>
      <c r="H740" s="9"/>
      <c r="I740" s="9"/>
      <c r="J740" s="9"/>
      <c r="K740" s="9"/>
      <c r="L740" s="9"/>
      <c r="M740" s="9"/>
      <c r="N740" s="9"/>
      <c r="O740" s="9"/>
      <c r="P740" s="9"/>
      <c r="Q740" s="9"/>
      <c r="R740" s="9"/>
      <c r="S740" s="9"/>
      <c r="T740" s="9"/>
      <c r="U740" s="9"/>
      <c r="V740" s="9"/>
      <c r="W740" s="9"/>
      <c r="X740" s="9"/>
      <c r="Y740" s="9"/>
      <c r="Z740" s="9"/>
    </row>
    <row r="741" spans="2:26" ht="15.75" customHeight="1" x14ac:dyDescent="0.5">
      <c r="B741" s="7"/>
      <c r="E741" s="9"/>
      <c r="F741" s="9"/>
      <c r="G741" s="9"/>
      <c r="H741" s="9"/>
      <c r="I741" s="9"/>
      <c r="J741" s="9"/>
      <c r="K741" s="9"/>
      <c r="L741" s="9"/>
      <c r="M741" s="9"/>
      <c r="N741" s="9"/>
      <c r="O741" s="9"/>
      <c r="P741" s="9"/>
      <c r="Q741" s="9"/>
      <c r="R741" s="9"/>
      <c r="S741" s="9"/>
      <c r="T741" s="9"/>
      <c r="U741" s="9"/>
      <c r="V741" s="9"/>
      <c r="W741" s="9"/>
      <c r="X741" s="9"/>
      <c r="Y741" s="9"/>
      <c r="Z741" s="9"/>
    </row>
    <row r="742" spans="2:26" ht="15.75" customHeight="1" x14ac:dyDescent="0.5">
      <c r="B742" s="7"/>
      <c r="E742" s="9"/>
      <c r="F742" s="9"/>
      <c r="G742" s="9"/>
      <c r="H742" s="9"/>
      <c r="I742" s="9"/>
      <c r="J742" s="9"/>
      <c r="K742" s="9"/>
      <c r="L742" s="9"/>
      <c r="M742" s="9"/>
      <c r="N742" s="9"/>
      <c r="O742" s="9"/>
      <c r="P742" s="9"/>
      <c r="Q742" s="9"/>
      <c r="R742" s="9"/>
      <c r="S742" s="9"/>
      <c r="T742" s="9"/>
      <c r="U742" s="9"/>
      <c r="V742" s="9"/>
      <c r="W742" s="9"/>
      <c r="X742" s="9"/>
      <c r="Y742" s="9"/>
      <c r="Z742" s="9"/>
    </row>
    <row r="743" spans="2:26" ht="15.75" customHeight="1" x14ac:dyDescent="0.5">
      <c r="B743" s="7"/>
      <c r="E743" s="9"/>
      <c r="F743" s="9"/>
      <c r="G743" s="9"/>
      <c r="H743" s="9"/>
      <c r="I743" s="9"/>
      <c r="J743" s="9"/>
      <c r="K743" s="9"/>
      <c r="L743" s="9"/>
      <c r="M743" s="9"/>
      <c r="N743" s="9"/>
      <c r="O743" s="9"/>
      <c r="P743" s="9"/>
      <c r="Q743" s="9"/>
      <c r="R743" s="9"/>
      <c r="S743" s="9"/>
      <c r="T743" s="9"/>
      <c r="U743" s="9"/>
      <c r="V743" s="9"/>
      <c r="W743" s="9"/>
      <c r="X743" s="9"/>
      <c r="Y743" s="9"/>
      <c r="Z743" s="9"/>
    </row>
    <row r="744" spans="2:26" ht="15.75" customHeight="1" x14ac:dyDescent="0.5">
      <c r="B744" s="7"/>
      <c r="E744" s="9"/>
      <c r="F744" s="9"/>
      <c r="G744" s="9"/>
      <c r="H744" s="9"/>
      <c r="I744" s="9"/>
      <c r="J744" s="9"/>
      <c r="K744" s="9"/>
      <c r="L744" s="9"/>
      <c r="M744" s="9"/>
      <c r="N744" s="9"/>
      <c r="O744" s="9"/>
      <c r="P744" s="9"/>
      <c r="Q744" s="9"/>
      <c r="R744" s="9"/>
      <c r="S744" s="9"/>
      <c r="T744" s="9"/>
      <c r="U744" s="9"/>
      <c r="V744" s="9"/>
      <c r="W744" s="9"/>
      <c r="X744" s="9"/>
      <c r="Y744" s="9"/>
      <c r="Z744" s="9"/>
    </row>
    <row r="745" spans="2:26" ht="15.75" customHeight="1" x14ac:dyDescent="0.5">
      <c r="B745" s="7"/>
      <c r="E745" s="9"/>
      <c r="F745" s="9"/>
      <c r="G745" s="9"/>
      <c r="H745" s="9"/>
      <c r="I745" s="9"/>
      <c r="J745" s="9"/>
      <c r="K745" s="9"/>
      <c r="L745" s="9"/>
      <c r="M745" s="9"/>
      <c r="N745" s="9"/>
      <c r="O745" s="9"/>
      <c r="P745" s="9"/>
      <c r="Q745" s="9"/>
      <c r="R745" s="9"/>
      <c r="S745" s="9"/>
      <c r="T745" s="9"/>
      <c r="U745" s="9"/>
      <c r="V745" s="9"/>
      <c r="W745" s="9"/>
      <c r="X745" s="9"/>
      <c r="Y745" s="9"/>
      <c r="Z745" s="9"/>
    </row>
    <row r="746" spans="2:26" ht="15.75" customHeight="1" x14ac:dyDescent="0.5">
      <c r="B746" s="7"/>
      <c r="E746" s="9"/>
      <c r="F746" s="9"/>
      <c r="G746" s="9"/>
      <c r="H746" s="9"/>
      <c r="I746" s="9"/>
      <c r="J746" s="9"/>
      <c r="K746" s="9"/>
      <c r="L746" s="9"/>
      <c r="M746" s="9"/>
      <c r="N746" s="9"/>
      <c r="O746" s="9"/>
      <c r="P746" s="9"/>
      <c r="Q746" s="9"/>
      <c r="R746" s="9"/>
      <c r="S746" s="9"/>
      <c r="T746" s="9"/>
      <c r="U746" s="9"/>
      <c r="V746" s="9"/>
      <c r="W746" s="9"/>
      <c r="X746" s="9"/>
      <c r="Y746" s="9"/>
      <c r="Z746" s="9"/>
    </row>
    <row r="747" spans="2:26" ht="15.75" customHeight="1" x14ac:dyDescent="0.5">
      <c r="B747" s="7"/>
      <c r="E747" s="9"/>
      <c r="F747" s="9"/>
      <c r="G747" s="9"/>
      <c r="H747" s="9"/>
      <c r="I747" s="9"/>
      <c r="J747" s="9"/>
      <c r="K747" s="9"/>
      <c r="L747" s="9"/>
      <c r="M747" s="9"/>
      <c r="N747" s="9"/>
      <c r="O747" s="9"/>
      <c r="P747" s="9"/>
      <c r="Q747" s="9"/>
      <c r="R747" s="9"/>
      <c r="S747" s="9"/>
      <c r="T747" s="9"/>
      <c r="U747" s="9"/>
      <c r="V747" s="9"/>
      <c r="W747" s="9"/>
      <c r="X747" s="9"/>
      <c r="Y747" s="9"/>
      <c r="Z747" s="9"/>
    </row>
    <row r="748" spans="2:26" ht="15.75" customHeight="1" x14ac:dyDescent="0.5">
      <c r="B748" s="7"/>
      <c r="E748" s="9"/>
      <c r="F748" s="9"/>
      <c r="G748" s="9"/>
      <c r="H748" s="9"/>
      <c r="I748" s="9"/>
      <c r="J748" s="9"/>
      <c r="K748" s="9"/>
      <c r="L748" s="9"/>
      <c r="M748" s="9"/>
      <c r="N748" s="9"/>
      <c r="O748" s="9"/>
      <c r="P748" s="9"/>
      <c r="Q748" s="9"/>
      <c r="R748" s="9"/>
      <c r="S748" s="9"/>
      <c r="T748" s="9"/>
      <c r="U748" s="9"/>
      <c r="V748" s="9"/>
      <c r="W748" s="9"/>
      <c r="X748" s="9"/>
      <c r="Y748" s="9"/>
      <c r="Z748" s="9"/>
    </row>
    <row r="749" spans="2:26" ht="15.75" customHeight="1" x14ac:dyDescent="0.5">
      <c r="B749" s="7"/>
      <c r="E749" s="9"/>
      <c r="F749" s="9"/>
      <c r="G749" s="9"/>
      <c r="H749" s="9"/>
      <c r="I749" s="9"/>
      <c r="J749" s="9"/>
      <c r="K749" s="9"/>
      <c r="L749" s="9"/>
      <c r="M749" s="9"/>
      <c r="N749" s="9"/>
      <c r="O749" s="9"/>
      <c r="P749" s="9"/>
      <c r="Q749" s="9"/>
      <c r="R749" s="9"/>
      <c r="S749" s="9"/>
      <c r="T749" s="9"/>
      <c r="U749" s="9"/>
      <c r="V749" s="9"/>
      <c r="W749" s="9"/>
      <c r="X749" s="9"/>
      <c r="Y749" s="9"/>
      <c r="Z749" s="9"/>
    </row>
    <row r="750" spans="2:26" ht="15.75" customHeight="1" x14ac:dyDescent="0.5">
      <c r="B750" s="7"/>
      <c r="E750" s="9"/>
      <c r="F750" s="9"/>
      <c r="G750" s="9"/>
      <c r="H750" s="9"/>
      <c r="I750" s="9"/>
      <c r="J750" s="9"/>
      <c r="K750" s="9"/>
      <c r="L750" s="9"/>
      <c r="M750" s="9"/>
      <c r="N750" s="9"/>
      <c r="O750" s="9"/>
      <c r="P750" s="9"/>
      <c r="Q750" s="9"/>
      <c r="R750" s="9"/>
      <c r="S750" s="9"/>
      <c r="T750" s="9"/>
      <c r="U750" s="9"/>
      <c r="V750" s="9"/>
      <c r="W750" s="9"/>
      <c r="X750" s="9"/>
      <c r="Y750" s="9"/>
      <c r="Z750" s="9"/>
    </row>
    <row r="751" spans="2:26" ht="15.75" customHeight="1" x14ac:dyDescent="0.5">
      <c r="B751" s="7"/>
      <c r="E751" s="9"/>
      <c r="F751" s="9"/>
      <c r="G751" s="9"/>
      <c r="H751" s="9"/>
      <c r="I751" s="9"/>
      <c r="J751" s="9"/>
      <c r="K751" s="9"/>
      <c r="L751" s="9"/>
      <c r="M751" s="9"/>
      <c r="N751" s="9"/>
      <c r="O751" s="9"/>
      <c r="P751" s="9"/>
      <c r="Q751" s="9"/>
      <c r="R751" s="9"/>
      <c r="S751" s="9"/>
      <c r="T751" s="9"/>
      <c r="U751" s="9"/>
      <c r="V751" s="9"/>
      <c r="W751" s="9"/>
      <c r="X751" s="9"/>
      <c r="Y751" s="9"/>
      <c r="Z751" s="9"/>
    </row>
    <row r="752" spans="2:26" ht="15.75" customHeight="1" x14ac:dyDescent="0.5">
      <c r="B752" s="7"/>
      <c r="E752" s="9"/>
      <c r="F752" s="9"/>
      <c r="G752" s="9"/>
      <c r="H752" s="9"/>
      <c r="I752" s="9"/>
      <c r="J752" s="9"/>
      <c r="K752" s="9"/>
      <c r="L752" s="9"/>
      <c r="M752" s="9"/>
      <c r="N752" s="9"/>
      <c r="O752" s="9"/>
      <c r="P752" s="9"/>
      <c r="Q752" s="9"/>
      <c r="R752" s="9"/>
      <c r="S752" s="9"/>
      <c r="T752" s="9"/>
      <c r="U752" s="9"/>
      <c r="V752" s="9"/>
      <c r="W752" s="9"/>
      <c r="X752" s="9"/>
      <c r="Y752" s="9"/>
      <c r="Z752" s="9"/>
    </row>
    <row r="753" spans="2:26" ht="15.75" customHeight="1" x14ac:dyDescent="0.5">
      <c r="B753" s="7"/>
      <c r="E753" s="9"/>
      <c r="F753" s="9"/>
      <c r="G753" s="9"/>
      <c r="H753" s="9"/>
      <c r="I753" s="9"/>
      <c r="J753" s="9"/>
      <c r="K753" s="9"/>
      <c r="L753" s="9"/>
      <c r="M753" s="9"/>
      <c r="N753" s="9"/>
      <c r="O753" s="9"/>
      <c r="P753" s="9"/>
      <c r="Q753" s="9"/>
      <c r="R753" s="9"/>
      <c r="S753" s="9"/>
      <c r="T753" s="9"/>
      <c r="U753" s="9"/>
      <c r="V753" s="9"/>
      <c r="W753" s="9"/>
      <c r="X753" s="9"/>
      <c r="Y753" s="9"/>
      <c r="Z753" s="9"/>
    </row>
    <row r="754" spans="2:26" ht="15.75" customHeight="1" x14ac:dyDescent="0.5">
      <c r="B754" s="7"/>
      <c r="E754" s="9"/>
      <c r="F754" s="9"/>
      <c r="G754" s="9"/>
      <c r="H754" s="9"/>
      <c r="I754" s="9"/>
      <c r="J754" s="9"/>
      <c r="K754" s="9"/>
      <c r="L754" s="9"/>
      <c r="M754" s="9"/>
      <c r="N754" s="9"/>
      <c r="O754" s="9"/>
      <c r="P754" s="9"/>
      <c r="Q754" s="9"/>
      <c r="R754" s="9"/>
      <c r="S754" s="9"/>
      <c r="T754" s="9"/>
      <c r="U754" s="9"/>
      <c r="V754" s="9"/>
      <c r="W754" s="9"/>
      <c r="X754" s="9"/>
      <c r="Y754" s="9"/>
      <c r="Z754" s="9"/>
    </row>
    <row r="755" spans="2:26" ht="15.75" customHeight="1" x14ac:dyDescent="0.5">
      <c r="B755" s="7"/>
      <c r="E755" s="9"/>
      <c r="F755" s="9"/>
      <c r="G755" s="9"/>
      <c r="H755" s="9"/>
      <c r="I755" s="9"/>
      <c r="J755" s="9"/>
      <c r="K755" s="9"/>
      <c r="L755" s="9"/>
      <c r="M755" s="9"/>
      <c r="N755" s="9"/>
      <c r="O755" s="9"/>
      <c r="P755" s="9"/>
      <c r="Q755" s="9"/>
      <c r="R755" s="9"/>
      <c r="S755" s="9"/>
      <c r="T755" s="9"/>
      <c r="U755" s="9"/>
      <c r="V755" s="9"/>
      <c r="W755" s="9"/>
      <c r="X755" s="9"/>
      <c r="Y755" s="9"/>
      <c r="Z755" s="9"/>
    </row>
    <row r="756" spans="2:26" ht="15.75" customHeight="1" x14ac:dyDescent="0.5">
      <c r="B756" s="7"/>
      <c r="E756" s="9"/>
      <c r="F756" s="9"/>
      <c r="G756" s="9"/>
      <c r="H756" s="9"/>
      <c r="I756" s="9"/>
      <c r="J756" s="9"/>
      <c r="K756" s="9"/>
      <c r="L756" s="9"/>
      <c r="M756" s="9"/>
      <c r="N756" s="9"/>
      <c r="O756" s="9"/>
      <c r="P756" s="9"/>
      <c r="Q756" s="9"/>
      <c r="R756" s="9"/>
      <c r="S756" s="9"/>
      <c r="T756" s="9"/>
      <c r="U756" s="9"/>
      <c r="V756" s="9"/>
      <c r="W756" s="9"/>
      <c r="X756" s="9"/>
      <c r="Y756" s="9"/>
      <c r="Z756" s="9"/>
    </row>
    <row r="757" spans="2:26" ht="15.75" customHeight="1" x14ac:dyDescent="0.5">
      <c r="B757" s="7"/>
      <c r="E757" s="9"/>
      <c r="F757" s="9"/>
      <c r="G757" s="9"/>
      <c r="H757" s="9"/>
      <c r="I757" s="9"/>
      <c r="J757" s="9"/>
      <c r="K757" s="9"/>
      <c r="L757" s="9"/>
      <c r="M757" s="9"/>
      <c r="N757" s="9"/>
      <c r="O757" s="9"/>
      <c r="P757" s="9"/>
      <c r="Q757" s="9"/>
      <c r="R757" s="9"/>
      <c r="S757" s="9"/>
      <c r="T757" s="9"/>
      <c r="U757" s="9"/>
      <c r="V757" s="9"/>
      <c r="W757" s="9"/>
      <c r="X757" s="9"/>
      <c r="Y757" s="9"/>
      <c r="Z757" s="9"/>
    </row>
    <row r="758" spans="2:26" ht="15.75" customHeight="1" x14ac:dyDescent="0.5">
      <c r="B758" s="7"/>
      <c r="E758" s="9"/>
      <c r="F758" s="9"/>
      <c r="G758" s="9"/>
      <c r="H758" s="9"/>
      <c r="I758" s="9"/>
      <c r="J758" s="9"/>
      <c r="K758" s="9"/>
      <c r="L758" s="9"/>
      <c r="M758" s="9"/>
      <c r="N758" s="9"/>
      <c r="O758" s="9"/>
      <c r="P758" s="9"/>
      <c r="Q758" s="9"/>
      <c r="R758" s="9"/>
      <c r="S758" s="9"/>
      <c r="T758" s="9"/>
      <c r="U758" s="9"/>
      <c r="V758" s="9"/>
      <c r="W758" s="9"/>
      <c r="X758" s="9"/>
      <c r="Y758" s="9"/>
      <c r="Z758" s="9"/>
    </row>
    <row r="759" spans="2:26" ht="15.75" customHeight="1" x14ac:dyDescent="0.5">
      <c r="B759" s="7"/>
      <c r="E759" s="9"/>
      <c r="F759" s="9"/>
      <c r="G759" s="9"/>
      <c r="H759" s="9"/>
      <c r="I759" s="9"/>
      <c r="J759" s="9"/>
      <c r="K759" s="9"/>
      <c r="L759" s="9"/>
      <c r="M759" s="9"/>
      <c r="N759" s="9"/>
      <c r="O759" s="9"/>
      <c r="P759" s="9"/>
      <c r="Q759" s="9"/>
      <c r="R759" s="9"/>
      <c r="S759" s="9"/>
      <c r="T759" s="9"/>
      <c r="U759" s="9"/>
      <c r="V759" s="9"/>
      <c r="W759" s="9"/>
      <c r="X759" s="9"/>
      <c r="Y759" s="9"/>
      <c r="Z759" s="9"/>
    </row>
    <row r="760" spans="2:26" ht="15.75" customHeight="1" x14ac:dyDescent="0.5">
      <c r="B760" s="7"/>
      <c r="E760" s="9"/>
      <c r="F760" s="9"/>
      <c r="G760" s="9"/>
      <c r="H760" s="9"/>
      <c r="I760" s="9"/>
      <c r="J760" s="9"/>
      <c r="K760" s="9"/>
      <c r="L760" s="9"/>
      <c r="M760" s="9"/>
      <c r="N760" s="9"/>
      <c r="O760" s="9"/>
      <c r="P760" s="9"/>
      <c r="Q760" s="9"/>
      <c r="R760" s="9"/>
      <c r="S760" s="9"/>
      <c r="T760" s="9"/>
      <c r="U760" s="9"/>
      <c r="V760" s="9"/>
      <c r="W760" s="9"/>
      <c r="X760" s="9"/>
      <c r="Y760" s="9"/>
      <c r="Z760" s="9"/>
    </row>
    <row r="761" spans="2:26" ht="15.75" customHeight="1" x14ac:dyDescent="0.5">
      <c r="B761" s="7"/>
      <c r="E761" s="9"/>
      <c r="F761" s="9"/>
      <c r="G761" s="9"/>
      <c r="H761" s="9"/>
      <c r="I761" s="9"/>
      <c r="J761" s="9"/>
      <c r="K761" s="9"/>
      <c r="L761" s="9"/>
      <c r="M761" s="9"/>
      <c r="N761" s="9"/>
      <c r="O761" s="9"/>
      <c r="P761" s="9"/>
      <c r="Q761" s="9"/>
      <c r="R761" s="9"/>
      <c r="S761" s="9"/>
      <c r="T761" s="9"/>
      <c r="U761" s="9"/>
      <c r="V761" s="9"/>
      <c r="W761" s="9"/>
      <c r="X761" s="9"/>
      <c r="Y761" s="9"/>
      <c r="Z761" s="9"/>
    </row>
    <row r="762" spans="2:26" ht="15.75" customHeight="1" x14ac:dyDescent="0.5">
      <c r="B762" s="7"/>
      <c r="E762" s="9"/>
      <c r="F762" s="9"/>
      <c r="G762" s="9"/>
      <c r="H762" s="9"/>
      <c r="I762" s="9"/>
      <c r="J762" s="9"/>
      <c r="K762" s="9"/>
      <c r="L762" s="9"/>
      <c r="M762" s="9"/>
      <c r="N762" s="9"/>
      <c r="O762" s="9"/>
      <c r="P762" s="9"/>
      <c r="Q762" s="9"/>
      <c r="R762" s="9"/>
      <c r="S762" s="9"/>
      <c r="T762" s="9"/>
      <c r="U762" s="9"/>
      <c r="V762" s="9"/>
      <c r="W762" s="9"/>
      <c r="X762" s="9"/>
      <c r="Y762" s="9"/>
      <c r="Z762" s="9"/>
    </row>
    <row r="763" spans="2:26" ht="15.75" customHeight="1" x14ac:dyDescent="0.5">
      <c r="B763" s="7"/>
      <c r="E763" s="9"/>
      <c r="F763" s="9"/>
      <c r="G763" s="9"/>
      <c r="H763" s="9"/>
      <c r="I763" s="9"/>
      <c r="J763" s="9"/>
      <c r="K763" s="9"/>
      <c r="L763" s="9"/>
      <c r="M763" s="9"/>
      <c r="N763" s="9"/>
      <c r="O763" s="9"/>
      <c r="P763" s="9"/>
      <c r="Q763" s="9"/>
      <c r="R763" s="9"/>
      <c r="S763" s="9"/>
      <c r="T763" s="9"/>
      <c r="U763" s="9"/>
      <c r="V763" s="9"/>
      <c r="W763" s="9"/>
      <c r="X763" s="9"/>
      <c r="Y763" s="9"/>
      <c r="Z763" s="9"/>
    </row>
    <row r="764" spans="2:26" ht="15.75" customHeight="1" x14ac:dyDescent="0.5">
      <c r="B764" s="7"/>
      <c r="E764" s="9"/>
      <c r="F764" s="9"/>
      <c r="G764" s="9"/>
      <c r="H764" s="9"/>
      <c r="I764" s="9"/>
      <c r="J764" s="9"/>
      <c r="K764" s="9"/>
      <c r="L764" s="9"/>
      <c r="M764" s="9"/>
      <c r="N764" s="9"/>
      <c r="O764" s="9"/>
      <c r="P764" s="9"/>
      <c r="Q764" s="9"/>
      <c r="R764" s="9"/>
      <c r="S764" s="9"/>
      <c r="T764" s="9"/>
      <c r="U764" s="9"/>
      <c r="V764" s="9"/>
      <c r="W764" s="9"/>
      <c r="X764" s="9"/>
      <c r="Y764" s="9"/>
      <c r="Z764" s="9"/>
    </row>
    <row r="765" spans="2:26" ht="15.75" customHeight="1" x14ac:dyDescent="0.5">
      <c r="B765" s="7"/>
      <c r="E765" s="9"/>
      <c r="F765" s="9"/>
      <c r="G765" s="9"/>
      <c r="H765" s="9"/>
      <c r="I765" s="9"/>
      <c r="J765" s="9"/>
      <c r="K765" s="9"/>
      <c r="L765" s="9"/>
      <c r="M765" s="9"/>
      <c r="N765" s="9"/>
      <c r="O765" s="9"/>
      <c r="P765" s="9"/>
      <c r="Q765" s="9"/>
      <c r="R765" s="9"/>
      <c r="S765" s="9"/>
      <c r="T765" s="9"/>
      <c r="U765" s="9"/>
      <c r="V765" s="9"/>
      <c r="W765" s="9"/>
      <c r="X765" s="9"/>
      <c r="Y765" s="9"/>
      <c r="Z765" s="9"/>
    </row>
    <row r="766" spans="2:26" ht="15.75" customHeight="1" x14ac:dyDescent="0.5">
      <c r="B766" s="7"/>
      <c r="E766" s="9"/>
      <c r="F766" s="9"/>
      <c r="G766" s="9"/>
      <c r="H766" s="9"/>
      <c r="I766" s="9"/>
      <c r="J766" s="9"/>
      <c r="K766" s="9"/>
      <c r="L766" s="9"/>
      <c r="M766" s="9"/>
      <c r="N766" s="9"/>
      <c r="O766" s="9"/>
      <c r="P766" s="9"/>
      <c r="Q766" s="9"/>
      <c r="R766" s="9"/>
      <c r="S766" s="9"/>
      <c r="T766" s="9"/>
      <c r="U766" s="9"/>
      <c r="V766" s="9"/>
      <c r="W766" s="9"/>
      <c r="X766" s="9"/>
      <c r="Y766" s="9"/>
      <c r="Z766" s="9"/>
    </row>
    <row r="767" spans="2:26" ht="15.75" customHeight="1" x14ac:dyDescent="0.5">
      <c r="B767" s="7"/>
      <c r="E767" s="9"/>
      <c r="F767" s="9"/>
      <c r="G767" s="9"/>
      <c r="H767" s="9"/>
      <c r="I767" s="9"/>
      <c r="J767" s="9"/>
      <c r="K767" s="9"/>
      <c r="L767" s="9"/>
      <c r="M767" s="9"/>
      <c r="N767" s="9"/>
      <c r="O767" s="9"/>
      <c r="P767" s="9"/>
      <c r="Q767" s="9"/>
      <c r="R767" s="9"/>
      <c r="S767" s="9"/>
      <c r="T767" s="9"/>
      <c r="U767" s="9"/>
      <c r="V767" s="9"/>
      <c r="W767" s="9"/>
      <c r="X767" s="9"/>
      <c r="Y767" s="9"/>
      <c r="Z767" s="9"/>
    </row>
    <row r="768" spans="2:26" ht="15.75" customHeight="1" x14ac:dyDescent="0.5">
      <c r="B768" s="7"/>
      <c r="E768" s="9"/>
      <c r="F768" s="9"/>
      <c r="G768" s="9"/>
      <c r="H768" s="9"/>
      <c r="I768" s="9"/>
      <c r="J768" s="9"/>
      <c r="K768" s="9"/>
      <c r="L768" s="9"/>
      <c r="M768" s="9"/>
      <c r="N768" s="9"/>
      <c r="O768" s="9"/>
      <c r="P768" s="9"/>
      <c r="Q768" s="9"/>
      <c r="R768" s="9"/>
      <c r="S768" s="9"/>
      <c r="T768" s="9"/>
      <c r="U768" s="9"/>
      <c r="V768" s="9"/>
      <c r="W768" s="9"/>
      <c r="X768" s="9"/>
      <c r="Y768" s="9"/>
      <c r="Z768" s="9"/>
    </row>
    <row r="769" spans="2:26" ht="15.75" customHeight="1" x14ac:dyDescent="0.5">
      <c r="B769" s="7"/>
      <c r="E769" s="9"/>
      <c r="F769" s="9"/>
      <c r="G769" s="9"/>
      <c r="H769" s="9"/>
      <c r="I769" s="9"/>
      <c r="J769" s="9"/>
      <c r="K769" s="9"/>
      <c r="L769" s="9"/>
      <c r="M769" s="9"/>
      <c r="N769" s="9"/>
      <c r="O769" s="9"/>
      <c r="P769" s="9"/>
      <c r="Q769" s="9"/>
      <c r="R769" s="9"/>
      <c r="S769" s="9"/>
      <c r="T769" s="9"/>
      <c r="U769" s="9"/>
      <c r="V769" s="9"/>
      <c r="W769" s="9"/>
      <c r="X769" s="9"/>
      <c r="Y769" s="9"/>
      <c r="Z769" s="9"/>
    </row>
    <row r="770" spans="2:26" ht="15.75" customHeight="1" x14ac:dyDescent="0.5">
      <c r="B770" s="7"/>
      <c r="E770" s="9"/>
      <c r="F770" s="9"/>
      <c r="G770" s="9"/>
      <c r="H770" s="9"/>
      <c r="I770" s="9"/>
      <c r="J770" s="9"/>
      <c r="K770" s="9"/>
      <c r="L770" s="9"/>
      <c r="M770" s="9"/>
      <c r="N770" s="9"/>
      <c r="O770" s="9"/>
      <c r="P770" s="9"/>
      <c r="Q770" s="9"/>
      <c r="R770" s="9"/>
      <c r="S770" s="9"/>
      <c r="T770" s="9"/>
      <c r="U770" s="9"/>
      <c r="V770" s="9"/>
      <c r="W770" s="9"/>
      <c r="X770" s="9"/>
      <c r="Y770" s="9"/>
      <c r="Z770" s="9"/>
    </row>
    <row r="771" spans="2:26" ht="15.75" customHeight="1" x14ac:dyDescent="0.5">
      <c r="B771" s="7"/>
      <c r="E771" s="9"/>
      <c r="F771" s="9"/>
      <c r="G771" s="9"/>
      <c r="H771" s="9"/>
      <c r="I771" s="9"/>
      <c r="J771" s="9"/>
      <c r="K771" s="9"/>
      <c r="L771" s="9"/>
      <c r="M771" s="9"/>
      <c r="N771" s="9"/>
      <c r="O771" s="9"/>
      <c r="P771" s="9"/>
      <c r="Q771" s="9"/>
      <c r="R771" s="9"/>
      <c r="S771" s="9"/>
      <c r="T771" s="9"/>
      <c r="U771" s="9"/>
      <c r="V771" s="9"/>
      <c r="W771" s="9"/>
      <c r="X771" s="9"/>
      <c r="Y771" s="9"/>
      <c r="Z771" s="9"/>
    </row>
    <row r="772" spans="2:26" ht="15.75" customHeight="1" x14ac:dyDescent="0.5">
      <c r="B772" s="7"/>
      <c r="E772" s="9"/>
      <c r="F772" s="9"/>
      <c r="G772" s="9"/>
      <c r="H772" s="9"/>
      <c r="I772" s="9"/>
      <c r="J772" s="9"/>
      <c r="K772" s="9"/>
      <c r="L772" s="9"/>
      <c r="M772" s="9"/>
      <c r="N772" s="9"/>
      <c r="O772" s="9"/>
      <c r="P772" s="9"/>
      <c r="Q772" s="9"/>
      <c r="R772" s="9"/>
      <c r="S772" s="9"/>
      <c r="T772" s="9"/>
      <c r="U772" s="9"/>
      <c r="V772" s="9"/>
      <c r="W772" s="9"/>
      <c r="X772" s="9"/>
      <c r="Y772" s="9"/>
      <c r="Z772" s="9"/>
    </row>
    <row r="773" spans="2:26" ht="15.75" customHeight="1" x14ac:dyDescent="0.5">
      <c r="B773" s="7"/>
      <c r="E773" s="9"/>
      <c r="F773" s="9"/>
      <c r="G773" s="9"/>
      <c r="H773" s="9"/>
      <c r="I773" s="9"/>
      <c r="J773" s="9"/>
      <c r="K773" s="9"/>
      <c r="L773" s="9"/>
      <c r="M773" s="9"/>
      <c r="N773" s="9"/>
      <c r="O773" s="9"/>
      <c r="P773" s="9"/>
      <c r="Q773" s="9"/>
      <c r="R773" s="9"/>
      <c r="S773" s="9"/>
      <c r="T773" s="9"/>
      <c r="U773" s="9"/>
      <c r="V773" s="9"/>
      <c r="W773" s="9"/>
      <c r="X773" s="9"/>
      <c r="Y773" s="9"/>
      <c r="Z773" s="9"/>
    </row>
    <row r="774" spans="2:26" ht="15.75" customHeight="1" x14ac:dyDescent="0.5">
      <c r="B774" s="7"/>
      <c r="E774" s="9"/>
      <c r="F774" s="9"/>
      <c r="G774" s="9"/>
      <c r="H774" s="9"/>
      <c r="I774" s="9"/>
      <c r="J774" s="9"/>
      <c r="K774" s="9"/>
      <c r="L774" s="9"/>
      <c r="M774" s="9"/>
      <c r="N774" s="9"/>
      <c r="O774" s="9"/>
      <c r="P774" s="9"/>
      <c r="Q774" s="9"/>
      <c r="R774" s="9"/>
      <c r="S774" s="9"/>
      <c r="T774" s="9"/>
      <c r="U774" s="9"/>
      <c r="V774" s="9"/>
      <c r="W774" s="9"/>
      <c r="X774" s="9"/>
      <c r="Y774" s="9"/>
      <c r="Z774" s="9"/>
    </row>
    <row r="775" spans="2:26" ht="15.75" customHeight="1" x14ac:dyDescent="0.5">
      <c r="B775" s="7"/>
      <c r="E775" s="9"/>
      <c r="F775" s="9"/>
      <c r="G775" s="9"/>
      <c r="H775" s="9"/>
      <c r="I775" s="9"/>
      <c r="J775" s="9"/>
      <c r="K775" s="9"/>
      <c r="L775" s="9"/>
      <c r="M775" s="9"/>
      <c r="N775" s="9"/>
      <c r="O775" s="9"/>
      <c r="P775" s="9"/>
      <c r="Q775" s="9"/>
      <c r="R775" s="9"/>
      <c r="S775" s="9"/>
      <c r="T775" s="9"/>
      <c r="U775" s="9"/>
      <c r="V775" s="9"/>
      <c r="W775" s="9"/>
      <c r="X775" s="9"/>
      <c r="Y775" s="9"/>
      <c r="Z775" s="9"/>
    </row>
    <row r="776" spans="2:26" ht="15.75" customHeight="1" x14ac:dyDescent="0.5">
      <c r="B776" s="7"/>
      <c r="E776" s="9"/>
      <c r="F776" s="9"/>
      <c r="G776" s="9"/>
      <c r="H776" s="9"/>
      <c r="I776" s="9"/>
      <c r="J776" s="9"/>
      <c r="K776" s="9"/>
      <c r="L776" s="9"/>
      <c r="M776" s="9"/>
      <c r="N776" s="9"/>
      <c r="O776" s="9"/>
      <c r="P776" s="9"/>
      <c r="Q776" s="9"/>
      <c r="R776" s="9"/>
      <c r="S776" s="9"/>
      <c r="T776" s="9"/>
      <c r="U776" s="9"/>
      <c r="V776" s="9"/>
      <c r="W776" s="9"/>
      <c r="X776" s="9"/>
      <c r="Y776" s="9"/>
      <c r="Z776" s="9"/>
    </row>
    <row r="777" spans="2:26" ht="15.75" customHeight="1" x14ac:dyDescent="0.5">
      <c r="B777" s="7"/>
      <c r="E777" s="9"/>
      <c r="F777" s="9"/>
      <c r="G777" s="9"/>
      <c r="H777" s="9"/>
      <c r="I777" s="9"/>
      <c r="J777" s="9"/>
      <c r="K777" s="9"/>
      <c r="L777" s="9"/>
      <c r="M777" s="9"/>
      <c r="N777" s="9"/>
      <c r="O777" s="9"/>
      <c r="P777" s="9"/>
      <c r="Q777" s="9"/>
      <c r="R777" s="9"/>
      <c r="S777" s="9"/>
      <c r="T777" s="9"/>
      <c r="U777" s="9"/>
      <c r="V777" s="9"/>
      <c r="W777" s="9"/>
      <c r="X777" s="9"/>
      <c r="Y777" s="9"/>
      <c r="Z777" s="9"/>
    </row>
    <row r="778" spans="2:26" ht="15.75" customHeight="1" x14ac:dyDescent="0.5">
      <c r="B778" s="7"/>
      <c r="E778" s="9"/>
      <c r="F778" s="9"/>
      <c r="G778" s="9"/>
      <c r="H778" s="9"/>
      <c r="I778" s="9"/>
      <c r="J778" s="9"/>
      <c r="K778" s="9"/>
      <c r="L778" s="9"/>
      <c r="M778" s="9"/>
      <c r="N778" s="9"/>
      <c r="O778" s="9"/>
      <c r="P778" s="9"/>
      <c r="Q778" s="9"/>
      <c r="R778" s="9"/>
      <c r="S778" s="9"/>
      <c r="T778" s="9"/>
      <c r="U778" s="9"/>
      <c r="V778" s="9"/>
      <c r="W778" s="9"/>
      <c r="X778" s="9"/>
      <c r="Y778" s="9"/>
      <c r="Z778" s="9"/>
    </row>
    <row r="779" spans="2:26" ht="15.75" customHeight="1" x14ac:dyDescent="0.5">
      <c r="B779" s="7"/>
      <c r="E779" s="9"/>
      <c r="F779" s="9"/>
      <c r="G779" s="9"/>
      <c r="H779" s="9"/>
      <c r="I779" s="9"/>
      <c r="J779" s="9"/>
      <c r="K779" s="9"/>
      <c r="L779" s="9"/>
      <c r="M779" s="9"/>
      <c r="N779" s="9"/>
      <c r="O779" s="9"/>
      <c r="P779" s="9"/>
      <c r="Q779" s="9"/>
      <c r="R779" s="9"/>
      <c r="S779" s="9"/>
      <c r="T779" s="9"/>
      <c r="U779" s="9"/>
      <c r="V779" s="9"/>
      <c r="W779" s="9"/>
      <c r="X779" s="9"/>
      <c r="Y779" s="9"/>
      <c r="Z779" s="9"/>
    </row>
    <row r="780" spans="2:26" ht="15.75" customHeight="1" x14ac:dyDescent="0.5">
      <c r="B780" s="7"/>
      <c r="E780" s="9"/>
      <c r="F780" s="9"/>
      <c r="G780" s="9"/>
      <c r="H780" s="9"/>
      <c r="I780" s="9"/>
      <c r="J780" s="9"/>
      <c r="K780" s="9"/>
      <c r="L780" s="9"/>
      <c r="M780" s="9"/>
      <c r="N780" s="9"/>
      <c r="O780" s="9"/>
      <c r="P780" s="9"/>
      <c r="Q780" s="9"/>
      <c r="R780" s="9"/>
      <c r="S780" s="9"/>
      <c r="T780" s="9"/>
      <c r="U780" s="9"/>
      <c r="V780" s="9"/>
      <c r="W780" s="9"/>
      <c r="X780" s="9"/>
      <c r="Y780" s="9"/>
      <c r="Z780" s="9"/>
    </row>
    <row r="781" spans="2:26" ht="15.75" customHeight="1" x14ac:dyDescent="0.5">
      <c r="B781" s="7"/>
      <c r="E781" s="9"/>
      <c r="F781" s="9"/>
      <c r="G781" s="9"/>
      <c r="H781" s="9"/>
      <c r="I781" s="9"/>
      <c r="J781" s="9"/>
      <c r="K781" s="9"/>
      <c r="L781" s="9"/>
      <c r="M781" s="9"/>
      <c r="N781" s="9"/>
      <c r="O781" s="9"/>
      <c r="P781" s="9"/>
      <c r="Q781" s="9"/>
      <c r="R781" s="9"/>
      <c r="S781" s="9"/>
      <c r="T781" s="9"/>
      <c r="U781" s="9"/>
      <c r="V781" s="9"/>
      <c r="W781" s="9"/>
      <c r="X781" s="9"/>
      <c r="Y781" s="9"/>
      <c r="Z781" s="9"/>
    </row>
    <row r="782" spans="2:26" ht="15.75" customHeight="1" x14ac:dyDescent="0.5">
      <c r="B782" s="7"/>
      <c r="E782" s="9"/>
      <c r="F782" s="9"/>
      <c r="G782" s="9"/>
      <c r="H782" s="9"/>
      <c r="I782" s="9"/>
      <c r="J782" s="9"/>
      <c r="K782" s="9"/>
      <c r="L782" s="9"/>
      <c r="M782" s="9"/>
      <c r="N782" s="9"/>
      <c r="O782" s="9"/>
      <c r="P782" s="9"/>
      <c r="Q782" s="9"/>
      <c r="R782" s="9"/>
      <c r="S782" s="9"/>
      <c r="T782" s="9"/>
      <c r="U782" s="9"/>
      <c r="V782" s="9"/>
      <c r="W782" s="9"/>
      <c r="X782" s="9"/>
      <c r="Y782" s="9"/>
      <c r="Z782" s="9"/>
    </row>
    <row r="783" spans="2:26" ht="15.75" customHeight="1" x14ac:dyDescent="0.5">
      <c r="B783" s="7"/>
      <c r="E783" s="9"/>
      <c r="F783" s="9"/>
      <c r="G783" s="9"/>
      <c r="H783" s="9"/>
      <c r="I783" s="9"/>
      <c r="J783" s="9"/>
      <c r="K783" s="9"/>
      <c r="L783" s="9"/>
      <c r="M783" s="9"/>
      <c r="N783" s="9"/>
      <c r="O783" s="9"/>
      <c r="P783" s="9"/>
      <c r="Q783" s="9"/>
      <c r="R783" s="9"/>
      <c r="S783" s="9"/>
      <c r="T783" s="9"/>
      <c r="U783" s="9"/>
      <c r="V783" s="9"/>
      <c r="W783" s="9"/>
      <c r="X783" s="9"/>
      <c r="Y783" s="9"/>
      <c r="Z783" s="9"/>
    </row>
    <row r="784" spans="2:26" ht="15.75" customHeight="1" x14ac:dyDescent="0.5">
      <c r="B784" s="7"/>
      <c r="E784" s="9"/>
      <c r="F784" s="9"/>
      <c r="G784" s="9"/>
      <c r="H784" s="9"/>
      <c r="I784" s="9"/>
      <c r="J784" s="9"/>
      <c r="K784" s="9"/>
      <c r="L784" s="9"/>
      <c r="M784" s="9"/>
      <c r="N784" s="9"/>
      <c r="O784" s="9"/>
      <c r="P784" s="9"/>
      <c r="Q784" s="9"/>
      <c r="R784" s="9"/>
      <c r="S784" s="9"/>
      <c r="T784" s="9"/>
      <c r="U784" s="9"/>
      <c r="V784" s="9"/>
      <c r="W784" s="9"/>
      <c r="X784" s="9"/>
      <c r="Y784" s="9"/>
      <c r="Z784" s="9"/>
    </row>
    <row r="785" spans="2:26" ht="15.75" customHeight="1" x14ac:dyDescent="0.5">
      <c r="B785" s="7"/>
      <c r="E785" s="9"/>
      <c r="F785" s="9"/>
      <c r="G785" s="9"/>
      <c r="H785" s="9"/>
      <c r="I785" s="9"/>
      <c r="J785" s="9"/>
      <c r="K785" s="9"/>
      <c r="L785" s="9"/>
      <c r="M785" s="9"/>
      <c r="N785" s="9"/>
      <c r="O785" s="9"/>
      <c r="P785" s="9"/>
      <c r="Q785" s="9"/>
      <c r="R785" s="9"/>
      <c r="S785" s="9"/>
      <c r="T785" s="9"/>
      <c r="U785" s="9"/>
      <c r="V785" s="9"/>
      <c r="W785" s="9"/>
      <c r="X785" s="9"/>
      <c r="Y785" s="9"/>
      <c r="Z785" s="9"/>
    </row>
    <row r="786" spans="2:26" ht="15.75" customHeight="1" x14ac:dyDescent="0.5">
      <c r="B786" s="7"/>
      <c r="E786" s="9"/>
      <c r="F786" s="9"/>
      <c r="G786" s="9"/>
      <c r="H786" s="9"/>
      <c r="I786" s="9"/>
      <c r="J786" s="9"/>
      <c r="K786" s="9"/>
      <c r="L786" s="9"/>
      <c r="M786" s="9"/>
      <c r="N786" s="9"/>
      <c r="O786" s="9"/>
      <c r="P786" s="9"/>
      <c r="Q786" s="9"/>
      <c r="R786" s="9"/>
      <c r="S786" s="9"/>
      <c r="T786" s="9"/>
      <c r="U786" s="9"/>
      <c r="V786" s="9"/>
      <c r="W786" s="9"/>
      <c r="X786" s="9"/>
      <c r="Y786" s="9"/>
      <c r="Z786" s="9"/>
    </row>
    <row r="787" spans="2:26" ht="15.75" customHeight="1" x14ac:dyDescent="0.5">
      <c r="B787" s="7"/>
      <c r="E787" s="9"/>
      <c r="F787" s="9"/>
      <c r="G787" s="9"/>
      <c r="H787" s="9"/>
      <c r="I787" s="9"/>
      <c r="J787" s="9"/>
      <c r="K787" s="9"/>
      <c r="L787" s="9"/>
      <c r="M787" s="9"/>
      <c r="N787" s="9"/>
      <c r="O787" s="9"/>
      <c r="P787" s="9"/>
      <c r="Q787" s="9"/>
      <c r="R787" s="9"/>
      <c r="S787" s="9"/>
      <c r="T787" s="9"/>
      <c r="U787" s="9"/>
      <c r="V787" s="9"/>
      <c r="W787" s="9"/>
      <c r="X787" s="9"/>
      <c r="Y787" s="9"/>
      <c r="Z787" s="9"/>
    </row>
    <row r="788" spans="2:26" ht="15.75" customHeight="1" x14ac:dyDescent="0.5">
      <c r="B788" s="7"/>
      <c r="E788" s="9"/>
      <c r="F788" s="9"/>
      <c r="G788" s="9"/>
      <c r="H788" s="9"/>
      <c r="I788" s="9"/>
      <c r="J788" s="9"/>
      <c r="K788" s="9"/>
      <c r="L788" s="9"/>
      <c r="M788" s="9"/>
      <c r="N788" s="9"/>
      <c r="O788" s="9"/>
      <c r="P788" s="9"/>
      <c r="Q788" s="9"/>
      <c r="R788" s="9"/>
      <c r="S788" s="9"/>
      <c r="T788" s="9"/>
      <c r="U788" s="9"/>
      <c r="V788" s="9"/>
      <c r="W788" s="9"/>
      <c r="X788" s="9"/>
      <c r="Y788" s="9"/>
      <c r="Z788" s="9"/>
    </row>
    <row r="789" spans="2:26" ht="15.75" customHeight="1" x14ac:dyDescent="0.5">
      <c r="B789" s="7"/>
      <c r="E789" s="9"/>
      <c r="F789" s="9"/>
      <c r="G789" s="9"/>
      <c r="H789" s="9"/>
      <c r="I789" s="9"/>
      <c r="J789" s="9"/>
      <c r="K789" s="9"/>
      <c r="L789" s="9"/>
      <c r="M789" s="9"/>
      <c r="N789" s="9"/>
      <c r="O789" s="9"/>
      <c r="P789" s="9"/>
      <c r="Q789" s="9"/>
      <c r="R789" s="9"/>
      <c r="S789" s="9"/>
      <c r="T789" s="9"/>
      <c r="U789" s="9"/>
      <c r="V789" s="9"/>
      <c r="W789" s="9"/>
      <c r="X789" s="9"/>
      <c r="Y789" s="9"/>
      <c r="Z789" s="9"/>
    </row>
    <row r="790" spans="2:26" ht="15.75" customHeight="1" x14ac:dyDescent="0.5">
      <c r="B790" s="7"/>
      <c r="E790" s="9"/>
      <c r="F790" s="9"/>
      <c r="G790" s="9"/>
      <c r="H790" s="9"/>
      <c r="I790" s="9"/>
      <c r="J790" s="9"/>
      <c r="K790" s="9"/>
      <c r="L790" s="9"/>
      <c r="M790" s="9"/>
      <c r="N790" s="9"/>
      <c r="O790" s="9"/>
      <c r="P790" s="9"/>
      <c r="Q790" s="9"/>
      <c r="R790" s="9"/>
      <c r="S790" s="9"/>
      <c r="T790" s="9"/>
      <c r="U790" s="9"/>
      <c r="V790" s="9"/>
      <c r="W790" s="9"/>
      <c r="X790" s="9"/>
      <c r="Y790" s="9"/>
      <c r="Z790" s="9"/>
    </row>
    <row r="791" spans="2:26" ht="15.75" customHeight="1" x14ac:dyDescent="0.5">
      <c r="B791" s="7"/>
      <c r="E791" s="9"/>
      <c r="F791" s="9"/>
      <c r="G791" s="9"/>
      <c r="H791" s="9"/>
      <c r="I791" s="9"/>
      <c r="J791" s="9"/>
      <c r="K791" s="9"/>
      <c r="L791" s="9"/>
      <c r="M791" s="9"/>
      <c r="N791" s="9"/>
      <c r="O791" s="9"/>
      <c r="P791" s="9"/>
      <c r="Q791" s="9"/>
      <c r="R791" s="9"/>
      <c r="S791" s="9"/>
      <c r="T791" s="9"/>
      <c r="U791" s="9"/>
      <c r="V791" s="9"/>
      <c r="W791" s="9"/>
      <c r="X791" s="9"/>
      <c r="Y791" s="9"/>
      <c r="Z791" s="9"/>
    </row>
    <row r="792" spans="2:26" ht="15.75" customHeight="1" x14ac:dyDescent="0.5">
      <c r="B792" s="7"/>
      <c r="E792" s="9"/>
      <c r="F792" s="9"/>
      <c r="G792" s="9"/>
      <c r="H792" s="9"/>
      <c r="I792" s="9"/>
      <c r="J792" s="9"/>
      <c r="K792" s="9"/>
      <c r="L792" s="9"/>
      <c r="M792" s="9"/>
      <c r="N792" s="9"/>
      <c r="O792" s="9"/>
      <c r="P792" s="9"/>
      <c r="Q792" s="9"/>
      <c r="R792" s="9"/>
      <c r="S792" s="9"/>
      <c r="T792" s="9"/>
      <c r="U792" s="9"/>
      <c r="V792" s="9"/>
      <c r="W792" s="9"/>
      <c r="X792" s="9"/>
      <c r="Y792" s="9"/>
      <c r="Z792" s="9"/>
    </row>
    <row r="793" spans="2:26" ht="15.75" customHeight="1" x14ac:dyDescent="0.5">
      <c r="B793" s="7"/>
      <c r="E793" s="9"/>
      <c r="F793" s="9"/>
      <c r="G793" s="9"/>
      <c r="H793" s="9"/>
      <c r="I793" s="9"/>
      <c r="J793" s="9"/>
      <c r="K793" s="9"/>
      <c r="L793" s="9"/>
      <c r="M793" s="9"/>
      <c r="N793" s="9"/>
      <c r="O793" s="9"/>
      <c r="P793" s="9"/>
      <c r="Q793" s="9"/>
      <c r="R793" s="9"/>
      <c r="S793" s="9"/>
      <c r="T793" s="9"/>
      <c r="U793" s="9"/>
      <c r="V793" s="9"/>
      <c r="W793" s="9"/>
      <c r="X793" s="9"/>
      <c r="Y793" s="9"/>
      <c r="Z793" s="9"/>
    </row>
    <row r="794" spans="2:26" ht="15.75" customHeight="1" x14ac:dyDescent="0.5">
      <c r="B794" s="7"/>
      <c r="E794" s="9"/>
      <c r="F794" s="9"/>
      <c r="G794" s="9"/>
      <c r="H794" s="9"/>
      <c r="I794" s="9"/>
      <c r="J794" s="9"/>
      <c r="K794" s="9"/>
      <c r="L794" s="9"/>
      <c r="M794" s="9"/>
      <c r="N794" s="9"/>
      <c r="O794" s="9"/>
      <c r="P794" s="9"/>
      <c r="Q794" s="9"/>
      <c r="R794" s="9"/>
      <c r="S794" s="9"/>
      <c r="T794" s="9"/>
      <c r="U794" s="9"/>
      <c r="V794" s="9"/>
      <c r="W794" s="9"/>
      <c r="X794" s="9"/>
      <c r="Y794" s="9"/>
      <c r="Z794" s="9"/>
    </row>
    <row r="795" spans="2:26" ht="15.75" customHeight="1" x14ac:dyDescent="0.5">
      <c r="B795" s="7"/>
      <c r="E795" s="9"/>
      <c r="F795" s="9"/>
      <c r="G795" s="9"/>
      <c r="H795" s="9"/>
      <c r="I795" s="9"/>
      <c r="J795" s="9"/>
      <c r="K795" s="9"/>
      <c r="L795" s="9"/>
      <c r="M795" s="9"/>
      <c r="N795" s="9"/>
      <c r="O795" s="9"/>
      <c r="P795" s="9"/>
      <c r="Q795" s="9"/>
      <c r="R795" s="9"/>
      <c r="S795" s="9"/>
      <c r="T795" s="9"/>
      <c r="U795" s="9"/>
      <c r="V795" s="9"/>
      <c r="W795" s="9"/>
      <c r="X795" s="9"/>
      <c r="Y795" s="9"/>
      <c r="Z795" s="9"/>
    </row>
    <row r="796" spans="2:26" ht="15.75" customHeight="1" x14ac:dyDescent="0.5">
      <c r="B796" s="7"/>
      <c r="E796" s="9"/>
      <c r="F796" s="9"/>
      <c r="G796" s="9"/>
      <c r="H796" s="9"/>
      <c r="I796" s="9"/>
      <c r="J796" s="9"/>
      <c r="K796" s="9"/>
      <c r="L796" s="9"/>
      <c r="M796" s="9"/>
      <c r="N796" s="9"/>
      <c r="O796" s="9"/>
      <c r="P796" s="9"/>
      <c r="Q796" s="9"/>
      <c r="R796" s="9"/>
      <c r="S796" s="9"/>
      <c r="T796" s="9"/>
      <c r="U796" s="9"/>
      <c r="V796" s="9"/>
      <c r="W796" s="9"/>
      <c r="X796" s="9"/>
      <c r="Y796" s="9"/>
      <c r="Z796" s="9"/>
    </row>
    <row r="797" spans="2:26" ht="15.75" customHeight="1" x14ac:dyDescent="0.5">
      <c r="B797" s="7"/>
      <c r="E797" s="9"/>
      <c r="F797" s="9"/>
      <c r="G797" s="9"/>
      <c r="H797" s="9"/>
      <c r="I797" s="9"/>
      <c r="J797" s="9"/>
      <c r="K797" s="9"/>
      <c r="L797" s="9"/>
      <c r="M797" s="9"/>
      <c r="N797" s="9"/>
      <c r="O797" s="9"/>
      <c r="P797" s="9"/>
      <c r="Q797" s="9"/>
      <c r="R797" s="9"/>
      <c r="S797" s="9"/>
      <c r="T797" s="9"/>
      <c r="U797" s="9"/>
      <c r="V797" s="9"/>
      <c r="W797" s="9"/>
      <c r="X797" s="9"/>
      <c r="Y797" s="9"/>
      <c r="Z797" s="9"/>
    </row>
    <row r="798" spans="2:26" ht="15.75" customHeight="1" x14ac:dyDescent="0.5">
      <c r="B798" s="7"/>
      <c r="E798" s="9"/>
      <c r="F798" s="9"/>
      <c r="G798" s="9"/>
      <c r="H798" s="9"/>
      <c r="I798" s="9"/>
      <c r="J798" s="9"/>
      <c r="K798" s="9"/>
      <c r="L798" s="9"/>
      <c r="M798" s="9"/>
      <c r="N798" s="9"/>
      <c r="O798" s="9"/>
      <c r="P798" s="9"/>
      <c r="Q798" s="9"/>
      <c r="R798" s="9"/>
      <c r="S798" s="9"/>
      <c r="T798" s="9"/>
      <c r="U798" s="9"/>
      <c r="V798" s="9"/>
      <c r="W798" s="9"/>
      <c r="X798" s="9"/>
      <c r="Y798" s="9"/>
      <c r="Z798" s="9"/>
    </row>
    <row r="799" spans="2:26" ht="15.75" customHeight="1" x14ac:dyDescent="0.5">
      <c r="B799" s="7"/>
      <c r="E799" s="9"/>
      <c r="F799" s="9"/>
      <c r="G799" s="9"/>
      <c r="H799" s="9"/>
      <c r="I799" s="9"/>
      <c r="J799" s="9"/>
      <c r="K799" s="9"/>
      <c r="L799" s="9"/>
      <c r="M799" s="9"/>
      <c r="N799" s="9"/>
      <c r="O799" s="9"/>
      <c r="P799" s="9"/>
      <c r="Q799" s="9"/>
      <c r="R799" s="9"/>
      <c r="S799" s="9"/>
      <c r="T799" s="9"/>
      <c r="U799" s="9"/>
      <c r="V799" s="9"/>
      <c r="W799" s="9"/>
      <c r="X799" s="9"/>
      <c r="Y799" s="9"/>
      <c r="Z799" s="9"/>
    </row>
    <row r="800" spans="2:26" ht="15.75" customHeight="1" x14ac:dyDescent="0.5">
      <c r="B800" s="7"/>
      <c r="E800" s="9"/>
      <c r="F800" s="9"/>
      <c r="G800" s="9"/>
      <c r="H800" s="9"/>
      <c r="I800" s="9"/>
      <c r="J800" s="9"/>
      <c r="K800" s="9"/>
      <c r="L800" s="9"/>
      <c r="M800" s="9"/>
      <c r="N800" s="9"/>
      <c r="O800" s="9"/>
      <c r="P800" s="9"/>
      <c r="Q800" s="9"/>
      <c r="R800" s="9"/>
      <c r="S800" s="9"/>
      <c r="T800" s="9"/>
      <c r="U800" s="9"/>
      <c r="V800" s="9"/>
      <c r="W800" s="9"/>
      <c r="X800" s="9"/>
      <c r="Y800" s="9"/>
      <c r="Z800" s="9"/>
    </row>
    <row r="801" spans="2:26" ht="15.75" customHeight="1" x14ac:dyDescent="0.5">
      <c r="B801" s="7"/>
      <c r="E801" s="9"/>
      <c r="F801" s="9"/>
      <c r="G801" s="9"/>
      <c r="H801" s="9"/>
      <c r="I801" s="9"/>
      <c r="J801" s="9"/>
      <c r="K801" s="9"/>
      <c r="L801" s="9"/>
      <c r="M801" s="9"/>
      <c r="N801" s="9"/>
      <c r="O801" s="9"/>
      <c r="P801" s="9"/>
      <c r="Q801" s="9"/>
      <c r="R801" s="9"/>
      <c r="S801" s="9"/>
      <c r="T801" s="9"/>
      <c r="U801" s="9"/>
      <c r="V801" s="9"/>
      <c r="W801" s="9"/>
      <c r="X801" s="9"/>
      <c r="Y801" s="9"/>
      <c r="Z801" s="9"/>
    </row>
    <row r="802" spans="2:26" ht="15.75" customHeight="1" x14ac:dyDescent="0.5">
      <c r="B802" s="7"/>
      <c r="E802" s="9"/>
      <c r="F802" s="9"/>
      <c r="G802" s="9"/>
      <c r="H802" s="9"/>
      <c r="I802" s="9"/>
      <c r="J802" s="9"/>
      <c r="K802" s="9"/>
      <c r="L802" s="9"/>
      <c r="M802" s="9"/>
      <c r="N802" s="9"/>
      <c r="O802" s="9"/>
      <c r="P802" s="9"/>
      <c r="Q802" s="9"/>
      <c r="R802" s="9"/>
      <c r="S802" s="9"/>
      <c r="T802" s="9"/>
      <c r="U802" s="9"/>
      <c r="V802" s="9"/>
      <c r="W802" s="9"/>
      <c r="X802" s="9"/>
      <c r="Y802" s="9"/>
      <c r="Z802" s="9"/>
    </row>
    <row r="803" spans="2:26" ht="15.75" customHeight="1" x14ac:dyDescent="0.5">
      <c r="B803" s="7"/>
      <c r="E803" s="9"/>
      <c r="F803" s="9"/>
      <c r="G803" s="9"/>
      <c r="H803" s="9"/>
      <c r="I803" s="9"/>
      <c r="J803" s="9"/>
      <c r="K803" s="9"/>
      <c r="L803" s="9"/>
      <c r="M803" s="9"/>
      <c r="N803" s="9"/>
      <c r="O803" s="9"/>
      <c r="P803" s="9"/>
      <c r="Q803" s="9"/>
      <c r="R803" s="9"/>
      <c r="S803" s="9"/>
      <c r="T803" s="9"/>
      <c r="U803" s="9"/>
      <c r="V803" s="9"/>
      <c r="W803" s="9"/>
      <c r="X803" s="9"/>
      <c r="Y803" s="9"/>
      <c r="Z803" s="9"/>
    </row>
    <row r="804" spans="2:26" ht="15.75" customHeight="1" x14ac:dyDescent="0.5">
      <c r="B804" s="7"/>
      <c r="E804" s="9"/>
      <c r="F804" s="9"/>
      <c r="G804" s="9"/>
      <c r="H804" s="9"/>
      <c r="I804" s="9"/>
      <c r="J804" s="9"/>
      <c r="K804" s="9"/>
      <c r="L804" s="9"/>
      <c r="M804" s="9"/>
      <c r="N804" s="9"/>
      <c r="O804" s="9"/>
      <c r="P804" s="9"/>
      <c r="Q804" s="9"/>
      <c r="R804" s="9"/>
      <c r="S804" s="9"/>
      <c r="T804" s="9"/>
      <c r="U804" s="9"/>
      <c r="V804" s="9"/>
      <c r="W804" s="9"/>
      <c r="X804" s="9"/>
      <c r="Y804" s="9"/>
      <c r="Z804" s="9"/>
    </row>
    <row r="805" spans="2:26" ht="15.75" customHeight="1" x14ac:dyDescent="0.5">
      <c r="B805" s="7"/>
      <c r="E805" s="9"/>
      <c r="F805" s="9"/>
      <c r="G805" s="9"/>
      <c r="H805" s="9"/>
      <c r="I805" s="9"/>
      <c r="J805" s="9"/>
      <c r="K805" s="9"/>
      <c r="L805" s="9"/>
      <c r="M805" s="9"/>
      <c r="N805" s="9"/>
      <c r="O805" s="9"/>
      <c r="P805" s="9"/>
      <c r="Q805" s="9"/>
      <c r="R805" s="9"/>
      <c r="S805" s="9"/>
      <c r="T805" s="9"/>
      <c r="U805" s="9"/>
      <c r="V805" s="9"/>
      <c r="W805" s="9"/>
      <c r="X805" s="9"/>
      <c r="Y805" s="9"/>
      <c r="Z805" s="9"/>
    </row>
    <row r="806" spans="2:26" ht="15.75" customHeight="1" x14ac:dyDescent="0.5">
      <c r="B806" s="7"/>
      <c r="E806" s="9"/>
      <c r="F806" s="9"/>
      <c r="G806" s="9"/>
      <c r="H806" s="9"/>
      <c r="I806" s="9"/>
      <c r="J806" s="9"/>
      <c r="K806" s="9"/>
      <c r="L806" s="9"/>
      <c r="M806" s="9"/>
      <c r="N806" s="9"/>
      <c r="O806" s="9"/>
      <c r="P806" s="9"/>
      <c r="Q806" s="9"/>
      <c r="R806" s="9"/>
      <c r="S806" s="9"/>
      <c r="T806" s="9"/>
      <c r="U806" s="9"/>
      <c r="V806" s="9"/>
      <c r="W806" s="9"/>
      <c r="X806" s="9"/>
      <c r="Y806" s="9"/>
      <c r="Z806" s="9"/>
    </row>
    <row r="807" spans="2:26" ht="15.75" customHeight="1" x14ac:dyDescent="0.5">
      <c r="B807" s="7"/>
      <c r="E807" s="9"/>
      <c r="F807" s="9"/>
      <c r="G807" s="9"/>
      <c r="H807" s="9"/>
      <c r="I807" s="9"/>
      <c r="J807" s="9"/>
      <c r="K807" s="9"/>
      <c r="L807" s="9"/>
      <c r="M807" s="9"/>
      <c r="N807" s="9"/>
      <c r="O807" s="9"/>
      <c r="P807" s="9"/>
      <c r="Q807" s="9"/>
      <c r="R807" s="9"/>
      <c r="S807" s="9"/>
      <c r="T807" s="9"/>
      <c r="U807" s="9"/>
      <c r="V807" s="9"/>
      <c r="W807" s="9"/>
      <c r="X807" s="9"/>
      <c r="Y807" s="9"/>
      <c r="Z807" s="9"/>
    </row>
    <row r="808" spans="2:26" ht="15.75" customHeight="1" x14ac:dyDescent="0.5">
      <c r="B808" s="7"/>
      <c r="E808" s="9"/>
      <c r="F808" s="9"/>
      <c r="G808" s="9"/>
      <c r="H808" s="9"/>
      <c r="I808" s="9"/>
      <c r="J808" s="9"/>
      <c r="K808" s="9"/>
      <c r="L808" s="9"/>
      <c r="M808" s="9"/>
      <c r="N808" s="9"/>
      <c r="O808" s="9"/>
      <c r="P808" s="9"/>
      <c r="Q808" s="9"/>
      <c r="R808" s="9"/>
      <c r="S808" s="9"/>
      <c r="T808" s="9"/>
      <c r="U808" s="9"/>
      <c r="V808" s="9"/>
      <c r="W808" s="9"/>
      <c r="X808" s="9"/>
      <c r="Y808" s="9"/>
      <c r="Z808" s="9"/>
    </row>
    <row r="809" spans="2:26" ht="15.75" customHeight="1" x14ac:dyDescent="0.5">
      <c r="B809" s="7"/>
      <c r="E809" s="9"/>
      <c r="F809" s="9"/>
      <c r="G809" s="9"/>
      <c r="H809" s="9"/>
      <c r="I809" s="9"/>
      <c r="J809" s="9"/>
      <c r="K809" s="9"/>
      <c r="L809" s="9"/>
      <c r="M809" s="9"/>
      <c r="N809" s="9"/>
      <c r="O809" s="9"/>
      <c r="P809" s="9"/>
      <c r="Q809" s="9"/>
      <c r="R809" s="9"/>
      <c r="S809" s="9"/>
      <c r="T809" s="9"/>
      <c r="U809" s="9"/>
      <c r="V809" s="9"/>
      <c r="W809" s="9"/>
      <c r="X809" s="9"/>
      <c r="Y809" s="9"/>
      <c r="Z809" s="9"/>
    </row>
    <row r="810" spans="2:26" ht="15.75" customHeight="1" x14ac:dyDescent="0.5">
      <c r="B810" s="7"/>
      <c r="E810" s="9"/>
      <c r="F810" s="9"/>
      <c r="G810" s="9"/>
      <c r="H810" s="9"/>
      <c r="I810" s="9"/>
      <c r="J810" s="9"/>
      <c r="K810" s="9"/>
      <c r="L810" s="9"/>
      <c r="M810" s="9"/>
      <c r="N810" s="9"/>
      <c r="O810" s="9"/>
      <c r="P810" s="9"/>
      <c r="Q810" s="9"/>
      <c r="R810" s="9"/>
      <c r="S810" s="9"/>
      <c r="T810" s="9"/>
      <c r="U810" s="9"/>
      <c r="V810" s="9"/>
      <c r="W810" s="9"/>
      <c r="X810" s="9"/>
      <c r="Y810" s="9"/>
      <c r="Z810" s="9"/>
    </row>
    <row r="811" spans="2:26" ht="15.75" customHeight="1" x14ac:dyDescent="0.5">
      <c r="B811" s="7"/>
      <c r="E811" s="9"/>
      <c r="F811" s="9"/>
      <c r="G811" s="9"/>
      <c r="H811" s="9"/>
      <c r="I811" s="9"/>
      <c r="J811" s="9"/>
      <c r="K811" s="9"/>
      <c r="L811" s="9"/>
      <c r="M811" s="9"/>
      <c r="N811" s="9"/>
      <c r="O811" s="9"/>
      <c r="P811" s="9"/>
      <c r="Q811" s="9"/>
      <c r="R811" s="9"/>
      <c r="S811" s="9"/>
      <c r="T811" s="9"/>
      <c r="U811" s="9"/>
      <c r="V811" s="9"/>
      <c r="W811" s="9"/>
      <c r="X811" s="9"/>
      <c r="Y811" s="9"/>
      <c r="Z811" s="9"/>
    </row>
    <row r="812" spans="2:26" ht="15.75" customHeight="1" x14ac:dyDescent="0.5">
      <c r="B812" s="7"/>
      <c r="E812" s="9"/>
      <c r="F812" s="9"/>
      <c r="G812" s="9"/>
      <c r="H812" s="9"/>
      <c r="I812" s="9"/>
      <c r="J812" s="9"/>
      <c r="K812" s="9"/>
      <c r="L812" s="9"/>
      <c r="M812" s="9"/>
      <c r="N812" s="9"/>
      <c r="O812" s="9"/>
      <c r="P812" s="9"/>
      <c r="Q812" s="9"/>
      <c r="R812" s="9"/>
      <c r="S812" s="9"/>
      <c r="T812" s="9"/>
      <c r="U812" s="9"/>
      <c r="V812" s="9"/>
      <c r="W812" s="9"/>
      <c r="X812" s="9"/>
      <c r="Y812" s="9"/>
      <c r="Z812" s="9"/>
    </row>
    <row r="813" spans="2:26" ht="15.75" customHeight="1" x14ac:dyDescent="0.5">
      <c r="B813" s="7"/>
      <c r="E813" s="9"/>
      <c r="F813" s="9"/>
      <c r="G813" s="9"/>
      <c r="H813" s="9"/>
      <c r="I813" s="9"/>
      <c r="J813" s="9"/>
      <c r="K813" s="9"/>
      <c r="L813" s="9"/>
      <c r="M813" s="9"/>
      <c r="N813" s="9"/>
      <c r="O813" s="9"/>
      <c r="P813" s="9"/>
      <c r="Q813" s="9"/>
      <c r="R813" s="9"/>
      <c r="S813" s="9"/>
      <c r="T813" s="9"/>
      <c r="U813" s="9"/>
      <c r="V813" s="9"/>
      <c r="W813" s="9"/>
      <c r="X813" s="9"/>
      <c r="Y813" s="9"/>
      <c r="Z813" s="9"/>
    </row>
    <row r="814" spans="2:26" ht="15.75" customHeight="1" x14ac:dyDescent="0.5">
      <c r="B814" s="7"/>
      <c r="E814" s="9"/>
      <c r="F814" s="9"/>
      <c r="G814" s="9"/>
      <c r="H814" s="9"/>
      <c r="I814" s="9"/>
      <c r="J814" s="9"/>
      <c r="K814" s="9"/>
      <c r="L814" s="9"/>
      <c r="M814" s="9"/>
      <c r="N814" s="9"/>
      <c r="O814" s="9"/>
      <c r="P814" s="9"/>
      <c r="Q814" s="9"/>
      <c r="R814" s="9"/>
      <c r="S814" s="9"/>
      <c r="T814" s="9"/>
      <c r="U814" s="9"/>
      <c r="V814" s="9"/>
      <c r="W814" s="9"/>
      <c r="X814" s="9"/>
      <c r="Y814" s="9"/>
      <c r="Z814" s="9"/>
    </row>
    <row r="815" spans="2:26" ht="15.75" customHeight="1" x14ac:dyDescent="0.5">
      <c r="B815" s="7"/>
      <c r="E815" s="9"/>
      <c r="F815" s="9"/>
      <c r="G815" s="9"/>
      <c r="H815" s="9"/>
      <c r="I815" s="9"/>
      <c r="J815" s="9"/>
      <c r="K815" s="9"/>
      <c r="L815" s="9"/>
      <c r="M815" s="9"/>
      <c r="N815" s="9"/>
      <c r="O815" s="9"/>
      <c r="P815" s="9"/>
      <c r="Q815" s="9"/>
      <c r="R815" s="9"/>
      <c r="S815" s="9"/>
      <c r="T815" s="9"/>
      <c r="U815" s="9"/>
      <c r="V815" s="9"/>
      <c r="W815" s="9"/>
      <c r="X815" s="9"/>
      <c r="Y815" s="9"/>
      <c r="Z815" s="9"/>
    </row>
    <row r="816" spans="2:26" ht="15.75" customHeight="1" x14ac:dyDescent="0.5">
      <c r="B816" s="7"/>
      <c r="E816" s="9"/>
      <c r="F816" s="9"/>
      <c r="G816" s="9"/>
      <c r="H816" s="9"/>
      <c r="I816" s="9"/>
      <c r="J816" s="9"/>
      <c r="K816" s="9"/>
      <c r="L816" s="9"/>
      <c r="M816" s="9"/>
      <c r="N816" s="9"/>
      <c r="O816" s="9"/>
      <c r="P816" s="9"/>
      <c r="Q816" s="9"/>
      <c r="R816" s="9"/>
      <c r="S816" s="9"/>
      <c r="T816" s="9"/>
      <c r="U816" s="9"/>
      <c r="V816" s="9"/>
      <c r="W816" s="9"/>
      <c r="X816" s="9"/>
      <c r="Y816" s="9"/>
      <c r="Z816" s="9"/>
    </row>
    <row r="817" spans="2:26" ht="15.75" customHeight="1" x14ac:dyDescent="0.5">
      <c r="B817" s="7"/>
      <c r="E817" s="9"/>
      <c r="F817" s="9"/>
      <c r="G817" s="9"/>
      <c r="H817" s="9"/>
      <c r="I817" s="9"/>
      <c r="J817" s="9"/>
      <c r="K817" s="9"/>
      <c r="L817" s="9"/>
      <c r="M817" s="9"/>
      <c r="N817" s="9"/>
      <c r="O817" s="9"/>
      <c r="P817" s="9"/>
      <c r="Q817" s="9"/>
      <c r="R817" s="9"/>
      <c r="S817" s="9"/>
      <c r="T817" s="9"/>
      <c r="U817" s="9"/>
      <c r="V817" s="9"/>
      <c r="W817" s="9"/>
      <c r="X817" s="9"/>
      <c r="Y817" s="9"/>
      <c r="Z817" s="9"/>
    </row>
    <row r="818" spans="2:26" ht="15.75" customHeight="1" x14ac:dyDescent="0.5">
      <c r="B818" s="7"/>
      <c r="E818" s="9"/>
      <c r="F818" s="9"/>
      <c r="G818" s="9"/>
      <c r="H818" s="9"/>
      <c r="I818" s="9"/>
      <c r="J818" s="9"/>
      <c r="K818" s="9"/>
      <c r="L818" s="9"/>
      <c r="M818" s="9"/>
      <c r="N818" s="9"/>
      <c r="O818" s="9"/>
      <c r="P818" s="9"/>
      <c r="Q818" s="9"/>
      <c r="R818" s="9"/>
      <c r="S818" s="9"/>
      <c r="T818" s="9"/>
      <c r="U818" s="9"/>
      <c r="V818" s="9"/>
      <c r="W818" s="9"/>
      <c r="X818" s="9"/>
      <c r="Y818" s="9"/>
      <c r="Z818" s="9"/>
    </row>
    <row r="819" spans="2:26" ht="15.75" customHeight="1" x14ac:dyDescent="0.5">
      <c r="B819" s="7"/>
      <c r="E819" s="9"/>
      <c r="F819" s="9"/>
      <c r="G819" s="9"/>
      <c r="H819" s="9"/>
      <c r="I819" s="9"/>
      <c r="J819" s="9"/>
      <c r="K819" s="9"/>
      <c r="L819" s="9"/>
      <c r="M819" s="9"/>
      <c r="N819" s="9"/>
      <c r="O819" s="9"/>
      <c r="P819" s="9"/>
      <c r="Q819" s="9"/>
      <c r="R819" s="9"/>
      <c r="S819" s="9"/>
      <c r="T819" s="9"/>
      <c r="U819" s="9"/>
      <c r="V819" s="9"/>
      <c r="W819" s="9"/>
      <c r="X819" s="9"/>
      <c r="Y819" s="9"/>
      <c r="Z819" s="9"/>
    </row>
    <row r="820" spans="2:26" ht="15.75" customHeight="1" x14ac:dyDescent="0.5">
      <c r="B820" s="7"/>
      <c r="E820" s="9"/>
      <c r="F820" s="9"/>
      <c r="G820" s="9"/>
      <c r="H820" s="9"/>
      <c r="I820" s="9"/>
      <c r="J820" s="9"/>
      <c r="K820" s="9"/>
      <c r="L820" s="9"/>
      <c r="M820" s="9"/>
      <c r="N820" s="9"/>
      <c r="O820" s="9"/>
      <c r="P820" s="9"/>
      <c r="Q820" s="9"/>
      <c r="R820" s="9"/>
      <c r="S820" s="9"/>
      <c r="T820" s="9"/>
      <c r="U820" s="9"/>
      <c r="V820" s="9"/>
      <c r="W820" s="9"/>
      <c r="X820" s="9"/>
      <c r="Y820" s="9"/>
      <c r="Z820" s="9"/>
    </row>
    <row r="821" spans="2:26" ht="15.75" customHeight="1" x14ac:dyDescent="0.5">
      <c r="B821" s="7"/>
      <c r="E821" s="9"/>
      <c r="F821" s="9"/>
      <c r="G821" s="9"/>
      <c r="H821" s="9"/>
      <c r="I821" s="9"/>
      <c r="J821" s="9"/>
      <c r="K821" s="9"/>
      <c r="L821" s="9"/>
      <c r="M821" s="9"/>
      <c r="N821" s="9"/>
      <c r="O821" s="9"/>
      <c r="P821" s="9"/>
      <c r="Q821" s="9"/>
      <c r="R821" s="9"/>
      <c r="S821" s="9"/>
      <c r="T821" s="9"/>
      <c r="U821" s="9"/>
      <c r="V821" s="9"/>
      <c r="W821" s="9"/>
      <c r="X821" s="9"/>
      <c r="Y821" s="9"/>
      <c r="Z821" s="9"/>
    </row>
    <row r="822" spans="2:26" ht="15.75" customHeight="1" x14ac:dyDescent="0.5">
      <c r="B822" s="7"/>
      <c r="E822" s="9"/>
      <c r="F822" s="9"/>
      <c r="G822" s="9"/>
      <c r="H822" s="9"/>
      <c r="I822" s="9"/>
      <c r="J822" s="9"/>
      <c r="K822" s="9"/>
      <c r="L822" s="9"/>
      <c r="M822" s="9"/>
      <c r="N822" s="9"/>
      <c r="O822" s="9"/>
      <c r="P822" s="9"/>
      <c r="Q822" s="9"/>
      <c r="R822" s="9"/>
      <c r="S822" s="9"/>
      <c r="T822" s="9"/>
      <c r="U822" s="9"/>
      <c r="V822" s="9"/>
      <c r="W822" s="9"/>
      <c r="X822" s="9"/>
      <c r="Y822" s="9"/>
      <c r="Z822" s="9"/>
    </row>
    <row r="823" spans="2:26" ht="15.75" customHeight="1" x14ac:dyDescent="0.5">
      <c r="B823" s="7"/>
      <c r="E823" s="9"/>
      <c r="F823" s="9"/>
      <c r="G823" s="9"/>
      <c r="H823" s="9"/>
      <c r="I823" s="9"/>
      <c r="J823" s="9"/>
      <c r="K823" s="9"/>
      <c r="L823" s="9"/>
      <c r="M823" s="9"/>
      <c r="N823" s="9"/>
      <c r="O823" s="9"/>
      <c r="P823" s="9"/>
      <c r="Q823" s="9"/>
      <c r="R823" s="9"/>
      <c r="S823" s="9"/>
      <c r="T823" s="9"/>
      <c r="U823" s="9"/>
      <c r="V823" s="9"/>
      <c r="W823" s="9"/>
      <c r="X823" s="9"/>
      <c r="Y823" s="9"/>
      <c r="Z823" s="9"/>
    </row>
    <row r="824" spans="2:26" ht="15.75" customHeight="1" x14ac:dyDescent="0.5">
      <c r="B824" s="7"/>
      <c r="E824" s="9"/>
      <c r="F824" s="9"/>
      <c r="G824" s="9"/>
      <c r="H824" s="9"/>
      <c r="I824" s="9"/>
      <c r="J824" s="9"/>
      <c r="K824" s="9"/>
      <c r="L824" s="9"/>
      <c r="M824" s="9"/>
      <c r="N824" s="9"/>
      <c r="O824" s="9"/>
      <c r="P824" s="9"/>
      <c r="Q824" s="9"/>
      <c r="R824" s="9"/>
      <c r="S824" s="9"/>
      <c r="T824" s="9"/>
      <c r="U824" s="9"/>
      <c r="V824" s="9"/>
      <c r="W824" s="9"/>
      <c r="X824" s="9"/>
      <c r="Y824" s="9"/>
      <c r="Z824" s="9"/>
    </row>
    <row r="825" spans="2:26" ht="15.75" customHeight="1" x14ac:dyDescent="0.5">
      <c r="B825" s="7"/>
      <c r="E825" s="9"/>
      <c r="F825" s="9"/>
      <c r="G825" s="9"/>
      <c r="H825" s="9"/>
      <c r="I825" s="9"/>
      <c r="J825" s="9"/>
      <c r="K825" s="9"/>
      <c r="L825" s="9"/>
      <c r="M825" s="9"/>
      <c r="N825" s="9"/>
      <c r="O825" s="9"/>
      <c r="P825" s="9"/>
      <c r="Q825" s="9"/>
      <c r="R825" s="9"/>
      <c r="S825" s="9"/>
      <c r="T825" s="9"/>
      <c r="U825" s="9"/>
      <c r="V825" s="9"/>
      <c r="W825" s="9"/>
      <c r="X825" s="9"/>
      <c r="Y825" s="9"/>
      <c r="Z825" s="9"/>
    </row>
    <row r="826" spans="2:26" ht="15.75" customHeight="1" x14ac:dyDescent="0.5">
      <c r="B826" s="7"/>
      <c r="E826" s="9"/>
      <c r="F826" s="9"/>
      <c r="G826" s="9"/>
      <c r="H826" s="9"/>
      <c r="I826" s="9"/>
      <c r="J826" s="9"/>
      <c r="K826" s="9"/>
      <c r="L826" s="9"/>
      <c r="M826" s="9"/>
      <c r="N826" s="9"/>
      <c r="O826" s="9"/>
      <c r="P826" s="9"/>
      <c r="Q826" s="9"/>
      <c r="R826" s="9"/>
      <c r="S826" s="9"/>
      <c r="T826" s="9"/>
      <c r="U826" s="9"/>
      <c r="V826" s="9"/>
      <c r="W826" s="9"/>
      <c r="X826" s="9"/>
      <c r="Y826" s="9"/>
      <c r="Z826" s="9"/>
    </row>
    <row r="827" spans="2:26" ht="15.75" customHeight="1" x14ac:dyDescent="0.5">
      <c r="B827" s="7"/>
      <c r="E827" s="9"/>
      <c r="F827" s="9"/>
      <c r="G827" s="9"/>
      <c r="H827" s="9"/>
      <c r="I827" s="9"/>
      <c r="J827" s="9"/>
      <c r="K827" s="9"/>
      <c r="L827" s="9"/>
      <c r="M827" s="9"/>
      <c r="N827" s="9"/>
      <c r="O827" s="9"/>
      <c r="P827" s="9"/>
      <c r="Q827" s="9"/>
      <c r="R827" s="9"/>
      <c r="S827" s="9"/>
      <c r="T827" s="9"/>
      <c r="U827" s="9"/>
      <c r="V827" s="9"/>
      <c r="W827" s="9"/>
      <c r="X827" s="9"/>
      <c r="Y827" s="9"/>
      <c r="Z827" s="9"/>
    </row>
    <row r="828" spans="2:26" ht="15.75" customHeight="1" x14ac:dyDescent="0.5">
      <c r="B828" s="7"/>
      <c r="E828" s="9"/>
      <c r="F828" s="9"/>
      <c r="G828" s="9"/>
      <c r="H828" s="9"/>
      <c r="I828" s="9"/>
      <c r="J828" s="9"/>
      <c r="K828" s="9"/>
      <c r="L828" s="9"/>
      <c r="M828" s="9"/>
      <c r="N828" s="9"/>
      <c r="O828" s="9"/>
      <c r="P828" s="9"/>
      <c r="Q828" s="9"/>
      <c r="R828" s="9"/>
      <c r="S828" s="9"/>
      <c r="T828" s="9"/>
      <c r="U828" s="9"/>
      <c r="V828" s="9"/>
      <c r="W828" s="9"/>
      <c r="X828" s="9"/>
      <c r="Y828" s="9"/>
      <c r="Z828" s="9"/>
    </row>
    <row r="829" spans="2:26" ht="15.75" customHeight="1" x14ac:dyDescent="0.5">
      <c r="B829" s="7"/>
      <c r="E829" s="9"/>
      <c r="F829" s="9"/>
      <c r="G829" s="9"/>
      <c r="H829" s="9"/>
      <c r="I829" s="9"/>
      <c r="J829" s="9"/>
      <c r="K829" s="9"/>
      <c r="L829" s="9"/>
      <c r="M829" s="9"/>
      <c r="N829" s="9"/>
      <c r="O829" s="9"/>
      <c r="P829" s="9"/>
      <c r="Q829" s="9"/>
      <c r="R829" s="9"/>
      <c r="S829" s="9"/>
      <c r="T829" s="9"/>
      <c r="U829" s="9"/>
      <c r="V829" s="9"/>
      <c r="W829" s="9"/>
      <c r="X829" s="9"/>
      <c r="Y829" s="9"/>
      <c r="Z829" s="9"/>
    </row>
    <row r="830" spans="2:26" ht="15.75" customHeight="1" x14ac:dyDescent="0.5">
      <c r="B830" s="7"/>
      <c r="E830" s="9"/>
      <c r="F830" s="9"/>
      <c r="G830" s="9"/>
      <c r="H830" s="9"/>
      <c r="I830" s="9"/>
      <c r="J830" s="9"/>
      <c r="K830" s="9"/>
      <c r="L830" s="9"/>
      <c r="M830" s="9"/>
      <c r="N830" s="9"/>
      <c r="O830" s="9"/>
      <c r="P830" s="9"/>
      <c r="Q830" s="9"/>
      <c r="R830" s="9"/>
      <c r="S830" s="9"/>
      <c r="T830" s="9"/>
      <c r="U830" s="9"/>
      <c r="V830" s="9"/>
      <c r="W830" s="9"/>
      <c r="X830" s="9"/>
      <c r="Y830" s="9"/>
      <c r="Z830" s="9"/>
    </row>
    <row r="831" spans="2:26" ht="15.75" customHeight="1" x14ac:dyDescent="0.5">
      <c r="B831" s="7"/>
      <c r="E831" s="9"/>
      <c r="F831" s="9"/>
      <c r="G831" s="9"/>
      <c r="H831" s="9"/>
      <c r="I831" s="9"/>
      <c r="J831" s="9"/>
      <c r="K831" s="9"/>
      <c r="L831" s="9"/>
      <c r="M831" s="9"/>
      <c r="N831" s="9"/>
      <c r="O831" s="9"/>
      <c r="P831" s="9"/>
      <c r="Q831" s="9"/>
      <c r="R831" s="9"/>
      <c r="S831" s="9"/>
      <c r="T831" s="9"/>
      <c r="U831" s="9"/>
      <c r="V831" s="9"/>
      <c r="W831" s="9"/>
      <c r="X831" s="9"/>
      <c r="Y831" s="9"/>
      <c r="Z831" s="9"/>
    </row>
    <row r="832" spans="2:26" ht="15.75" customHeight="1" x14ac:dyDescent="0.5">
      <c r="B832" s="7"/>
      <c r="E832" s="9"/>
      <c r="F832" s="9"/>
      <c r="G832" s="9"/>
      <c r="H832" s="9"/>
      <c r="I832" s="9"/>
      <c r="J832" s="9"/>
      <c r="K832" s="9"/>
      <c r="L832" s="9"/>
      <c r="M832" s="9"/>
      <c r="N832" s="9"/>
      <c r="O832" s="9"/>
      <c r="P832" s="9"/>
      <c r="Q832" s="9"/>
      <c r="R832" s="9"/>
      <c r="S832" s="9"/>
      <c r="T832" s="9"/>
      <c r="U832" s="9"/>
      <c r="V832" s="9"/>
      <c r="W832" s="9"/>
      <c r="X832" s="9"/>
      <c r="Y832" s="9"/>
      <c r="Z832" s="9"/>
    </row>
    <row r="833" spans="2:26" ht="15.75" customHeight="1" x14ac:dyDescent="0.5">
      <c r="B833" s="7"/>
      <c r="E833" s="9"/>
      <c r="F833" s="9"/>
      <c r="G833" s="9"/>
      <c r="H833" s="9"/>
      <c r="I833" s="9"/>
      <c r="J833" s="9"/>
      <c r="K833" s="9"/>
      <c r="L833" s="9"/>
      <c r="M833" s="9"/>
      <c r="N833" s="9"/>
      <c r="O833" s="9"/>
      <c r="P833" s="9"/>
      <c r="Q833" s="9"/>
      <c r="R833" s="9"/>
      <c r="S833" s="9"/>
      <c r="T833" s="9"/>
      <c r="U833" s="9"/>
      <c r="V833" s="9"/>
      <c r="W833" s="9"/>
      <c r="X833" s="9"/>
      <c r="Y833" s="9"/>
      <c r="Z833" s="9"/>
    </row>
    <row r="834" spans="2:26" ht="15.75" customHeight="1" x14ac:dyDescent="0.5">
      <c r="B834" s="7"/>
      <c r="E834" s="9"/>
      <c r="F834" s="9"/>
      <c r="G834" s="9"/>
      <c r="H834" s="9"/>
      <c r="I834" s="9"/>
      <c r="J834" s="9"/>
      <c r="K834" s="9"/>
      <c r="L834" s="9"/>
      <c r="M834" s="9"/>
      <c r="N834" s="9"/>
      <c r="O834" s="9"/>
      <c r="P834" s="9"/>
      <c r="Q834" s="9"/>
      <c r="R834" s="9"/>
      <c r="S834" s="9"/>
      <c r="T834" s="9"/>
      <c r="U834" s="9"/>
      <c r="V834" s="9"/>
      <c r="W834" s="9"/>
      <c r="X834" s="9"/>
      <c r="Y834" s="9"/>
      <c r="Z834" s="9"/>
    </row>
    <row r="835" spans="2:26" ht="15.75" customHeight="1" x14ac:dyDescent="0.5">
      <c r="B835" s="7"/>
      <c r="E835" s="9"/>
      <c r="F835" s="9"/>
      <c r="G835" s="9"/>
      <c r="H835" s="9"/>
      <c r="I835" s="9"/>
      <c r="J835" s="9"/>
      <c r="K835" s="9"/>
      <c r="L835" s="9"/>
      <c r="M835" s="9"/>
      <c r="N835" s="9"/>
      <c r="O835" s="9"/>
      <c r="P835" s="9"/>
      <c r="Q835" s="9"/>
      <c r="R835" s="9"/>
      <c r="S835" s="9"/>
      <c r="T835" s="9"/>
      <c r="U835" s="9"/>
      <c r="V835" s="9"/>
      <c r="W835" s="9"/>
      <c r="X835" s="9"/>
      <c r="Y835" s="9"/>
      <c r="Z835" s="9"/>
    </row>
    <row r="836" spans="2:26" ht="15.75" customHeight="1" x14ac:dyDescent="0.5">
      <c r="B836" s="7"/>
      <c r="E836" s="9"/>
      <c r="F836" s="9"/>
      <c r="G836" s="9"/>
      <c r="H836" s="9"/>
      <c r="I836" s="9"/>
      <c r="J836" s="9"/>
      <c r="K836" s="9"/>
      <c r="L836" s="9"/>
      <c r="M836" s="9"/>
      <c r="N836" s="9"/>
      <c r="O836" s="9"/>
      <c r="P836" s="9"/>
      <c r="Q836" s="9"/>
      <c r="R836" s="9"/>
      <c r="S836" s="9"/>
      <c r="T836" s="9"/>
      <c r="U836" s="9"/>
      <c r="V836" s="9"/>
      <c r="W836" s="9"/>
      <c r="X836" s="9"/>
      <c r="Y836" s="9"/>
      <c r="Z836" s="9"/>
    </row>
    <row r="837" spans="2:26" ht="15.75" customHeight="1" x14ac:dyDescent="0.5">
      <c r="B837" s="7"/>
      <c r="E837" s="9"/>
      <c r="F837" s="9"/>
      <c r="G837" s="9"/>
      <c r="H837" s="9"/>
      <c r="I837" s="9"/>
      <c r="J837" s="9"/>
      <c r="K837" s="9"/>
      <c r="L837" s="9"/>
      <c r="M837" s="9"/>
      <c r="N837" s="9"/>
      <c r="O837" s="9"/>
      <c r="P837" s="9"/>
      <c r="Q837" s="9"/>
      <c r="R837" s="9"/>
      <c r="S837" s="9"/>
      <c r="T837" s="9"/>
      <c r="U837" s="9"/>
      <c r="V837" s="9"/>
      <c r="W837" s="9"/>
      <c r="X837" s="9"/>
      <c r="Y837" s="9"/>
      <c r="Z837" s="9"/>
    </row>
    <row r="838" spans="2:26" ht="15.75" customHeight="1" x14ac:dyDescent="0.5">
      <c r="B838" s="7"/>
      <c r="E838" s="9"/>
      <c r="F838" s="9"/>
      <c r="G838" s="9"/>
      <c r="H838" s="9"/>
      <c r="I838" s="9"/>
      <c r="J838" s="9"/>
      <c r="K838" s="9"/>
      <c r="L838" s="9"/>
      <c r="M838" s="9"/>
      <c r="N838" s="9"/>
      <c r="O838" s="9"/>
      <c r="P838" s="9"/>
      <c r="Q838" s="9"/>
      <c r="R838" s="9"/>
      <c r="S838" s="9"/>
      <c r="T838" s="9"/>
      <c r="U838" s="9"/>
      <c r="V838" s="9"/>
      <c r="W838" s="9"/>
      <c r="X838" s="9"/>
      <c r="Y838" s="9"/>
      <c r="Z838" s="9"/>
    </row>
    <row r="839" spans="2:26" ht="15.75" customHeight="1" x14ac:dyDescent="0.5">
      <c r="B839" s="7"/>
      <c r="E839" s="9"/>
      <c r="F839" s="9"/>
      <c r="G839" s="9"/>
      <c r="H839" s="9"/>
      <c r="I839" s="9"/>
      <c r="J839" s="9"/>
      <c r="K839" s="9"/>
      <c r="L839" s="9"/>
      <c r="M839" s="9"/>
      <c r="N839" s="9"/>
      <c r="O839" s="9"/>
      <c r="P839" s="9"/>
      <c r="Q839" s="9"/>
      <c r="R839" s="9"/>
      <c r="S839" s="9"/>
      <c r="T839" s="9"/>
      <c r="U839" s="9"/>
      <c r="V839" s="9"/>
      <c r="W839" s="9"/>
      <c r="X839" s="9"/>
      <c r="Y839" s="9"/>
      <c r="Z839" s="9"/>
    </row>
    <row r="840" spans="2:26" ht="15.75" customHeight="1" x14ac:dyDescent="0.5">
      <c r="B840" s="7"/>
      <c r="E840" s="9"/>
      <c r="F840" s="9"/>
      <c r="G840" s="9"/>
      <c r="H840" s="9"/>
      <c r="I840" s="9"/>
      <c r="J840" s="9"/>
      <c r="K840" s="9"/>
      <c r="L840" s="9"/>
      <c r="M840" s="9"/>
      <c r="N840" s="9"/>
      <c r="O840" s="9"/>
      <c r="P840" s="9"/>
      <c r="Q840" s="9"/>
      <c r="R840" s="9"/>
      <c r="S840" s="9"/>
      <c r="T840" s="9"/>
      <c r="U840" s="9"/>
      <c r="V840" s="9"/>
      <c r="W840" s="9"/>
      <c r="X840" s="9"/>
      <c r="Y840" s="9"/>
      <c r="Z840" s="9"/>
    </row>
    <row r="841" spans="2:26" ht="15.75" customHeight="1" x14ac:dyDescent="0.5">
      <c r="B841" s="7"/>
      <c r="E841" s="9"/>
      <c r="F841" s="9"/>
      <c r="G841" s="9"/>
      <c r="H841" s="9"/>
      <c r="I841" s="9"/>
      <c r="J841" s="9"/>
      <c r="K841" s="9"/>
      <c r="L841" s="9"/>
      <c r="M841" s="9"/>
      <c r="N841" s="9"/>
      <c r="O841" s="9"/>
      <c r="P841" s="9"/>
      <c r="Q841" s="9"/>
      <c r="R841" s="9"/>
      <c r="S841" s="9"/>
      <c r="T841" s="9"/>
      <c r="U841" s="9"/>
      <c r="V841" s="9"/>
      <c r="W841" s="9"/>
      <c r="X841" s="9"/>
      <c r="Y841" s="9"/>
      <c r="Z841" s="9"/>
    </row>
    <row r="842" spans="2:26" ht="15.75" customHeight="1" x14ac:dyDescent="0.5">
      <c r="B842" s="7"/>
      <c r="E842" s="9"/>
      <c r="F842" s="9"/>
      <c r="G842" s="9"/>
      <c r="H842" s="9"/>
      <c r="I842" s="9"/>
      <c r="J842" s="9"/>
      <c r="K842" s="9"/>
      <c r="L842" s="9"/>
      <c r="M842" s="9"/>
      <c r="N842" s="9"/>
      <c r="O842" s="9"/>
      <c r="P842" s="9"/>
      <c r="Q842" s="9"/>
      <c r="R842" s="9"/>
      <c r="S842" s="9"/>
      <c r="T842" s="9"/>
      <c r="U842" s="9"/>
      <c r="V842" s="9"/>
      <c r="W842" s="9"/>
      <c r="X842" s="9"/>
      <c r="Y842" s="9"/>
      <c r="Z842" s="9"/>
    </row>
    <row r="843" spans="2:26" ht="15.75" customHeight="1" x14ac:dyDescent="0.5">
      <c r="B843" s="7"/>
      <c r="E843" s="9"/>
      <c r="F843" s="9"/>
      <c r="G843" s="9"/>
      <c r="H843" s="9"/>
      <c r="I843" s="9"/>
      <c r="J843" s="9"/>
      <c r="K843" s="9"/>
      <c r="L843" s="9"/>
      <c r="M843" s="9"/>
      <c r="N843" s="9"/>
      <c r="O843" s="9"/>
      <c r="P843" s="9"/>
      <c r="Q843" s="9"/>
      <c r="R843" s="9"/>
      <c r="S843" s="9"/>
      <c r="T843" s="9"/>
      <c r="U843" s="9"/>
      <c r="V843" s="9"/>
      <c r="W843" s="9"/>
      <c r="X843" s="9"/>
      <c r="Y843" s="9"/>
      <c r="Z843" s="9"/>
    </row>
    <row r="844" spans="2:26" ht="15.75" customHeight="1" x14ac:dyDescent="0.5">
      <c r="B844" s="7"/>
      <c r="E844" s="9"/>
      <c r="F844" s="9"/>
      <c r="G844" s="9"/>
      <c r="H844" s="9"/>
      <c r="I844" s="9"/>
      <c r="J844" s="9"/>
      <c r="K844" s="9"/>
      <c r="L844" s="9"/>
      <c r="M844" s="9"/>
      <c r="N844" s="9"/>
      <c r="O844" s="9"/>
      <c r="P844" s="9"/>
      <c r="Q844" s="9"/>
      <c r="R844" s="9"/>
      <c r="S844" s="9"/>
      <c r="T844" s="9"/>
      <c r="U844" s="9"/>
      <c r="V844" s="9"/>
      <c r="W844" s="9"/>
      <c r="X844" s="9"/>
      <c r="Y844" s="9"/>
      <c r="Z844" s="9"/>
    </row>
    <row r="845" spans="2:26" ht="15.75" customHeight="1" x14ac:dyDescent="0.5">
      <c r="B845" s="7"/>
      <c r="E845" s="9"/>
      <c r="F845" s="9"/>
      <c r="G845" s="9"/>
      <c r="H845" s="9"/>
      <c r="I845" s="9"/>
      <c r="J845" s="9"/>
      <c r="K845" s="9"/>
      <c r="L845" s="9"/>
      <c r="M845" s="9"/>
      <c r="N845" s="9"/>
      <c r="O845" s="9"/>
      <c r="P845" s="9"/>
      <c r="Q845" s="9"/>
      <c r="R845" s="9"/>
      <c r="S845" s="9"/>
      <c r="T845" s="9"/>
      <c r="U845" s="9"/>
      <c r="V845" s="9"/>
      <c r="W845" s="9"/>
      <c r="X845" s="9"/>
      <c r="Y845" s="9"/>
      <c r="Z845" s="9"/>
    </row>
    <row r="846" spans="2:26" ht="15.75" customHeight="1" x14ac:dyDescent="0.5">
      <c r="B846" s="7"/>
      <c r="E846" s="9"/>
      <c r="F846" s="9"/>
      <c r="G846" s="9"/>
      <c r="H846" s="9"/>
      <c r="I846" s="9"/>
      <c r="J846" s="9"/>
      <c r="K846" s="9"/>
      <c r="L846" s="9"/>
      <c r="M846" s="9"/>
      <c r="N846" s="9"/>
      <c r="O846" s="9"/>
      <c r="P846" s="9"/>
      <c r="Q846" s="9"/>
      <c r="R846" s="9"/>
      <c r="S846" s="9"/>
      <c r="T846" s="9"/>
      <c r="U846" s="9"/>
      <c r="V846" s="9"/>
      <c r="W846" s="9"/>
      <c r="X846" s="9"/>
      <c r="Y846" s="9"/>
      <c r="Z846" s="9"/>
    </row>
    <row r="847" spans="2:26" ht="15.75" customHeight="1" x14ac:dyDescent="0.5">
      <c r="B847" s="7"/>
      <c r="E847" s="9"/>
      <c r="F847" s="9"/>
      <c r="G847" s="9"/>
      <c r="H847" s="9"/>
      <c r="I847" s="9"/>
      <c r="J847" s="9"/>
      <c r="K847" s="9"/>
      <c r="L847" s="9"/>
      <c r="M847" s="9"/>
      <c r="N847" s="9"/>
      <c r="O847" s="9"/>
      <c r="P847" s="9"/>
      <c r="Q847" s="9"/>
      <c r="R847" s="9"/>
      <c r="S847" s="9"/>
      <c r="T847" s="9"/>
      <c r="U847" s="9"/>
      <c r="V847" s="9"/>
      <c r="W847" s="9"/>
      <c r="X847" s="9"/>
      <c r="Y847" s="9"/>
      <c r="Z847" s="9"/>
    </row>
    <row r="848" spans="2:26" ht="15.75" customHeight="1" x14ac:dyDescent="0.5">
      <c r="B848" s="7"/>
      <c r="E848" s="9"/>
      <c r="F848" s="9"/>
      <c r="G848" s="9"/>
      <c r="H848" s="9"/>
      <c r="I848" s="9"/>
      <c r="J848" s="9"/>
      <c r="K848" s="9"/>
      <c r="L848" s="9"/>
      <c r="M848" s="9"/>
      <c r="N848" s="9"/>
      <c r="O848" s="9"/>
      <c r="P848" s="9"/>
      <c r="Q848" s="9"/>
      <c r="R848" s="9"/>
      <c r="S848" s="9"/>
      <c r="T848" s="9"/>
      <c r="U848" s="9"/>
      <c r="V848" s="9"/>
      <c r="W848" s="9"/>
      <c r="X848" s="9"/>
      <c r="Y848" s="9"/>
      <c r="Z848" s="9"/>
    </row>
    <row r="849" spans="2:26" ht="15.75" customHeight="1" x14ac:dyDescent="0.5">
      <c r="B849" s="7"/>
      <c r="E849" s="9"/>
      <c r="F849" s="9"/>
      <c r="G849" s="9"/>
      <c r="H849" s="9"/>
      <c r="I849" s="9"/>
      <c r="J849" s="9"/>
      <c r="K849" s="9"/>
      <c r="L849" s="9"/>
      <c r="M849" s="9"/>
      <c r="N849" s="9"/>
      <c r="O849" s="9"/>
      <c r="P849" s="9"/>
      <c r="Q849" s="9"/>
      <c r="R849" s="9"/>
      <c r="S849" s="9"/>
      <c r="T849" s="9"/>
      <c r="U849" s="9"/>
      <c r="V849" s="9"/>
      <c r="W849" s="9"/>
      <c r="X849" s="9"/>
      <c r="Y849" s="9"/>
      <c r="Z849" s="9"/>
    </row>
    <row r="850" spans="2:26" ht="15.75" customHeight="1" x14ac:dyDescent="0.5">
      <c r="B850" s="7"/>
      <c r="E850" s="9"/>
      <c r="F850" s="9"/>
      <c r="G850" s="9"/>
      <c r="H850" s="9"/>
      <c r="I850" s="9"/>
      <c r="J850" s="9"/>
      <c r="K850" s="9"/>
      <c r="L850" s="9"/>
      <c r="M850" s="9"/>
      <c r="N850" s="9"/>
      <c r="O850" s="9"/>
      <c r="P850" s="9"/>
      <c r="Q850" s="9"/>
      <c r="R850" s="9"/>
      <c r="S850" s="9"/>
      <c r="T850" s="9"/>
      <c r="U850" s="9"/>
      <c r="V850" s="9"/>
      <c r="W850" s="9"/>
      <c r="X850" s="9"/>
      <c r="Y850" s="9"/>
      <c r="Z850" s="9"/>
    </row>
    <row r="851" spans="2:26" ht="15.75" customHeight="1" x14ac:dyDescent="0.5">
      <c r="B851" s="7"/>
      <c r="E851" s="9"/>
      <c r="F851" s="9"/>
      <c r="G851" s="9"/>
      <c r="H851" s="9"/>
      <c r="I851" s="9"/>
      <c r="J851" s="9"/>
      <c r="K851" s="9"/>
      <c r="L851" s="9"/>
      <c r="M851" s="9"/>
      <c r="N851" s="9"/>
      <c r="O851" s="9"/>
      <c r="P851" s="9"/>
      <c r="Q851" s="9"/>
      <c r="R851" s="9"/>
      <c r="S851" s="9"/>
      <c r="T851" s="9"/>
      <c r="U851" s="9"/>
      <c r="V851" s="9"/>
      <c r="W851" s="9"/>
      <c r="X851" s="9"/>
      <c r="Y851" s="9"/>
      <c r="Z851" s="9"/>
    </row>
    <row r="852" spans="2:26" ht="15.75" customHeight="1" x14ac:dyDescent="0.5">
      <c r="B852" s="7"/>
      <c r="E852" s="9"/>
      <c r="F852" s="9"/>
      <c r="G852" s="9"/>
      <c r="H852" s="9"/>
      <c r="I852" s="9"/>
      <c r="J852" s="9"/>
      <c r="K852" s="9"/>
      <c r="L852" s="9"/>
      <c r="M852" s="9"/>
      <c r="N852" s="9"/>
      <c r="O852" s="9"/>
      <c r="P852" s="9"/>
      <c r="Q852" s="9"/>
      <c r="R852" s="9"/>
      <c r="S852" s="9"/>
      <c r="T852" s="9"/>
      <c r="U852" s="9"/>
      <c r="V852" s="9"/>
      <c r="W852" s="9"/>
      <c r="X852" s="9"/>
      <c r="Y852" s="9"/>
      <c r="Z852" s="9"/>
    </row>
    <row r="853" spans="2:26" ht="15.75" customHeight="1" x14ac:dyDescent="0.5">
      <c r="B853" s="7"/>
      <c r="E853" s="9"/>
      <c r="F853" s="9"/>
      <c r="G853" s="9"/>
      <c r="H853" s="9"/>
      <c r="I853" s="9"/>
      <c r="J853" s="9"/>
      <c r="K853" s="9"/>
      <c r="L853" s="9"/>
      <c r="M853" s="9"/>
      <c r="N853" s="9"/>
      <c r="O853" s="9"/>
      <c r="P853" s="9"/>
      <c r="Q853" s="9"/>
      <c r="R853" s="9"/>
      <c r="S853" s="9"/>
      <c r="T853" s="9"/>
      <c r="U853" s="9"/>
      <c r="V853" s="9"/>
      <c r="W853" s="9"/>
      <c r="X853" s="9"/>
      <c r="Y853" s="9"/>
      <c r="Z853" s="9"/>
    </row>
    <row r="854" spans="2:26" ht="15.75" customHeight="1" x14ac:dyDescent="0.5">
      <c r="B854" s="7"/>
      <c r="E854" s="9"/>
      <c r="F854" s="9"/>
      <c r="G854" s="9"/>
      <c r="H854" s="9"/>
      <c r="I854" s="9"/>
      <c r="J854" s="9"/>
      <c r="K854" s="9"/>
      <c r="L854" s="9"/>
      <c r="M854" s="9"/>
      <c r="N854" s="9"/>
      <c r="O854" s="9"/>
      <c r="P854" s="9"/>
      <c r="Q854" s="9"/>
      <c r="R854" s="9"/>
      <c r="S854" s="9"/>
      <c r="T854" s="9"/>
      <c r="U854" s="9"/>
      <c r="V854" s="9"/>
      <c r="W854" s="9"/>
      <c r="X854" s="9"/>
      <c r="Y854" s="9"/>
      <c r="Z854" s="9"/>
    </row>
    <row r="855" spans="2:26" ht="15.75" customHeight="1" x14ac:dyDescent="0.5">
      <c r="B855" s="7"/>
      <c r="E855" s="9"/>
      <c r="F855" s="9"/>
      <c r="G855" s="9"/>
      <c r="H855" s="9"/>
      <c r="I855" s="9"/>
      <c r="J855" s="9"/>
      <c r="K855" s="9"/>
      <c r="L855" s="9"/>
      <c r="M855" s="9"/>
      <c r="N855" s="9"/>
      <c r="O855" s="9"/>
      <c r="P855" s="9"/>
      <c r="Q855" s="9"/>
      <c r="R855" s="9"/>
      <c r="S855" s="9"/>
      <c r="T855" s="9"/>
      <c r="U855" s="9"/>
      <c r="V855" s="9"/>
      <c r="W855" s="9"/>
      <c r="X855" s="9"/>
      <c r="Y855" s="9"/>
      <c r="Z855" s="9"/>
    </row>
    <row r="856" spans="2:26" ht="15.75" customHeight="1" x14ac:dyDescent="0.5">
      <c r="B856" s="7"/>
      <c r="E856" s="9"/>
      <c r="F856" s="9"/>
      <c r="G856" s="9"/>
      <c r="H856" s="9"/>
      <c r="I856" s="9"/>
      <c r="J856" s="9"/>
      <c r="K856" s="9"/>
      <c r="L856" s="9"/>
      <c r="M856" s="9"/>
      <c r="N856" s="9"/>
      <c r="O856" s="9"/>
      <c r="P856" s="9"/>
      <c r="Q856" s="9"/>
      <c r="R856" s="9"/>
      <c r="S856" s="9"/>
      <c r="T856" s="9"/>
      <c r="U856" s="9"/>
      <c r="V856" s="9"/>
      <c r="W856" s="9"/>
      <c r="X856" s="9"/>
      <c r="Y856" s="9"/>
      <c r="Z856" s="9"/>
    </row>
    <row r="857" spans="2:26" ht="15.75" customHeight="1" x14ac:dyDescent="0.5">
      <c r="B857" s="7"/>
      <c r="E857" s="9"/>
      <c r="F857" s="9"/>
      <c r="G857" s="9"/>
      <c r="H857" s="9"/>
      <c r="I857" s="9"/>
      <c r="J857" s="9"/>
      <c r="K857" s="9"/>
      <c r="L857" s="9"/>
      <c r="M857" s="9"/>
      <c r="N857" s="9"/>
      <c r="O857" s="9"/>
      <c r="P857" s="9"/>
      <c r="Q857" s="9"/>
      <c r="R857" s="9"/>
      <c r="S857" s="9"/>
      <c r="T857" s="9"/>
      <c r="U857" s="9"/>
      <c r="V857" s="9"/>
      <c r="W857" s="9"/>
      <c r="X857" s="9"/>
      <c r="Y857" s="9"/>
      <c r="Z857" s="9"/>
    </row>
    <row r="858" spans="2:26" ht="15.75" customHeight="1" x14ac:dyDescent="0.5">
      <c r="B858" s="7"/>
      <c r="E858" s="9"/>
      <c r="F858" s="9"/>
      <c r="G858" s="9"/>
      <c r="H858" s="9"/>
      <c r="I858" s="9"/>
      <c r="J858" s="9"/>
      <c r="K858" s="9"/>
      <c r="L858" s="9"/>
      <c r="M858" s="9"/>
      <c r="N858" s="9"/>
      <c r="O858" s="9"/>
      <c r="P858" s="9"/>
      <c r="Q858" s="9"/>
      <c r="R858" s="9"/>
      <c r="S858" s="9"/>
      <c r="T858" s="9"/>
      <c r="U858" s="9"/>
      <c r="V858" s="9"/>
      <c r="W858" s="9"/>
      <c r="X858" s="9"/>
      <c r="Y858" s="9"/>
      <c r="Z858" s="9"/>
    </row>
    <row r="859" spans="2:26" ht="15.75" customHeight="1" x14ac:dyDescent="0.5">
      <c r="B859" s="7"/>
      <c r="E859" s="9"/>
      <c r="F859" s="9"/>
      <c r="G859" s="9"/>
      <c r="H859" s="9"/>
      <c r="I859" s="9"/>
      <c r="J859" s="9"/>
      <c r="K859" s="9"/>
      <c r="L859" s="9"/>
      <c r="M859" s="9"/>
      <c r="N859" s="9"/>
      <c r="O859" s="9"/>
      <c r="P859" s="9"/>
      <c r="Q859" s="9"/>
      <c r="R859" s="9"/>
      <c r="S859" s="9"/>
      <c r="T859" s="9"/>
      <c r="U859" s="9"/>
      <c r="V859" s="9"/>
      <c r="W859" s="9"/>
      <c r="X859" s="9"/>
      <c r="Y859" s="9"/>
      <c r="Z859" s="9"/>
    </row>
    <row r="860" spans="2:26" ht="15.75" customHeight="1" x14ac:dyDescent="0.5">
      <c r="B860" s="7"/>
      <c r="E860" s="9"/>
      <c r="F860" s="9"/>
      <c r="G860" s="9"/>
      <c r="H860" s="9"/>
      <c r="I860" s="9"/>
      <c r="J860" s="9"/>
      <c r="K860" s="9"/>
      <c r="L860" s="9"/>
      <c r="M860" s="9"/>
      <c r="N860" s="9"/>
      <c r="O860" s="9"/>
      <c r="P860" s="9"/>
      <c r="Q860" s="9"/>
      <c r="R860" s="9"/>
      <c r="S860" s="9"/>
      <c r="T860" s="9"/>
      <c r="U860" s="9"/>
      <c r="V860" s="9"/>
      <c r="W860" s="9"/>
      <c r="X860" s="9"/>
      <c r="Y860" s="9"/>
      <c r="Z860" s="9"/>
    </row>
    <row r="861" spans="2:26" ht="15.75" customHeight="1" x14ac:dyDescent="0.5">
      <c r="B861" s="7"/>
      <c r="E861" s="9"/>
      <c r="F861" s="9"/>
      <c r="G861" s="9"/>
      <c r="H861" s="9"/>
      <c r="I861" s="9"/>
      <c r="J861" s="9"/>
      <c r="K861" s="9"/>
      <c r="L861" s="9"/>
      <c r="M861" s="9"/>
      <c r="N861" s="9"/>
      <c r="O861" s="9"/>
      <c r="P861" s="9"/>
      <c r="Q861" s="9"/>
      <c r="R861" s="9"/>
      <c r="S861" s="9"/>
      <c r="T861" s="9"/>
      <c r="U861" s="9"/>
      <c r="V861" s="9"/>
      <c r="W861" s="9"/>
      <c r="X861" s="9"/>
      <c r="Y861" s="9"/>
      <c r="Z861" s="9"/>
    </row>
    <row r="862" spans="2:26" ht="15.75" customHeight="1" x14ac:dyDescent="0.5">
      <c r="B862" s="7"/>
      <c r="E862" s="9"/>
      <c r="F862" s="9"/>
      <c r="G862" s="9"/>
      <c r="H862" s="9"/>
      <c r="I862" s="9"/>
      <c r="J862" s="9"/>
      <c r="K862" s="9"/>
      <c r="L862" s="9"/>
      <c r="M862" s="9"/>
      <c r="N862" s="9"/>
      <c r="O862" s="9"/>
      <c r="P862" s="9"/>
      <c r="Q862" s="9"/>
      <c r="R862" s="9"/>
      <c r="S862" s="9"/>
      <c r="T862" s="9"/>
      <c r="U862" s="9"/>
      <c r="V862" s="9"/>
      <c r="W862" s="9"/>
      <c r="X862" s="9"/>
      <c r="Y862" s="9"/>
      <c r="Z862" s="9"/>
    </row>
    <row r="863" spans="2:26" ht="15.75" customHeight="1" x14ac:dyDescent="0.5">
      <c r="B863" s="7"/>
      <c r="E863" s="9"/>
      <c r="F863" s="9"/>
      <c r="G863" s="9"/>
      <c r="H863" s="9"/>
      <c r="I863" s="9"/>
      <c r="J863" s="9"/>
      <c r="K863" s="9"/>
      <c r="L863" s="9"/>
      <c r="M863" s="9"/>
      <c r="N863" s="9"/>
      <c r="O863" s="9"/>
      <c r="P863" s="9"/>
      <c r="Q863" s="9"/>
      <c r="R863" s="9"/>
      <c r="S863" s="9"/>
      <c r="T863" s="9"/>
      <c r="U863" s="9"/>
      <c r="V863" s="9"/>
      <c r="W863" s="9"/>
      <c r="X863" s="9"/>
      <c r="Y863" s="9"/>
      <c r="Z863" s="9"/>
    </row>
    <row r="864" spans="2:26" ht="15.75" customHeight="1" x14ac:dyDescent="0.5">
      <c r="B864" s="7"/>
      <c r="E864" s="9"/>
      <c r="F864" s="9"/>
      <c r="G864" s="9"/>
      <c r="H864" s="9"/>
      <c r="I864" s="9"/>
      <c r="J864" s="9"/>
      <c r="K864" s="9"/>
      <c r="L864" s="9"/>
      <c r="M864" s="9"/>
      <c r="N864" s="9"/>
      <c r="O864" s="9"/>
      <c r="P864" s="9"/>
      <c r="Q864" s="9"/>
      <c r="R864" s="9"/>
      <c r="S864" s="9"/>
      <c r="T864" s="9"/>
      <c r="U864" s="9"/>
      <c r="V864" s="9"/>
      <c r="W864" s="9"/>
      <c r="X864" s="9"/>
      <c r="Y864" s="9"/>
      <c r="Z864" s="9"/>
    </row>
    <row r="865" spans="2:26" ht="15.75" customHeight="1" x14ac:dyDescent="0.5">
      <c r="B865" s="7"/>
      <c r="E865" s="9"/>
      <c r="F865" s="9"/>
      <c r="G865" s="9"/>
      <c r="H865" s="9"/>
      <c r="I865" s="9"/>
      <c r="J865" s="9"/>
      <c r="K865" s="9"/>
      <c r="L865" s="9"/>
      <c r="M865" s="9"/>
      <c r="N865" s="9"/>
      <c r="O865" s="9"/>
      <c r="P865" s="9"/>
      <c r="Q865" s="9"/>
      <c r="R865" s="9"/>
      <c r="S865" s="9"/>
      <c r="T865" s="9"/>
      <c r="U865" s="9"/>
      <c r="V865" s="9"/>
      <c r="W865" s="9"/>
      <c r="X865" s="9"/>
      <c r="Y865" s="9"/>
      <c r="Z865" s="9"/>
    </row>
    <row r="866" spans="2:26" ht="15.75" customHeight="1" x14ac:dyDescent="0.5">
      <c r="B866" s="7"/>
      <c r="E866" s="9"/>
      <c r="F866" s="9"/>
      <c r="G866" s="9"/>
      <c r="H866" s="9"/>
      <c r="I866" s="9"/>
      <c r="J866" s="9"/>
      <c r="K866" s="9"/>
      <c r="L866" s="9"/>
      <c r="M866" s="9"/>
      <c r="N866" s="9"/>
      <c r="O866" s="9"/>
      <c r="P866" s="9"/>
      <c r="Q866" s="9"/>
      <c r="R866" s="9"/>
      <c r="S866" s="9"/>
      <c r="T866" s="9"/>
      <c r="U866" s="9"/>
      <c r="V866" s="9"/>
      <c r="W866" s="9"/>
      <c r="X866" s="9"/>
      <c r="Y866" s="9"/>
      <c r="Z866" s="9"/>
    </row>
    <row r="867" spans="2:26" ht="15.75" customHeight="1" x14ac:dyDescent="0.5">
      <c r="B867" s="7"/>
      <c r="E867" s="9"/>
      <c r="F867" s="9"/>
      <c r="G867" s="9"/>
      <c r="H867" s="9"/>
      <c r="I867" s="9"/>
      <c r="J867" s="9"/>
      <c r="K867" s="9"/>
      <c r="L867" s="9"/>
      <c r="M867" s="9"/>
      <c r="N867" s="9"/>
      <c r="O867" s="9"/>
      <c r="P867" s="9"/>
      <c r="Q867" s="9"/>
      <c r="R867" s="9"/>
      <c r="S867" s="9"/>
      <c r="T867" s="9"/>
      <c r="U867" s="9"/>
      <c r="V867" s="9"/>
      <c r="W867" s="9"/>
      <c r="X867" s="9"/>
      <c r="Y867" s="9"/>
      <c r="Z867" s="9"/>
    </row>
    <row r="868" spans="2:26" ht="15.75" customHeight="1" x14ac:dyDescent="0.5">
      <c r="B868" s="7"/>
      <c r="E868" s="9"/>
      <c r="F868" s="9"/>
      <c r="G868" s="9"/>
      <c r="H868" s="9"/>
      <c r="I868" s="9"/>
      <c r="J868" s="9"/>
      <c r="K868" s="9"/>
      <c r="L868" s="9"/>
      <c r="M868" s="9"/>
      <c r="N868" s="9"/>
      <c r="O868" s="9"/>
      <c r="P868" s="9"/>
      <c r="Q868" s="9"/>
      <c r="R868" s="9"/>
      <c r="S868" s="9"/>
      <c r="T868" s="9"/>
      <c r="U868" s="9"/>
      <c r="V868" s="9"/>
      <c r="W868" s="9"/>
      <c r="X868" s="9"/>
      <c r="Y868" s="9"/>
      <c r="Z868" s="9"/>
    </row>
    <row r="869" spans="2:26" ht="15.75" customHeight="1" x14ac:dyDescent="0.5">
      <c r="B869" s="7"/>
      <c r="E869" s="9"/>
      <c r="F869" s="9"/>
      <c r="G869" s="9"/>
      <c r="H869" s="9"/>
      <c r="I869" s="9"/>
      <c r="J869" s="9"/>
      <c r="K869" s="9"/>
      <c r="L869" s="9"/>
      <c r="M869" s="9"/>
      <c r="N869" s="9"/>
      <c r="O869" s="9"/>
      <c r="P869" s="9"/>
      <c r="Q869" s="9"/>
      <c r="R869" s="9"/>
      <c r="S869" s="9"/>
      <c r="T869" s="9"/>
      <c r="U869" s="9"/>
      <c r="V869" s="9"/>
      <c r="W869" s="9"/>
      <c r="X869" s="9"/>
      <c r="Y869" s="9"/>
      <c r="Z869" s="9"/>
    </row>
    <row r="870" spans="2:26" ht="15.75" customHeight="1" x14ac:dyDescent="0.5">
      <c r="B870" s="7"/>
      <c r="E870" s="9"/>
      <c r="F870" s="9"/>
      <c r="G870" s="9"/>
      <c r="H870" s="9"/>
      <c r="I870" s="9"/>
      <c r="J870" s="9"/>
      <c r="K870" s="9"/>
      <c r="L870" s="9"/>
      <c r="M870" s="9"/>
      <c r="N870" s="9"/>
      <c r="O870" s="9"/>
      <c r="P870" s="9"/>
      <c r="Q870" s="9"/>
      <c r="R870" s="9"/>
      <c r="S870" s="9"/>
      <c r="T870" s="9"/>
      <c r="U870" s="9"/>
      <c r="V870" s="9"/>
      <c r="W870" s="9"/>
      <c r="X870" s="9"/>
      <c r="Y870" s="9"/>
      <c r="Z870" s="9"/>
    </row>
    <row r="871" spans="2:26" ht="15.75" customHeight="1" x14ac:dyDescent="0.5">
      <c r="B871" s="7"/>
      <c r="E871" s="9"/>
      <c r="F871" s="9"/>
      <c r="G871" s="9"/>
      <c r="H871" s="9"/>
      <c r="I871" s="9"/>
      <c r="J871" s="9"/>
      <c r="K871" s="9"/>
      <c r="L871" s="9"/>
      <c r="M871" s="9"/>
      <c r="N871" s="9"/>
      <c r="O871" s="9"/>
      <c r="P871" s="9"/>
      <c r="Q871" s="9"/>
      <c r="R871" s="9"/>
      <c r="S871" s="9"/>
      <c r="T871" s="9"/>
      <c r="U871" s="9"/>
      <c r="V871" s="9"/>
      <c r="W871" s="9"/>
      <c r="X871" s="9"/>
      <c r="Y871" s="9"/>
      <c r="Z871" s="9"/>
    </row>
    <row r="872" spans="2:26" ht="15.75" customHeight="1" x14ac:dyDescent="0.5">
      <c r="B872" s="7"/>
      <c r="E872" s="9"/>
      <c r="F872" s="9"/>
      <c r="G872" s="9"/>
      <c r="H872" s="9"/>
      <c r="I872" s="9"/>
      <c r="J872" s="9"/>
      <c r="K872" s="9"/>
      <c r="L872" s="9"/>
      <c r="M872" s="9"/>
      <c r="N872" s="9"/>
      <c r="O872" s="9"/>
      <c r="P872" s="9"/>
      <c r="Q872" s="9"/>
      <c r="R872" s="9"/>
      <c r="S872" s="9"/>
      <c r="T872" s="9"/>
      <c r="U872" s="9"/>
      <c r="V872" s="9"/>
      <c r="W872" s="9"/>
      <c r="X872" s="9"/>
      <c r="Y872" s="9"/>
      <c r="Z872" s="9"/>
    </row>
    <row r="873" spans="2:26" ht="15.75" customHeight="1" x14ac:dyDescent="0.5">
      <c r="B873" s="7"/>
      <c r="E873" s="9"/>
      <c r="F873" s="9"/>
      <c r="G873" s="9"/>
      <c r="H873" s="9"/>
      <c r="I873" s="9"/>
      <c r="J873" s="9"/>
      <c r="K873" s="9"/>
      <c r="L873" s="9"/>
      <c r="M873" s="9"/>
      <c r="N873" s="9"/>
      <c r="O873" s="9"/>
      <c r="P873" s="9"/>
      <c r="Q873" s="9"/>
      <c r="R873" s="9"/>
      <c r="S873" s="9"/>
      <c r="T873" s="9"/>
      <c r="U873" s="9"/>
      <c r="V873" s="9"/>
      <c r="W873" s="9"/>
      <c r="X873" s="9"/>
      <c r="Y873" s="9"/>
      <c r="Z873" s="9"/>
    </row>
    <row r="874" spans="2:26" ht="15.75" customHeight="1" x14ac:dyDescent="0.5">
      <c r="B874" s="7"/>
      <c r="E874" s="9"/>
      <c r="F874" s="9"/>
      <c r="G874" s="9"/>
      <c r="H874" s="9"/>
      <c r="I874" s="9"/>
      <c r="J874" s="9"/>
      <c r="K874" s="9"/>
      <c r="L874" s="9"/>
      <c r="M874" s="9"/>
      <c r="N874" s="9"/>
      <c r="O874" s="9"/>
      <c r="P874" s="9"/>
      <c r="Q874" s="9"/>
      <c r="R874" s="9"/>
      <c r="S874" s="9"/>
      <c r="T874" s="9"/>
      <c r="U874" s="9"/>
      <c r="V874" s="9"/>
      <c r="W874" s="9"/>
      <c r="X874" s="9"/>
      <c r="Y874" s="9"/>
      <c r="Z874" s="9"/>
    </row>
    <row r="875" spans="2:26" ht="15.75" customHeight="1" x14ac:dyDescent="0.5">
      <c r="B875" s="7"/>
      <c r="E875" s="9"/>
      <c r="F875" s="9"/>
      <c r="G875" s="9"/>
      <c r="H875" s="9"/>
      <c r="I875" s="9"/>
      <c r="J875" s="9"/>
      <c r="K875" s="9"/>
      <c r="L875" s="9"/>
      <c r="M875" s="9"/>
      <c r="N875" s="9"/>
      <c r="O875" s="9"/>
      <c r="P875" s="9"/>
      <c r="Q875" s="9"/>
      <c r="R875" s="9"/>
      <c r="S875" s="9"/>
      <c r="T875" s="9"/>
      <c r="U875" s="9"/>
      <c r="V875" s="9"/>
      <c r="W875" s="9"/>
      <c r="X875" s="9"/>
      <c r="Y875" s="9"/>
      <c r="Z875" s="9"/>
    </row>
    <row r="876" spans="2:26" ht="15.75" customHeight="1" x14ac:dyDescent="0.5">
      <c r="B876" s="7"/>
      <c r="E876" s="9"/>
      <c r="F876" s="9"/>
      <c r="G876" s="9"/>
      <c r="H876" s="9"/>
      <c r="I876" s="9"/>
      <c r="J876" s="9"/>
      <c r="K876" s="9"/>
      <c r="L876" s="9"/>
      <c r="M876" s="9"/>
      <c r="N876" s="9"/>
      <c r="O876" s="9"/>
      <c r="P876" s="9"/>
      <c r="Q876" s="9"/>
      <c r="R876" s="9"/>
      <c r="S876" s="9"/>
      <c r="T876" s="9"/>
      <c r="U876" s="9"/>
      <c r="V876" s="9"/>
      <c r="W876" s="9"/>
      <c r="X876" s="9"/>
      <c r="Y876" s="9"/>
      <c r="Z876" s="9"/>
    </row>
    <row r="877" spans="2:26" ht="15.75" customHeight="1" x14ac:dyDescent="0.5">
      <c r="B877" s="7"/>
      <c r="E877" s="9"/>
      <c r="F877" s="9"/>
      <c r="G877" s="9"/>
      <c r="H877" s="9"/>
      <c r="I877" s="9"/>
      <c r="J877" s="9"/>
      <c r="K877" s="9"/>
      <c r="L877" s="9"/>
      <c r="M877" s="9"/>
      <c r="N877" s="9"/>
      <c r="O877" s="9"/>
      <c r="P877" s="9"/>
      <c r="Q877" s="9"/>
      <c r="R877" s="9"/>
      <c r="S877" s="9"/>
      <c r="T877" s="9"/>
      <c r="U877" s="9"/>
      <c r="V877" s="9"/>
      <c r="W877" s="9"/>
      <c r="X877" s="9"/>
      <c r="Y877" s="9"/>
      <c r="Z877" s="9"/>
    </row>
    <row r="878" spans="2:26" ht="15.75" customHeight="1" x14ac:dyDescent="0.5">
      <c r="B878" s="7"/>
      <c r="E878" s="9"/>
      <c r="F878" s="9"/>
      <c r="G878" s="9"/>
      <c r="H878" s="9"/>
      <c r="I878" s="9"/>
      <c r="J878" s="9"/>
      <c r="K878" s="9"/>
      <c r="L878" s="9"/>
      <c r="M878" s="9"/>
      <c r="N878" s="9"/>
      <c r="O878" s="9"/>
      <c r="P878" s="9"/>
      <c r="Q878" s="9"/>
      <c r="R878" s="9"/>
      <c r="S878" s="9"/>
      <c r="T878" s="9"/>
      <c r="U878" s="9"/>
      <c r="V878" s="9"/>
      <c r="W878" s="9"/>
      <c r="X878" s="9"/>
      <c r="Y878" s="9"/>
      <c r="Z878" s="9"/>
    </row>
    <row r="879" spans="2:26" ht="15.75" customHeight="1" x14ac:dyDescent="0.5">
      <c r="B879" s="7"/>
      <c r="E879" s="9"/>
      <c r="F879" s="9"/>
      <c r="G879" s="9"/>
      <c r="H879" s="9"/>
      <c r="I879" s="9"/>
      <c r="J879" s="9"/>
      <c r="K879" s="9"/>
      <c r="L879" s="9"/>
      <c r="M879" s="9"/>
      <c r="N879" s="9"/>
      <c r="O879" s="9"/>
      <c r="P879" s="9"/>
      <c r="Q879" s="9"/>
      <c r="R879" s="9"/>
      <c r="S879" s="9"/>
      <c r="T879" s="9"/>
      <c r="U879" s="9"/>
      <c r="V879" s="9"/>
      <c r="W879" s="9"/>
      <c r="X879" s="9"/>
      <c r="Y879" s="9"/>
      <c r="Z879" s="9"/>
    </row>
    <row r="880" spans="2:26" ht="15.75" customHeight="1" x14ac:dyDescent="0.5">
      <c r="B880" s="7"/>
      <c r="E880" s="9"/>
      <c r="F880" s="9"/>
      <c r="G880" s="9"/>
      <c r="H880" s="9"/>
      <c r="I880" s="9"/>
      <c r="J880" s="9"/>
      <c r="K880" s="9"/>
      <c r="L880" s="9"/>
      <c r="M880" s="9"/>
      <c r="N880" s="9"/>
      <c r="O880" s="9"/>
      <c r="P880" s="9"/>
      <c r="Q880" s="9"/>
      <c r="R880" s="9"/>
      <c r="S880" s="9"/>
      <c r="T880" s="9"/>
      <c r="U880" s="9"/>
      <c r="V880" s="9"/>
      <c r="W880" s="9"/>
      <c r="X880" s="9"/>
      <c r="Y880" s="9"/>
      <c r="Z880" s="9"/>
    </row>
    <row r="881" spans="2:26" ht="15.75" customHeight="1" x14ac:dyDescent="0.5">
      <c r="B881" s="7"/>
      <c r="E881" s="9"/>
      <c r="F881" s="9"/>
      <c r="G881" s="9"/>
      <c r="H881" s="9"/>
      <c r="I881" s="9"/>
      <c r="J881" s="9"/>
      <c r="K881" s="9"/>
      <c r="L881" s="9"/>
      <c r="M881" s="9"/>
      <c r="N881" s="9"/>
      <c r="O881" s="9"/>
      <c r="P881" s="9"/>
      <c r="Q881" s="9"/>
      <c r="R881" s="9"/>
      <c r="S881" s="9"/>
      <c r="T881" s="9"/>
      <c r="U881" s="9"/>
      <c r="V881" s="9"/>
      <c r="W881" s="9"/>
      <c r="X881" s="9"/>
      <c r="Y881" s="9"/>
      <c r="Z881" s="9"/>
    </row>
    <row r="882" spans="2:26" ht="15.75" customHeight="1" x14ac:dyDescent="0.5">
      <c r="B882" s="7"/>
      <c r="E882" s="9"/>
      <c r="F882" s="9"/>
      <c r="G882" s="9"/>
      <c r="H882" s="9"/>
      <c r="I882" s="9"/>
      <c r="J882" s="9"/>
      <c r="K882" s="9"/>
      <c r="L882" s="9"/>
      <c r="M882" s="9"/>
      <c r="N882" s="9"/>
      <c r="O882" s="9"/>
      <c r="P882" s="9"/>
      <c r="Q882" s="9"/>
      <c r="R882" s="9"/>
      <c r="S882" s="9"/>
      <c r="T882" s="9"/>
      <c r="U882" s="9"/>
      <c r="V882" s="9"/>
      <c r="W882" s="9"/>
      <c r="X882" s="9"/>
      <c r="Y882" s="9"/>
      <c r="Z882" s="9"/>
    </row>
    <row r="883" spans="2:26" ht="15.75" customHeight="1" x14ac:dyDescent="0.5">
      <c r="B883" s="7"/>
      <c r="E883" s="9"/>
      <c r="F883" s="9"/>
      <c r="G883" s="9"/>
      <c r="H883" s="9"/>
      <c r="I883" s="9"/>
      <c r="J883" s="9"/>
      <c r="K883" s="9"/>
      <c r="L883" s="9"/>
      <c r="M883" s="9"/>
      <c r="N883" s="9"/>
      <c r="O883" s="9"/>
      <c r="P883" s="9"/>
      <c r="Q883" s="9"/>
      <c r="R883" s="9"/>
      <c r="S883" s="9"/>
      <c r="T883" s="9"/>
      <c r="U883" s="9"/>
      <c r="V883" s="9"/>
      <c r="W883" s="9"/>
      <c r="X883" s="9"/>
      <c r="Y883" s="9"/>
      <c r="Z883" s="9"/>
    </row>
    <row r="884" spans="2:26" ht="15.75" customHeight="1" x14ac:dyDescent="0.5">
      <c r="B884" s="7"/>
      <c r="E884" s="9"/>
      <c r="F884" s="9"/>
      <c r="G884" s="9"/>
      <c r="H884" s="9"/>
      <c r="I884" s="9"/>
      <c r="J884" s="9"/>
      <c r="K884" s="9"/>
      <c r="L884" s="9"/>
      <c r="M884" s="9"/>
      <c r="N884" s="9"/>
      <c r="O884" s="9"/>
      <c r="P884" s="9"/>
      <c r="Q884" s="9"/>
      <c r="R884" s="9"/>
      <c r="S884" s="9"/>
      <c r="T884" s="9"/>
      <c r="U884" s="9"/>
      <c r="V884" s="9"/>
      <c r="W884" s="9"/>
      <c r="X884" s="9"/>
      <c r="Y884" s="9"/>
      <c r="Z884" s="9"/>
    </row>
    <row r="885" spans="2:26" ht="15.75" customHeight="1" x14ac:dyDescent="0.5">
      <c r="B885" s="7"/>
      <c r="E885" s="9"/>
      <c r="F885" s="9"/>
      <c r="G885" s="9"/>
      <c r="H885" s="9"/>
      <c r="I885" s="9"/>
      <c r="J885" s="9"/>
      <c r="K885" s="9"/>
      <c r="L885" s="9"/>
      <c r="M885" s="9"/>
      <c r="N885" s="9"/>
      <c r="O885" s="9"/>
      <c r="P885" s="9"/>
      <c r="Q885" s="9"/>
      <c r="R885" s="9"/>
      <c r="S885" s="9"/>
      <c r="T885" s="9"/>
      <c r="U885" s="9"/>
      <c r="V885" s="9"/>
      <c r="W885" s="9"/>
      <c r="X885" s="9"/>
      <c r="Y885" s="9"/>
      <c r="Z885" s="9"/>
    </row>
    <row r="886" spans="2:26" ht="15.75" customHeight="1" x14ac:dyDescent="0.5">
      <c r="B886" s="7"/>
      <c r="E886" s="9"/>
      <c r="F886" s="9"/>
      <c r="G886" s="9"/>
      <c r="H886" s="9"/>
      <c r="I886" s="9"/>
      <c r="J886" s="9"/>
      <c r="K886" s="9"/>
      <c r="L886" s="9"/>
      <c r="M886" s="9"/>
      <c r="N886" s="9"/>
      <c r="O886" s="9"/>
      <c r="P886" s="9"/>
      <c r="Q886" s="9"/>
      <c r="R886" s="9"/>
      <c r="S886" s="9"/>
      <c r="T886" s="9"/>
      <c r="U886" s="9"/>
      <c r="V886" s="9"/>
      <c r="W886" s="9"/>
      <c r="X886" s="9"/>
      <c r="Y886" s="9"/>
      <c r="Z886" s="9"/>
    </row>
    <row r="887" spans="2:26" ht="15.75" customHeight="1" x14ac:dyDescent="0.5">
      <c r="B887" s="7"/>
      <c r="E887" s="9"/>
      <c r="F887" s="9"/>
      <c r="G887" s="9"/>
      <c r="H887" s="9"/>
      <c r="I887" s="9"/>
      <c r="J887" s="9"/>
      <c r="K887" s="9"/>
      <c r="L887" s="9"/>
      <c r="M887" s="9"/>
      <c r="N887" s="9"/>
      <c r="O887" s="9"/>
      <c r="P887" s="9"/>
      <c r="Q887" s="9"/>
      <c r="R887" s="9"/>
      <c r="S887" s="9"/>
      <c r="T887" s="9"/>
      <c r="U887" s="9"/>
      <c r="V887" s="9"/>
      <c r="W887" s="9"/>
      <c r="X887" s="9"/>
      <c r="Y887" s="9"/>
      <c r="Z887" s="9"/>
    </row>
    <row r="888" spans="2:26" ht="15.75" customHeight="1" x14ac:dyDescent="0.5">
      <c r="B888" s="7"/>
      <c r="E888" s="9"/>
      <c r="F888" s="9"/>
      <c r="G888" s="9"/>
      <c r="H888" s="9"/>
      <c r="I888" s="9"/>
      <c r="J888" s="9"/>
      <c r="K888" s="9"/>
      <c r="L888" s="9"/>
      <c r="M888" s="9"/>
      <c r="N888" s="9"/>
      <c r="O888" s="9"/>
      <c r="P888" s="9"/>
      <c r="Q888" s="9"/>
      <c r="R888" s="9"/>
      <c r="S888" s="9"/>
      <c r="T888" s="9"/>
      <c r="U888" s="9"/>
      <c r="V888" s="9"/>
      <c r="W888" s="9"/>
      <c r="X888" s="9"/>
      <c r="Y888" s="9"/>
      <c r="Z888" s="9"/>
    </row>
    <row r="889" spans="2:26" ht="15.75" customHeight="1" x14ac:dyDescent="0.5">
      <c r="B889" s="7"/>
      <c r="E889" s="9"/>
      <c r="F889" s="9"/>
      <c r="G889" s="9"/>
      <c r="H889" s="9"/>
      <c r="I889" s="9"/>
      <c r="J889" s="9"/>
      <c r="K889" s="9"/>
      <c r="L889" s="9"/>
      <c r="M889" s="9"/>
      <c r="N889" s="9"/>
      <c r="O889" s="9"/>
      <c r="P889" s="9"/>
      <c r="Q889" s="9"/>
      <c r="R889" s="9"/>
      <c r="S889" s="9"/>
      <c r="T889" s="9"/>
      <c r="U889" s="9"/>
      <c r="V889" s="9"/>
      <c r="W889" s="9"/>
      <c r="X889" s="9"/>
      <c r="Y889" s="9"/>
      <c r="Z889" s="9"/>
    </row>
    <row r="890" spans="2:26" ht="15.75" customHeight="1" x14ac:dyDescent="0.5">
      <c r="B890" s="7"/>
      <c r="E890" s="9"/>
      <c r="F890" s="9"/>
      <c r="G890" s="9"/>
      <c r="H890" s="9"/>
      <c r="I890" s="9"/>
      <c r="J890" s="9"/>
      <c r="K890" s="9"/>
      <c r="L890" s="9"/>
      <c r="M890" s="9"/>
      <c r="N890" s="9"/>
      <c r="O890" s="9"/>
      <c r="P890" s="9"/>
      <c r="Q890" s="9"/>
      <c r="R890" s="9"/>
      <c r="S890" s="9"/>
      <c r="T890" s="9"/>
      <c r="U890" s="9"/>
      <c r="V890" s="9"/>
      <c r="W890" s="9"/>
      <c r="X890" s="9"/>
      <c r="Y890" s="9"/>
      <c r="Z890" s="9"/>
    </row>
    <row r="891" spans="2:26" ht="15.75" customHeight="1" x14ac:dyDescent="0.5">
      <c r="B891" s="7"/>
      <c r="E891" s="9"/>
      <c r="F891" s="9"/>
      <c r="G891" s="9"/>
      <c r="H891" s="9"/>
      <c r="I891" s="9"/>
      <c r="J891" s="9"/>
      <c r="K891" s="9"/>
      <c r="L891" s="9"/>
      <c r="M891" s="9"/>
      <c r="N891" s="9"/>
      <c r="O891" s="9"/>
      <c r="P891" s="9"/>
      <c r="Q891" s="9"/>
      <c r="R891" s="9"/>
      <c r="S891" s="9"/>
      <c r="T891" s="9"/>
      <c r="U891" s="9"/>
      <c r="V891" s="9"/>
      <c r="W891" s="9"/>
      <c r="X891" s="9"/>
      <c r="Y891" s="9"/>
      <c r="Z891" s="9"/>
    </row>
    <row r="892" spans="2:26" ht="15.75" customHeight="1" x14ac:dyDescent="0.5">
      <c r="B892" s="7"/>
      <c r="E892" s="9"/>
      <c r="F892" s="9"/>
      <c r="G892" s="9"/>
      <c r="H892" s="9"/>
      <c r="I892" s="9"/>
      <c r="J892" s="9"/>
      <c r="K892" s="9"/>
      <c r="L892" s="9"/>
      <c r="M892" s="9"/>
      <c r="N892" s="9"/>
      <c r="O892" s="9"/>
      <c r="P892" s="9"/>
      <c r="Q892" s="9"/>
      <c r="R892" s="9"/>
      <c r="S892" s="9"/>
      <c r="T892" s="9"/>
      <c r="U892" s="9"/>
      <c r="V892" s="9"/>
      <c r="W892" s="9"/>
      <c r="X892" s="9"/>
      <c r="Y892" s="9"/>
      <c r="Z892" s="9"/>
    </row>
    <row r="893" spans="2:26" ht="15.75" customHeight="1" x14ac:dyDescent="0.5">
      <c r="B893" s="7"/>
      <c r="E893" s="9"/>
      <c r="F893" s="9"/>
      <c r="G893" s="9"/>
      <c r="H893" s="9"/>
      <c r="I893" s="9"/>
      <c r="J893" s="9"/>
      <c r="K893" s="9"/>
      <c r="L893" s="9"/>
      <c r="M893" s="9"/>
      <c r="N893" s="9"/>
      <c r="O893" s="9"/>
      <c r="P893" s="9"/>
      <c r="Q893" s="9"/>
      <c r="R893" s="9"/>
      <c r="S893" s="9"/>
      <c r="T893" s="9"/>
      <c r="U893" s="9"/>
      <c r="V893" s="9"/>
      <c r="W893" s="9"/>
      <c r="X893" s="9"/>
      <c r="Y893" s="9"/>
      <c r="Z893" s="9"/>
    </row>
    <row r="894" spans="2:26" ht="15.75" customHeight="1" x14ac:dyDescent="0.5">
      <c r="B894" s="7"/>
      <c r="E894" s="9"/>
      <c r="F894" s="9"/>
      <c r="G894" s="9"/>
      <c r="H894" s="9"/>
      <c r="I894" s="9"/>
      <c r="J894" s="9"/>
      <c r="K894" s="9"/>
      <c r="L894" s="9"/>
      <c r="M894" s="9"/>
      <c r="N894" s="9"/>
      <c r="O894" s="9"/>
      <c r="P894" s="9"/>
      <c r="Q894" s="9"/>
      <c r="R894" s="9"/>
      <c r="S894" s="9"/>
      <c r="T894" s="9"/>
      <c r="U894" s="9"/>
      <c r="V894" s="9"/>
      <c r="W894" s="9"/>
      <c r="X894" s="9"/>
      <c r="Y894" s="9"/>
      <c r="Z894" s="9"/>
    </row>
    <row r="895" spans="2:26" ht="15.75" customHeight="1" x14ac:dyDescent="0.5">
      <c r="B895" s="7"/>
      <c r="E895" s="9"/>
      <c r="F895" s="9"/>
      <c r="G895" s="9"/>
      <c r="H895" s="9"/>
      <c r="I895" s="9"/>
      <c r="J895" s="9"/>
      <c r="K895" s="9"/>
      <c r="L895" s="9"/>
      <c r="M895" s="9"/>
      <c r="N895" s="9"/>
      <c r="O895" s="9"/>
      <c r="P895" s="9"/>
      <c r="Q895" s="9"/>
      <c r="R895" s="9"/>
      <c r="S895" s="9"/>
      <c r="T895" s="9"/>
      <c r="U895" s="9"/>
      <c r="V895" s="9"/>
      <c r="W895" s="9"/>
      <c r="X895" s="9"/>
      <c r="Y895" s="9"/>
      <c r="Z895" s="9"/>
    </row>
    <row r="896" spans="2:26" ht="15.75" customHeight="1" x14ac:dyDescent="0.5">
      <c r="B896" s="7"/>
      <c r="E896" s="9"/>
      <c r="F896" s="9"/>
      <c r="G896" s="9"/>
      <c r="H896" s="9"/>
      <c r="I896" s="9"/>
      <c r="J896" s="9"/>
      <c r="K896" s="9"/>
      <c r="L896" s="9"/>
      <c r="M896" s="9"/>
      <c r="N896" s="9"/>
      <c r="O896" s="9"/>
      <c r="P896" s="9"/>
      <c r="Q896" s="9"/>
      <c r="R896" s="9"/>
      <c r="S896" s="9"/>
      <c r="T896" s="9"/>
      <c r="U896" s="9"/>
      <c r="V896" s="9"/>
      <c r="W896" s="9"/>
      <c r="X896" s="9"/>
      <c r="Y896" s="9"/>
      <c r="Z896" s="9"/>
    </row>
    <row r="897" spans="2:26" ht="15.75" customHeight="1" x14ac:dyDescent="0.5">
      <c r="B897" s="7"/>
      <c r="E897" s="9"/>
      <c r="F897" s="9"/>
      <c r="G897" s="9"/>
      <c r="H897" s="9"/>
      <c r="I897" s="9"/>
      <c r="J897" s="9"/>
      <c r="K897" s="9"/>
      <c r="L897" s="9"/>
      <c r="M897" s="9"/>
      <c r="N897" s="9"/>
      <c r="O897" s="9"/>
      <c r="P897" s="9"/>
      <c r="Q897" s="9"/>
      <c r="R897" s="9"/>
      <c r="S897" s="9"/>
      <c r="T897" s="9"/>
      <c r="U897" s="9"/>
      <c r="V897" s="9"/>
      <c r="W897" s="9"/>
      <c r="X897" s="9"/>
      <c r="Y897" s="9"/>
      <c r="Z897" s="9"/>
    </row>
    <row r="898" spans="2:26" ht="15.75" customHeight="1" x14ac:dyDescent="0.5">
      <c r="B898" s="7"/>
      <c r="E898" s="9"/>
      <c r="F898" s="9"/>
      <c r="G898" s="9"/>
      <c r="H898" s="9"/>
      <c r="I898" s="9"/>
      <c r="J898" s="9"/>
      <c r="K898" s="9"/>
      <c r="L898" s="9"/>
      <c r="M898" s="9"/>
      <c r="N898" s="9"/>
      <c r="O898" s="9"/>
      <c r="P898" s="9"/>
      <c r="Q898" s="9"/>
      <c r="R898" s="9"/>
      <c r="S898" s="9"/>
      <c r="T898" s="9"/>
      <c r="U898" s="9"/>
      <c r="V898" s="9"/>
      <c r="W898" s="9"/>
      <c r="X898" s="9"/>
      <c r="Y898" s="9"/>
      <c r="Z898" s="9"/>
    </row>
    <row r="899" spans="2:26" ht="15.75" customHeight="1" x14ac:dyDescent="0.5">
      <c r="B899" s="7"/>
      <c r="E899" s="9"/>
      <c r="F899" s="9"/>
      <c r="G899" s="9"/>
      <c r="H899" s="9"/>
      <c r="I899" s="9"/>
      <c r="J899" s="9"/>
      <c r="K899" s="9"/>
      <c r="L899" s="9"/>
      <c r="M899" s="9"/>
      <c r="N899" s="9"/>
      <c r="O899" s="9"/>
      <c r="P899" s="9"/>
      <c r="Q899" s="9"/>
      <c r="R899" s="9"/>
      <c r="S899" s="9"/>
      <c r="T899" s="9"/>
      <c r="U899" s="9"/>
      <c r="V899" s="9"/>
      <c r="W899" s="9"/>
      <c r="X899" s="9"/>
      <c r="Y899" s="9"/>
      <c r="Z899" s="9"/>
    </row>
    <row r="900" spans="2:26" ht="15.75" customHeight="1" x14ac:dyDescent="0.5">
      <c r="B900" s="7"/>
      <c r="E900" s="9"/>
      <c r="F900" s="9"/>
      <c r="G900" s="9"/>
      <c r="H900" s="9"/>
      <c r="I900" s="9"/>
      <c r="J900" s="9"/>
      <c r="K900" s="9"/>
      <c r="L900" s="9"/>
      <c r="M900" s="9"/>
      <c r="N900" s="9"/>
      <c r="O900" s="9"/>
      <c r="P900" s="9"/>
      <c r="Q900" s="9"/>
      <c r="R900" s="9"/>
      <c r="S900" s="9"/>
      <c r="T900" s="9"/>
      <c r="U900" s="9"/>
      <c r="V900" s="9"/>
      <c r="W900" s="9"/>
      <c r="X900" s="9"/>
      <c r="Y900" s="9"/>
      <c r="Z900" s="9"/>
    </row>
    <row r="901" spans="2:26" ht="15.75" customHeight="1" x14ac:dyDescent="0.5">
      <c r="B901" s="7"/>
      <c r="E901" s="9"/>
      <c r="F901" s="9"/>
      <c r="G901" s="9"/>
      <c r="H901" s="9"/>
      <c r="I901" s="9"/>
      <c r="J901" s="9"/>
      <c r="K901" s="9"/>
      <c r="L901" s="9"/>
      <c r="M901" s="9"/>
      <c r="N901" s="9"/>
      <c r="O901" s="9"/>
      <c r="P901" s="9"/>
      <c r="Q901" s="9"/>
      <c r="R901" s="9"/>
      <c r="S901" s="9"/>
      <c r="T901" s="9"/>
      <c r="U901" s="9"/>
      <c r="V901" s="9"/>
      <c r="W901" s="9"/>
      <c r="X901" s="9"/>
      <c r="Y901" s="9"/>
      <c r="Z901" s="9"/>
    </row>
    <row r="902" spans="2:26" ht="15.75" customHeight="1" x14ac:dyDescent="0.5">
      <c r="B902" s="7"/>
      <c r="E902" s="9"/>
      <c r="F902" s="9"/>
      <c r="G902" s="9"/>
      <c r="H902" s="9"/>
      <c r="I902" s="9"/>
      <c r="J902" s="9"/>
      <c r="K902" s="9"/>
      <c r="L902" s="9"/>
      <c r="M902" s="9"/>
      <c r="N902" s="9"/>
      <c r="O902" s="9"/>
      <c r="P902" s="9"/>
      <c r="Q902" s="9"/>
      <c r="R902" s="9"/>
      <c r="S902" s="9"/>
      <c r="T902" s="9"/>
      <c r="U902" s="9"/>
      <c r="V902" s="9"/>
      <c r="W902" s="9"/>
      <c r="X902" s="9"/>
      <c r="Y902" s="9"/>
      <c r="Z902" s="9"/>
    </row>
    <row r="903" spans="2:26" ht="15.75" customHeight="1" x14ac:dyDescent="0.5">
      <c r="B903" s="7"/>
      <c r="E903" s="9"/>
      <c r="F903" s="9"/>
      <c r="G903" s="9"/>
      <c r="H903" s="9"/>
      <c r="I903" s="9"/>
      <c r="J903" s="9"/>
      <c r="K903" s="9"/>
      <c r="L903" s="9"/>
      <c r="M903" s="9"/>
      <c r="N903" s="9"/>
      <c r="O903" s="9"/>
      <c r="P903" s="9"/>
      <c r="Q903" s="9"/>
      <c r="R903" s="9"/>
      <c r="S903" s="9"/>
      <c r="T903" s="9"/>
      <c r="U903" s="9"/>
      <c r="V903" s="9"/>
      <c r="W903" s="9"/>
      <c r="X903" s="9"/>
      <c r="Y903" s="9"/>
      <c r="Z903" s="9"/>
    </row>
    <row r="904" spans="2:26" ht="15.75" customHeight="1" x14ac:dyDescent="0.5">
      <c r="B904" s="7"/>
      <c r="E904" s="9"/>
      <c r="F904" s="9"/>
      <c r="G904" s="9"/>
      <c r="H904" s="9"/>
      <c r="I904" s="9"/>
      <c r="J904" s="9"/>
      <c r="K904" s="9"/>
      <c r="L904" s="9"/>
      <c r="M904" s="9"/>
      <c r="N904" s="9"/>
      <c r="O904" s="9"/>
      <c r="P904" s="9"/>
      <c r="Q904" s="9"/>
      <c r="R904" s="9"/>
      <c r="S904" s="9"/>
      <c r="T904" s="9"/>
      <c r="U904" s="9"/>
      <c r="V904" s="9"/>
      <c r="W904" s="9"/>
      <c r="X904" s="9"/>
      <c r="Y904" s="9"/>
      <c r="Z904" s="9"/>
    </row>
    <row r="905" spans="2:26" ht="15.75" customHeight="1" x14ac:dyDescent="0.5">
      <c r="B905" s="7"/>
      <c r="E905" s="9"/>
      <c r="F905" s="9"/>
      <c r="G905" s="9"/>
      <c r="H905" s="9"/>
      <c r="I905" s="9"/>
      <c r="J905" s="9"/>
      <c r="K905" s="9"/>
      <c r="L905" s="9"/>
      <c r="M905" s="9"/>
      <c r="N905" s="9"/>
      <c r="O905" s="9"/>
      <c r="P905" s="9"/>
      <c r="Q905" s="9"/>
      <c r="R905" s="9"/>
      <c r="S905" s="9"/>
      <c r="T905" s="9"/>
      <c r="U905" s="9"/>
      <c r="V905" s="9"/>
      <c r="W905" s="9"/>
      <c r="X905" s="9"/>
      <c r="Y905" s="9"/>
      <c r="Z905" s="9"/>
    </row>
    <row r="906" spans="2:26" ht="15.75" customHeight="1" x14ac:dyDescent="0.5">
      <c r="B906" s="7"/>
      <c r="E906" s="9"/>
      <c r="F906" s="9"/>
      <c r="G906" s="9"/>
      <c r="H906" s="9"/>
      <c r="I906" s="9"/>
      <c r="J906" s="9"/>
      <c r="K906" s="9"/>
      <c r="L906" s="9"/>
      <c r="M906" s="9"/>
      <c r="N906" s="9"/>
      <c r="O906" s="9"/>
      <c r="P906" s="9"/>
      <c r="Q906" s="9"/>
      <c r="R906" s="9"/>
      <c r="S906" s="9"/>
      <c r="T906" s="9"/>
      <c r="U906" s="9"/>
      <c r="V906" s="9"/>
      <c r="W906" s="9"/>
      <c r="X906" s="9"/>
      <c r="Y906" s="9"/>
      <c r="Z906" s="9"/>
    </row>
    <row r="907" spans="2:26" ht="15.75" customHeight="1" x14ac:dyDescent="0.5">
      <c r="B907" s="7"/>
      <c r="E907" s="9"/>
      <c r="F907" s="9"/>
      <c r="G907" s="9"/>
      <c r="H907" s="9"/>
      <c r="I907" s="9"/>
      <c r="J907" s="9"/>
      <c r="K907" s="9"/>
      <c r="L907" s="9"/>
      <c r="M907" s="9"/>
      <c r="N907" s="9"/>
      <c r="O907" s="9"/>
      <c r="P907" s="9"/>
      <c r="Q907" s="9"/>
      <c r="R907" s="9"/>
      <c r="S907" s="9"/>
      <c r="T907" s="9"/>
      <c r="U907" s="9"/>
      <c r="V907" s="9"/>
      <c r="W907" s="9"/>
      <c r="X907" s="9"/>
      <c r="Y907" s="9"/>
      <c r="Z907" s="9"/>
    </row>
    <row r="908" spans="2:26" ht="15.75" customHeight="1" x14ac:dyDescent="0.5">
      <c r="B908" s="7"/>
      <c r="E908" s="9"/>
      <c r="F908" s="9"/>
      <c r="G908" s="9"/>
      <c r="H908" s="9"/>
      <c r="I908" s="9"/>
      <c r="J908" s="9"/>
      <c r="K908" s="9"/>
      <c r="L908" s="9"/>
      <c r="M908" s="9"/>
      <c r="N908" s="9"/>
      <c r="O908" s="9"/>
      <c r="P908" s="9"/>
      <c r="Q908" s="9"/>
      <c r="R908" s="9"/>
      <c r="S908" s="9"/>
      <c r="T908" s="9"/>
      <c r="U908" s="9"/>
      <c r="V908" s="9"/>
      <c r="W908" s="9"/>
      <c r="X908" s="9"/>
      <c r="Y908" s="9"/>
      <c r="Z908" s="9"/>
    </row>
    <row r="909" spans="2:26" ht="15.75" customHeight="1" x14ac:dyDescent="0.5">
      <c r="B909" s="7"/>
      <c r="E909" s="9"/>
      <c r="F909" s="9"/>
      <c r="G909" s="9"/>
      <c r="H909" s="9"/>
      <c r="I909" s="9"/>
      <c r="J909" s="9"/>
      <c r="K909" s="9"/>
      <c r="L909" s="9"/>
      <c r="M909" s="9"/>
      <c r="N909" s="9"/>
      <c r="O909" s="9"/>
      <c r="P909" s="9"/>
      <c r="Q909" s="9"/>
      <c r="R909" s="9"/>
      <c r="S909" s="9"/>
      <c r="T909" s="9"/>
      <c r="U909" s="9"/>
      <c r="V909" s="9"/>
      <c r="W909" s="9"/>
      <c r="X909" s="9"/>
      <c r="Y909" s="9"/>
      <c r="Z909" s="9"/>
    </row>
    <row r="910" spans="2:26" ht="15.75" customHeight="1" x14ac:dyDescent="0.5">
      <c r="B910" s="7"/>
      <c r="E910" s="9"/>
      <c r="F910" s="9"/>
      <c r="G910" s="9"/>
      <c r="H910" s="9"/>
      <c r="I910" s="9"/>
      <c r="J910" s="9"/>
      <c r="K910" s="9"/>
      <c r="L910" s="9"/>
      <c r="M910" s="9"/>
      <c r="N910" s="9"/>
      <c r="O910" s="9"/>
      <c r="P910" s="9"/>
      <c r="Q910" s="9"/>
      <c r="R910" s="9"/>
      <c r="S910" s="9"/>
      <c r="T910" s="9"/>
      <c r="U910" s="9"/>
      <c r="V910" s="9"/>
      <c r="W910" s="9"/>
      <c r="X910" s="9"/>
      <c r="Y910" s="9"/>
      <c r="Z910" s="9"/>
    </row>
    <row r="911" spans="2:26" ht="15.75" customHeight="1" x14ac:dyDescent="0.5">
      <c r="B911" s="7"/>
      <c r="E911" s="9"/>
      <c r="F911" s="9"/>
      <c r="G911" s="9"/>
      <c r="H911" s="9"/>
      <c r="I911" s="9"/>
      <c r="J911" s="9"/>
      <c r="K911" s="9"/>
      <c r="L911" s="9"/>
      <c r="M911" s="9"/>
      <c r="N911" s="9"/>
      <c r="O911" s="9"/>
      <c r="P911" s="9"/>
      <c r="Q911" s="9"/>
      <c r="R911" s="9"/>
      <c r="S911" s="9"/>
      <c r="T911" s="9"/>
      <c r="U911" s="9"/>
      <c r="V911" s="9"/>
      <c r="W911" s="9"/>
      <c r="X911" s="9"/>
      <c r="Y911" s="9"/>
      <c r="Z911" s="9"/>
    </row>
    <row r="912" spans="2:26" ht="15.75" customHeight="1" x14ac:dyDescent="0.5">
      <c r="B912" s="7"/>
      <c r="E912" s="9"/>
      <c r="F912" s="9"/>
      <c r="G912" s="9"/>
      <c r="H912" s="9"/>
      <c r="I912" s="9"/>
      <c r="J912" s="9"/>
      <c r="K912" s="9"/>
      <c r="L912" s="9"/>
      <c r="M912" s="9"/>
      <c r="N912" s="9"/>
      <c r="O912" s="9"/>
      <c r="P912" s="9"/>
      <c r="Q912" s="9"/>
      <c r="R912" s="9"/>
      <c r="S912" s="9"/>
      <c r="T912" s="9"/>
      <c r="U912" s="9"/>
      <c r="V912" s="9"/>
      <c r="W912" s="9"/>
      <c r="X912" s="9"/>
      <c r="Y912" s="9"/>
      <c r="Z912" s="9"/>
    </row>
    <row r="913" spans="2:26" ht="15.75" customHeight="1" x14ac:dyDescent="0.5">
      <c r="B913" s="7"/>
      <c r="E913" s="9"/>
      <c r="F913" s="9"/>
      <c r="G913" s="9"/>
      <c r="H913" s="9"/>
      <c r="I913" s="9"/>
      <c r="J913" s="9"/>
      <c r="K913" s="9"/>
      <c r="L913" s="9"/>
      <c r="M913" s="9"/>
      <c r="N913" s="9"/>
      <c r="O913" s="9"/>
      <c r="P913" s="9"/>
      <c r="Q913" s="9"/>
      <c r="R913" s="9"/>
      <c r="S913" s="9"/>
      <c r="T913" s="9"/>
      <c r="U913" s="9"/>
      <c r="V913" s="9"/>
      <c r="W913" s="9"/>
      <c r="X913" s="9"/>
      <c r="Y913" s="9"/>
      <c r="Z913" s="9"/>
    </row>
    <row r="914" spans="2:26" ht="15.75" customHeight="1" x14ac:dyDescent="0.5">
      <c r="B914" s="7"/>
      <c r="E914" s="9"/>
      <c r="F914" s="9"/>
      <c r="G914" s="9"/>
      <c r="H914" s="9"/>
      <c r="I914" s="9"/>
      <c r="J914" s="9"/>
      <c r="K914" s="9"/>
      <c r="L914" s="9"/>
      <c r="M914" s="9"/>
      <c r="N914" s="9"/>
      <c r="O914" s="9"/>
      <c r="P914" s="9"/>
      <c r="Q914" s="9"/>
      <c r="R914" s="9"/>
      <c r="S914" s="9"/>
      <c r="T914" s="9"/>
      <c r="U914" s="9"/>
      <c r="V914" s="9"/>
      <c r="W914" s="9"/>
      <c r="X914" s="9"/>
      <c r="Y914" s="9"/>
      <c r="Z914" s="9"/>
    </row>
    <row r="915" spans="2:26" ht="15.75" customHeight="1" x14ac:dyDescent="0.5">
      <c r="B915" s="7"/>
      <c r="E915" s="9"/>
      <c r="F915" s="9"/>
      <c r="G915" s="9"/>
      <c r="H915" s="9"/>
      <c r="I915" s="9"/>
      <c r="J915" s="9"/>
      <c r="K915" s="9"/>
      <c r="L915" s="9"/>
      <c r="M915" s="9"/>
      <c r="N915" s="9"/>
      <c r="O915" s="9"/>
      <c r="P915" s="9"/>
      <c r="Q915" s="9"/>
      <c r="R915" s="9"/>
      <c r="S915" s="9"/>
      <c r="T915" s="9"/>
      <c r="U915" s="9"/>
      <c r="V915" s="9"/>
      <c r="W915" s="9"/>
      <c r="X915" s="9"/>
      <c r="Y915" s="9"/>
      <c r="Z915" s="9"/>
    </row>
    <row r="916" spans="2:26" ht="15.75" customHeight="1" x14ac:dyDescent="0.5">
      <c r="B916" s="7"/>
      <c r="E916" s="9"/>
      <c r="F916" s="9"/>
      <c r="G916" s="9"/>
      <c r="H916" s="9"/>
      <c r="I916" s="9"/>
      <c r="J916" s="9"/>
      <c r="K916" s="9"/>
      <c r="L916" s="9"/>
      <c r="M916" s="9"/>
      <c r="N916" s="9"/>
      <c r="O916" s="9"/>
      <c r="P916" s="9"/>
      <c r="Q916" s="9"/>
      <c r="R916" s="9"/>
      <c r="S916" s="9"/>
      <c r="T916" s="9"/>
      <c r="U916" s="9"/>
      <c r="V916" s="9"/>
      <c r="W916" s="9"/>
      <c r="X916" s="9"/>
      <c r="Y916" s="9"/>
      <c r="Z916" s="9"/>
    </row>
    <row r="917" spans="2:26" ht="15.75" customHeight="1" x14ac:dyDescent="0.5">
      <c r="B917" s="7"/>
      <c r="E917" s="9"/>
      <c r="F917" s="9"/>
      <c r="G917" s="9"/>
      <c r="H917" s="9"/>
      <c r="I917" s="9"/>
      <c r="J917" s="9"/>
      <c r="K917" s="9"/>
      <c r="L917" s="9"/>
      <c r="M917" s="9"/>
      <c r="N917" s="9"/>
      <c r="O917" s="9"/>
      <c r="P917" s="9"/>
      <c r="Q917" s="9"/>
      <c r="R917" s="9"/>
      <c r="S917" s="9"/>
      <c r="T917" s="9"/>
      <c r="U917" s="9"/>
      <c r="V917" s="9"/>
      <c r="W917" s="9"/>
      <c r="X917" s="9"/>
      <c r="Y917" s="9"/>
      <c r="Z917" s="9"/>
    </row>
    <row r="918" spans="2:26" ht="15.75" customHeight="1" x14ac:dyDescent="0.5">
      <c r="B918" s="7"/>
      <c r="E918" s="9"/>
      <c r="F918" s="9"/>
      <c r="G918" s="9"/>
      <c r="H918" s="9"/>
      <c r="I918" s="9"/>
      <c r="J918" s="9"/>
      <c r="K918" s="9"/>
      <c r="L918" s="9"/>
      <c r="M918" s="9"/>
      <c r="N918" s="9"/>
      <c r="O918" s="9"/>
      <c r="P918" s="9"/>
      <c r="Q918" s="9"/>
      <c r="R918" s="9"/>
      <c r="S918" s="9"/>
      <c r="T918" s="9"/>
      <c r="U918" s="9"/>
      <c r="V918" s="9"/>
      <c r="W918" s="9"/>
      <c r="X918" s="9"/>
      <c r="Y918" s="9"/>
      <c r="Z918" s="9"/>
    </row>
    <row r="919" spans="2:26" ht="15.75" customHeight="1" x14ac:dyDescent="0.5">
      <c r="B919" s="7"/>
      <c r="E919" s="9"/>
      <c r="F919" s="9"/>
      <c r="G919" s="9"/>
      <c r="H919" s="9"/>
      <c r="I919" s="9"/>
      <c r="J919" s="9"/>
      <c r="K919" s="9"/>
      <c r="L919" s="9"/>
      <c r="M919" s="9"/>
      <c r="N919" s="9"/>
      <c r="O919" s="9"/>
      <c r="P919" s="9"/>
      <c r="Q919" s="9"/>
      <c r="R919" s="9"/>
      <c r="S919" s="9"/>
      <c r="T919" s="9"/>
      <c r="U919" s="9"/>
      <c r="V919" s="9"/>
      <c r="W919" s="9"/>
      <c r="X919" s="9"/>
      <c r="Y919" s="9"/>
      <c r="Z919" s="9"/>
    </row>
    <row r="920" spans="2:26" ht="15.75" customHeight="1" x14ac:dyDescent="0.5">
      <c r="B920" s="7"/>
      <c r="E920" s="9"/>
      <c r="F920" s="9"/>
      <c r="G920" s="9"/>
      <c r="H920" s="9"/>
      <c r="I920" s="9"/>
      <c r="J920" s="9"/>
      <c r="K920" s="9"/>
      <c r="L920" s="9"/>
      <c r="M920" s="9"/>
      <c r="N920" s="9"/>
      <c r="O920" s="9"/>
      <c r="P920" s="9"/>
      <c r="Q920" s="9"/>
      <c r="R920" s="9"/>
      <c r="S920" s="9"/>
      <c r="T920" s="9"/>
      <c r="U920" s="9"/>
      <c r="V920" s="9"/>
      <c r="W920" s="9"/>
      <c r="X920" s="9"/>
      <c r="Y920" s="9"/>
      <c r="Z920" s="9"/>
    </row>
    <row r="921" spans="2:26" ht="15.75" customHeight="1" x14ac:dyDescent="0.5">
      <c r="B921" s="7"/>
      <c r="E921" s="9"/>
      <c r="F921" s="9"/>
      <c r="G921" s="9"/>
      <c r="H921" s="9"/>
      <c r="I921" s="9"/>
      <c r="J921" s="9"/>
      <c r="K921" s="9"/>
      <c r="L921" s="9"/>
      <c r="M921" s="9"/>
      <c r="N921" s="9"/>
      <c r="O921" s="9"/>
      <c r="P921" s="9"/>
      <c r="Q921" s="9"/>
      <c r="R921" s="9"/>
      <c r="S921" s="9"/>
      <c r="T921" s="9"/>
      <c r="U921" s="9"/>
      <c r="V921" s="9"/>
      <c r="W921" s="9"/>
      <c r="X921" s="9"/>
      <c r="Y921" s="9"/>
      <c r="Z921" s="9"/>
    </row>
    <row r="922" spans="2:26" ht="15.75" customHeight="1" x14ac:dyDescent="0.5">
      <c r="B922" s="7"/>
      <c r="E922" s="9"/>
      <c r="F922" s="9"/>
      <c r="G922" s="9"/>
      <c r="H922" s="9"/>
      <c r="I922" s="9"/>
      <c r="J922" s="9"/>
      <c r="K922" s="9"/>
      <c r="L922" s="9"/>
      <c r="M922" s="9"/>
      <c r="N922" s="9"/>
      <c r="O922" s="9"/>
      <c r="P922" s="9"/>
      <c r="Q922" s="9"/>
      <c r="R922" s="9"/>
      <c r="S922" s="9"/>
      <c r="T922" s="9"/>
      <c r="U922" s="9"/>
      <c r="V922" s="9"/>
      <c r="W922" s="9"/>
      <c r="X922" s="9"/>
      <c r="Y922" s="9"/>
      <c r="Z922" s="9"/>
    </row>
    <row r="923" spans="2:26" ht="15.75" customHeight="1" x14ac:dyDescent="0.5">
      <c r="B923" s="7"/>
      <c r="E923" s="9"/>
      <c r="F923" s="9"/>
      <c r="G923" s="9"/>
      <c r="H923" s="9"/>
      <c r="I923" s="9"/>
      <c r="J923" s="9"/>
      <c r="K923" s="9"/>
      <c r="L923" s="9"/>
      <c r="M923" s="9"/>
      <c r="N923" s="9"/>
      <c r="O923" s="9"/>
      <c r="P923" s="9"/>
      <c r="Q923" s="9"/>
      <c r="R923" s="9"/>
      <c r="S923" s="9"/>
      <c r="T923" s="9"/>
      <c r="U923" s="9"/>
      <c r="V923" s="9"/>
      <c r="W923" s="9"/>
      <c r="X923" s="9"/>
      <c r="Y923" s="9"/>
      <c r="Z923" s="9"/>
    </row>
    <row r="924" spans="2:26" ht="15.75" customHeight="1" x14ac:dyDescent="0.5">
      <c r="B924" s="7"/>
      <c r="E924" s="9"/>
      <c r="F924" s="9"/>
      <c r="G924" s="9"/>
      <c r="H924" s="9"/>
      <c r="I924" s="9"/>
      <c r="J924" s="9"/>
      <c r="K924" s="9"/>
      <c r="L924" s="9"/>
      <c r="M924" s="9"/>
      <c r="N924" s="9"/>
      <c r="O924" s="9"/>
      <c r="P924" s="9"/>
      <c r="Q924" s="9"/>
      <c r="R924" s="9"/>
      <c r="S924" s="9"/>
      <c r="T924" s="9"/>
      <c r="U924" s="9"/>
      <c r="V924" s="9"/>
      <c r="W924" s="9"/>
      <c r="X924" s="9"/>
      <c r="Y924" s="9"/>
      <c r="Z924" s="9"/>
    </row>
    <row r="925" spans="2:26" ht="15.75" customHeight="1" x14ac:dyDescent="0.5">
      <c r="B925" s="7"/>
      <c r="E925" s="9"/>
      <c r="F925" s="9"/>
      <c r="G925" s="9"/>
      <c r="H925" s="9"/>
      <c r="I925" s="9"/>
      <c r="J925" s="9"/>
      <c r="K925" s="9"/>
      <c r="L925" s="9"/>
      <c r="M925" s="9"/>
      <c r="N925" s="9"/>
      <c r="O925" s="9"/>
      <c r="P925" s="9"/>
      <c r="Q925" s="9"/>
      <c r="R925" s="9"/>
      <c r="S925" s="9"/>
      <c r="T925" s="9"/>
      <c r="U925" s="9"/>
      <c r="V925" s="9"/>
      <c r="W925" s="9"/>
      <c r="X925" s="9"/>
      <c r="Y925" s="9"/>
      <c r="Z925" s="9"/>
    </row>
    <row r="926" spans="2:26" ht="15.75" customHeight="1" x14ac:dyDescent="0.5">
      <c r="B926" s="7"/>
      <c r="E926" s="9"/>
      <c r="F926" s="9"/>
      <c r="G926" s="9"/>
      <c r="H926" s="9"/>
      <c r="I926" s="9"/>
      <c r="J926" s="9"/>
      <c r="K926" s="9"/>
      <c r="L926" s="9"/>
      <c r="M926" s="9"/>
      <c r="N926" s="9"/>
      <c r="O926" s="9"/>
      <c r="P926" s="9"/>
      <c r="Q926" s="9"/>
      <c r="R926" s="9"/>
      <c r="S926" s="9"/>
      <c r="T926" s="9"/>
      <c r="U926" s="9"/>
      <c r="V926" s="9"/>
      <c r="W926" s="9"/>
      <c r="X926" s="9"/>
      <c r="Y926" s="9"/>
      <c r="Z926" s="9"/>
    </row>
    <row r="927" spans="2:26" ht="15.75" customHeight="1" x14ac:dyDescent="0.5">
      <c r="B927" s="7"/>
      <c r="E927" s="9"/>
      <c r="F927" s="9"/>
      <c r="G927" s="9"/>
      <c r="H927" s="9"/>
      <c r="I927" s="9"/>
      <c r="J927" s="9"/>
      <c r="K927" s="9"/>
      <c r="L927" s="9"/>
      <c r="M927" s="9"/>
      <c r="N927" s="9"/>
      <c r="O927" s="9"/>
      <c r="P927" s="9"/>
      <c r="Q927" s="9"/>
      <c r="R927" s="9"/>
      <c r="S927" s="9"/>
      <c r="T927" s="9"/>
      <c r="U927" s="9"/>
      <c r="V927" s="9"/>
      <c r="W927" s="9"/>
      <c r="X927" s="9"/>
      <c r="Y927" s="9"/>
      <c r="Z927" s="9"/>
    </row>
    <row r="928" spans="2:26" ht="15.75" customHeight="1" x14ac:dyDescent="0.5">
      <c r="B928" s="7"/>
      <c r="E928" s="9"/>
      <c r="F928" s="9"/>
      <c r="G928" s="9"/>
      <c r="H928" s="9"/>
      <c r="I928" s="9"/>
      <c r="J928" s="9"/>
      <c r="K928" s="9"/>
      <c r="L928" s="9"/>
      <c r="M928" s="9"/>
      <c r="N928" s="9"/>
      <c r="O928" s="9"/>
      <c r="P928" s="9"/>
      <c r="Q928" s="9"/>
      <c r="R928" s="9"/>
      <c r="S928" s="9"/>
      <c r="T928" s="9"/>
      <c r="U928" s="9"/>
      <c r="V928" s="9"/>
      <c r="W928" s="9"/>
      <c r="X928" s="9"/>
      <c r="Y928" s="9"/>
      <c r="Z928" s="9"/>
    </row>
    <row r="929" spans="2:26" ht="15.75" customHeight="1" x14ac:dyDescent="0.5">
      <c r="B929" s="7"/>
      <c r="E929" s="9"/>
      <c r="F929" s="9"/>
      <c r="G929" s="9"/>
      <c r="H929" s="9"/>
      <c r="I929" s="9"/>
      <c r="J929" s="9"/>
      <c r="K929" s="9"/>
      <c r="L929" s="9"/>
      <c r="M929" s="9"/>
      <c r="N929" s="9"/>
      <c r="O929" s="9"/>
      <c r="P929" s="9"/>
      <c r="Q929" s="9"/>
      <c r="R929" s="9"/>
      <c r="S929" s="9"/>
      <c r="T929" s="9"/>
      <c r="U929" s="9"/>
      <c r="V929" s="9"/>
      <c r="W929" s="9"/>
      <c r="X929" s="9"/>
      <c r="Y929" s="9"/>
      <c r="Z929" s="9"/>
    </row>
    <row r="930" spans="2:26" ht="15.75" customHeight="1" x14ac:dyDescent="0.5">
      <c r="B930" s="7"/>
      <c r="E930" s="9"/>
      <c r="F930" s="9"/>
      <c r="G930" s="9"/>
      <c r="H930" s="9"/>
      <c r="I930" s="9"/>
      <c r="J930" s="9"/>
      <c r="K930" s="9"/>
      <c r="L930" s="9"/>
      <c r="M930" s="9"/>
      <c r="N930" s="9"/>
      <c r="O930" s="9"/>
      <c r="P930" s="9"/>
      <c r="Q930" s="9"/>
      <c r="R930" s="9"/>
      <c r="S930" s="9"/>
      <c r="T930" s="9"/>
      <c r="U930" s="9"/>
      <c r="V930" s="9"/>
      <c r="W930" s="9"/>
      <c r="X930" s="9"/>
      <c r="Y930" s="9"/>
      <c r="Z930" s="9"/>
    </row>
    <row r="931" spans="2:26" ht="15.75" customHeight="1" x14ac:dyDescent="0.5">
      <c r="B931" s="7"/>
      <c r="E931" s="9"/>
      <c r="F931" s="9"/>
      <c r="G931" s="9"/>
      <c r="H931" s="9"/>
      <c r="I931" s="9"/>
      <c r="J931" s="9"/>
      <c r="K931" s="9"/>
      <c r="L931" s="9"/>
      <c r="M931" s="9"/>
      <c r="N931" s="9"/>
      <c r="O931" s="9"/>
      <c r="P931" s="9"/>
      <c r="Q931" s="9"/>
      <c r="R931" s="9"/>
      <c r="S931" s="9"/>
      <c r="T931" s="9"/>
      <c r="U931" s="9"/>
      <c r="V931" s="9"/>
      <c r="W931" s="9"/>
      <c r="X931" s="9"/>
      <c r="Y931" s="9"/>
      <c r="Z931" s="9"/>
    </row>
    <row r="932" spans="2:26" ht="15.75" customHeight="1" x14ac:dyDescent="0.5">
      <c r="B932" s="7"/>
      <c r="E932" s="9"/>
      <c r="F932" s="9"/>
      <c r="G932" s="9"/>
      <c r="H932" s="9"/>
      <c r="I932" s="9"/>
      <c r="J932" s="9"/>
      <c r="K932" s="9"/>
      <c r="L932" s="9"/>
      <c r="M932" s="9"/>
      <c r="N932" s="9"/>
      <c r="O932" s="9"/>
      <c r="P932" s="9"/>
      <c r="Q932" s="9"/>
      <c r="R932" s="9"/>
      <c r="S932" s="9"/>
      <c r="T932" s="9"/>
      <c r="U932" s="9"/>
      <c r="V932" s="9"/>
      <c r="W932" s="9"/>
      <c r="X932" s="9"/>
      <c r="Y932" s="9"/>
      <c r="Z932" s="9"/>
    </row>
    <row r="933" spans="2:26" ht="15.75" customHeight="1" x14ac:dyDescent="0.5">
      <c r="B933" s="7"/>
      <c r="E933" s="9"/>
      <c r="F933" s="9"/>
      <c r="G933" s="9"/>
      <c r="H933" s="9"/>
      <c r="I933" s="9"/>
      <c r="J933" s="9"/>
      <c r="K933" s="9"/>
      <c r="L933" s="9"/>
      <c r="M933" s="9"/>
      <c r="N933" s="9"/>
      <c r="O933" s="9"/>
      <c r="P933" s="9"/>
      <c r="Q933" s="9"/>
      <c r="R933" s="9"/>
      <c r="S933" s="9"/>
      <c r="T933" s="9"/>
      <c r="U933" s="9"/>
      <c r="V933" s="9"/>
      <c r="W933" s="9"/>
      <c r="X933" s="9"/>
      <c r="Y933" s="9"/>
      <c r="Z933" s="9"/>
    </row>
    <row r="934" spans="2:26" ht="15.75" customHeight="1" x14ac:dyDescent="0.5">
      <c r="B934" s="7"/>
      <c r="E934" s="9"/>
      <c r="F934" s="9"/>
      <c r="G934" s="9"/>
      <c r="H934" s="9"/>
      <c r="I934" s="9"/>
      <c r="J934" s="9"/>
      <c r="K934" s="9"/>
      <c r="L934" s="9"/>
      <c r="M934" s="9"/>
      <c r="N934" s="9"/>
      <c r="O934" s="9"/>
      <c r="P934" s="9"/>
      <c r="Q934" s="9"/>
      <c r="R934" s="9"/>
      <c r="S934" s="9"/>
      <c r="T934" s="9"/>
      <c r="U934" s="9"/>
      <c r="V934" s="9"/>
      <c r="W934" s="9"/>
      <c r="X934" s="9"/>
      <c r="Y934" s="9"/>
      <c r="Z934" s="9"/>
    </row>
    <row r="935" spans="2:26" ht="15.75" customHeight="1" x14ac:dyDescent="0.5">
      <c r="B935" s="7"/>
      <c r="E935" s="9"/>
      <c r="F935" s="9"/>
      <c r="G935" s="9"/>
      <c r="H935" s="9"/>
      <c r="I935" s="9"/>
      <c r="J935" s="9"/>
      <c r="K935" s="9"/>
      <c r="L935" s="9"/>
      <c r="M935" s="9"/>
      <c r="N935" s="9"/>
      <c r="O935" s="9"/>
      <c r="P935" s="9"/>
      <c r="Q935" s="9"/>
      <c r="R935" s="9"/>
      <c r="S935" s="9"/>
      <c r="T935" s="9"/>
      <c r="U935" s="9"/>
      <c r="V935" s="9"/>
      <c r="W935" s="9"/>
      <c r="X935" s="9"/>
      <c r="Y935" s="9"/>
      <c r="Z935" s="9"/>
    </row>
    <row r="936" spans="2:26" ht="15.75" customHeight="1" x14ac:dyDescent="0.5">
      <c r="B936" s="7"/>
      <c r="E936" s="9"/>
      <c r="F936" s="9"/>
      <c r="G936" s="9"/>
      <c r="H936" s="9"/>
      <c r="I936" s="9"/>
      <c r="J936" s="9"/>
      <c r="K936" s="9"/>
      <c r="L936" s="9"/>
      <c r="M936" s="9"/>
      <c r="N936" s="9"/>
      <c r="O936" s="9"/>
      <c r="P936" s="9"/>
      <c r="Q936" s="9"/>
      <c r="R936" s="9"/>
      <c r="S936" s="9"/>
      <c r="T936" s="9"/>
      <c r="U936" s="9"/>
      <c r="V936" s="9"/>
      <c r="W936" s="9"/>
      <c r="X936" s="9"/>
      <c r="Y936" s="9"/>
      <c r="Z936" s="9"/>
    </row>
    <row r="937" spans="2:26" ht="15.75" customHeight="1" x14ac:dyDescent="0.5">
      <c r="B937" s="7"/>
      <c r="E937" s="9"/>
      <c r="F937" s="9"/>
      <c r="G937" s="9"/>
      <c r="H937" s="9"/>
      <c r="I937" s="9"/>
      <c r="J937" s="9"/>
      <c r="K937" s="9"/>
      <c r="L937" s="9"/>
      <c r="M937" s="9"/>
      <c r="N937" s="9"/>
      <c r="O937" s="9"/>
      <c r="P937" s="9"/>
      <c r="Q937" s="9"/>
      <c r="R937" s="9"/>
      <c r="S937" s="9"/>
      <c r="T937" s="9"/>
      <c r="U937" s="9"/>
      <c r="V937" s="9"/>
      <c r="W937" s="9"/>
      <c r="X937" s="9"/>
      <c r="Y937" s="9"/>
      <c r="Z937" s="9"/>
    </row>
    <row r="938" spans="2:26" ht="15.75" customHeight="1" x14ac:dyDescent="0.5">
      <c r="B938" s="7"/>
      <c r="E938" s="9"/>
      <c r="F938" s="9"/>
      <c r="G938" s="9"/>
      <c r="H938" s="9"/>
      <c r="I938" s="9"/>
      <c r="J938" s="9"/>
      <c r="K938" s="9"/>
      <c r="L938" s="9"/>
      <c r="M938" s="9"/>
      <c r="N938" s="9"/>
      <c r="O938" s="9"/>
      <c r="P938" s="9"/>
      <c r="Q938" s="9"/>
      <c r="R938" s="9"/>
      <c r="S938" s="9"/>
      <c r="T938" s="9"/>
      <c r="U938" s="9"/>
      <c r="V938" s="9"/>
      <c r="W938" s="9"/>
      <c r="X938" s="9"/>
      <c r="Y938" s="9"/>
      <c r="Z938" s="9"/>
    </row>
    <row r="939" spans="2:26" ht="15.75" customHeight="1" x14ac:dyDescent="0.5">
      <c r="B939" s="7"/>
      <c r="E939" s="9"/>
      <c r="F939" s="9"/>
      <c r="G939" s="9"/>
      <c r="H939" s="9"/>
      <c r="I939" s="9"/>
      <c r="J939" s="9"/>
      <c r="K939" s="9"/>
      <c r="L939" s="9"/>
      <c r="M939" s="9"/>
      <c r="N939" s="9"/>
      <c r="O939" s="9"/>
      <c r="P939" s="9"/>
      <c r="Q939" s="9"/>
      <c r="R939" s="9"/>
      <c r="S939" s="9"/>
      <c r="T939" s="9"/>
      <c r="U939" s="9"/>
      <c r="V939" s="9"/>
      <c r="W939" s="9"/>
      <c r="X939" s="9"/>
      <c r="Y939" s="9"/>
      <c r="Z939" s="9"/>
    </row>
    <row r="940" spans="2:26" ht="15.75" customHeight="1" x14ac:dyDescent="0.5">
      <c r="B940" s="7"/>
      <c r="E940" s="9"/>
      <c r="F940" s="9"/>
      <c r="G940" s="9"/>
      <c r="H940" s="9"/>
      <c r="I940" s="9"/>
      <c r="J940" s="9"/>
      <c r="K940" s="9"/>
      <c r="L940" s="9"/>
      <c r="M940" s="9"/>
      <c r="N940" s="9"/>
      <c r="O940" s="9"/>
      <c r="P940" s="9"/>
      <c r="Q940" s="9"/>
      <c r="R940" s="9"/>
      <c r="S940" s="9"/>
      <c r="T940" s="9"/>
      <c r="U940" s="9"/>
      <c r="V940" s="9"/>
      <c r="W940" s="9"/>
      <c r="X940" s="9"/>
      <c r="Y940" s="9"/>
      <c r="Z940" s="9"/>
    </row>
    <row r="941" spans="2:26" ht="15.75" customHeight="1" x14ac:dyDescent="0.5">
      <c r="B941" s="7"/>
      <c r="E941" s="9"/>
      <c r="F941" s="9"/>
      <c r="G941" s="9"/>
      <c r="H941" s="9"/>
      <c r="I941" s="9"/>
      <c r="J941" s="9"/>
      <c r="K941" s="9"/>
      <c r="L941" s="9"/>
      <c r="M941" s="9"/>
      <c r="N941" s="9"/>
      <c r="O941" s="9"/>
      <c r="P941" s="9"/>
      <c r="Q941" s="9"/>
      <c r="R941" s="9"/>
      <c r="S941" s="9"/>
      <c r="T941" s="9"/>
      <c r="U941" s="9"/>
      <c r="V941" s="9"/>
      <c r="W941" s="9"/>
      <c r="X941" s="9"/>
      <c r="Y941" s="9"/>
      <c r="Z941" s="9"/>
    </row>
    <row r="942" spans="2:26" ht="15.75" customHeight="1" x14ac:dyDescent="0.5">
      <c r="B942" s="7"/>
      <c r="E942" s="9"/>
      <c r="F942" s="9"/>
      <c r="G942" s="9"/>
      <c r="H942" s="9"/>
      <c r="I942" s="9"/>
      <c r="J942" s="9"/>
      <c r="K942" s="9"/>
      <c r="L942" s="9"/>
      <c r="M942" s="9"/>
      <c r="N942" s="9"/>
      <c r="O942" s="9"/>
      <c r="P942" s="9"/>
      <c r="Q942" s="9"/>
      <c r="R942" s="9"/>
      <c r="S942" s="9"/>
      <c r="T942" s="9"/>
      <c r="U942" s="9"/>
      <c r="V942" s="9"/>
      <c r="W942" s="9"/>
      <c r="X942" s="9"/>
      <c r="Y942" s="9"/>
      <c r="Z942" s="9"/>
    </row>
    <row r="943" spans="2:26" ht="15.75" customHeight="1" x14ac:dyDescent="0.5">
      <c r="B943" s="7"/>
      <c r="E943" s="9"/>
      <c r="F943" s="9"/>
      <c r="G943" s="9"/>
      <c r="H943" s="9"/>
      <c r="I943" s="9"/>
      <c r="J943" s="9"/>
      <c r="K943" s="9"/>
      <c r="L943" s="9"/>
      <c r="M943" s="9"/>
      <c r="N943" s="9"/>
      <c r="O943" s="9"/>
      <c r="P943" s="9"/>
      <c r="Q943" s="9"/>
      <c r="R943" s="9"/>
      <c r="S943" s="9"/>
      <c r="T943" s="9"/>
      <c r="U943" s="9"/>
      <c r="V943" s="9"/>
      <c r="W943" s="9"/>
      <c r="X943" s="9"/>
      <c r="Y943" s="9"/>
      <c r="Z943" s="9"/>
    </row>
    <row r="944" spans="2:26" ht="15.75" customHeight="1" x14ac:dyDescent="0.5">
      <c r="B944" s="7"/>
      <c r="E944" s="9"/>
      <c r="F944" s="9"/>
      <c r="G944" s="9"/>
      <c r="H944" s="9"/>
      <c r="I944" s="9"/>
      <c r="J944" s="9"/>
      <c r="K944" s="9"/>
      <c r="L944" s="9"/>
      <c r="M944" s="9"/>
      <c r="N944" s="9"/>
      <c r="O944" s="9"/>
      <c r="P944" s="9"/>
      <c r="Q944" s="9"/>
      <c r="R944" s="9"/>
      <c r="S944" s="9"/>
      <c r="T944" s="9"/>
      <c r="U944" s="9"/>
      <c r="V944" s="9"/>
      <c r="W944" s="9"/>
      <c r="X944" s="9"/>
      <c r="Y944" s="9"/>
      <c r="Z944" s="9"/>
    </row>
    <row r="945" spans="2:26" ht="15.75" customHeight="1" x14ac:dyDescent="0.5">
      <c r="B945" s="7"/>
      <c r="E945" s="9"/>
      <c r="F945" s="9"/>
      <c r="G945" s="9"/>
      <c r="H945" s="9"/>
      <c r="I945" s="9"/>
      <c r="J945" s="9"/>
      <c r="K945" s="9"/>
      <c r="L945" s="9"/>
      <c r="M945" s="9"/>
      <c r="N945" s="9"/>
      <c r="O945" s="9"/>
      <c r="P945" s="9"/>
      <c r="Q945" s="9"/>
      <c r="R945" s="9"/>
      <c r="S945" s="9"/>
      <c r="T945" s="9"/>
      <c r="U945" s="9"/>
      <c r="V945" s="9"/>
      <c r="W945" s="9"/>
      <c r="X945" s="9"/>
      <c r="Y945" s="9"/>
      <c r="Z945" s="9"/>
    </row>
    <row r="946" spans="2:26" ht="15.75" customHeight="1" x14ac:dyDescent="0.5">
      <c r="B946" s="7"/>
      <c r="E946" s="9"/>
      <c r="F946" s="9"/>
      <c r="G946" s="9"/>
      <c r="H946" s="9"/>
      <c r="I946" s="9"/>
      <c r="J946" s="9"/>
      <c r="K946" s="9"/>
      <c r="L946" s="9"/>
      <c r="M946" s="9"/>
      <c r="N946" s="9"/>
      <c r="O946" s="9"/>
      <c r="P946" s="9"/>
      <c r="Q946" s="9"/>
      <c r="R946" s="9"/>
      <c r="S946" s="9"/>
      <c r="T946" s="9"/>
      <c r="U946" s="9"/>
      <c r="V946" s="9"/>
      <c r="W946" s="9"/>
      <c r="X946" s="9"/>
      <c r="Y946" s="9"/>
      <c r="Z946" s="9"/>
    </row>
    <row r="947" spans="2:26" ht="15.75" customHeight="1" x14ac:dyDescent="0.5">
      <c r="B947" s="7"/>
      <c r="E947" s="9"/>
      <c r="F947" s="9"/>
      <c r="G947" s="9"/>
      <c r="H947" s="9"/>
      <c r="I947" s="9"/>
      <c r="J947" s="9"/>
      <c r="K947" s="9"/>
      <c r="L947" s="9"/>
      <c r="M947" s="9"/>
      <c r="N947" s="9"/>
      <c r="O947" s="9"/>
      <c r="P947" s="9"/>
      <c r="Q947" s="9"/>
      <c r="R947" s="9"/>
      <c r="S947" s="9"/>
      <c r="T947" s="9"/>
      <c r="U947" s="9"/>
      <c r="V947" s="9"/>
      <c r="W947" s="9"/>
      <c r="X947" s="9"/>
      <c r="Y947" s="9"/>
      <c r="Z947" s="9"/>
    </row>
    <row r="948" spans="2:26" ht="15.75" customHeight="1" x14ac:dyDescent="0.5">
      <c r="B948" s="7"/>
      <c r="E948" s="9"/>
      <c r="F948" s="9"/>
      <c r="G948" s="9"/>
      <c r="H948" s="9"/>
      <c r="I948" s="9"/>
      <c r="J948" s="9"/>
      <c r="K948" s="9"/>
      <c r="L948" s="9"/>
      <c r="M948" s="9"/>
      <c r="N948" s="9"/>
      <c r="O948" s="9"/>
      <c r="P948" s="9"/>
      <c r="Q948" s="9"/>
      <c r="R948" s="9"/>
      <c r="S948" s="9"/>
      <c r="T948" s="9"/>
      <c r="U948" s="9"/>
      <c r="V948" s="9"/>
      <c r="W948" s="9"/>
      <c r="X948" s="9"/>
      <c r="Y948" s="9"/>
      <c r="Z948" s="9"/>
    </row>
    <row r="949" spans="2:26" ht="15.75" customHeight="1" x14ac:dyDescent="0.5">
      <c r="B949" s="7"/>
      <c r="E949" s="9"/>
      <c r="F949" s="9"/>
      <c r="G949" s="9"/>
      <c r="H949" s="9"/>
      <c r="I949" s="9"/>
      <c r="J949" s="9"/>
      <c r="K949" s="9"/>
      <c r="L949" s="9"/>
      <c r="M949" s="9"/>
      <c r="N949" s="9"/>
      <c r="O949" s="9"/>
      <c r="P949" s="9"/>
      <c r="Q949" s="9"/>
      <c r="R949" s="9"/>
      <c r="S949" s="9"/>
      <c r="T949" s="9"/>
      <c r="U949" s="9"/>
      <c r="V949" s="9"/>
      <c r="W949" s="9"/>
      <c r="X949" s="9"/>
      <c r="Y949" s="9"/>
      <c r="Z949" s="9"/>
    </row>
    <row r="950" spans="2:26" ht="15.75" customHeight="1" x14ac:dyDescent="0.5">
      <c r="B950" s="7"/>
      <c r="E950" s="9"/>
      <c r="F950" s="9"/>
      <c r="G950" s="9"/>
      <c r="H950" s="9"/>
      <c r="I950" s="9"/>
      <c r="J950" s="9"/>
      <c r="K950" s="9"/>
      <c r="L950" s="9"/>
      <c r="M950" s="9"/>
      <c r="N950" s="9"/>
      <c r="O950" s="9"/>
      <c r="P950" s="9"/>
      <c r="Q950" s="9"/>
      <c r="R950" s="9"/>
      <c r="S950" s="9"/>
      <c r="T950" s="9"/>
      <c r="U950" s="9"/>
      <c r="V950" s="9"/>
      <c r="W950" s="9"/>
      <c r="X950" s="9"/>
      <c r="Y950" s="9"/>
      <c r="Z950" s="9"/>
    </row>
    <row r="951" spans="2:26" ht="15.75" customHeight="1" x14ac:dyDescent="0.5">
      <c r="B951" s="7"/>
      <c r="E951" s="9"/>
      <c r="F951" s="9"/>
      <c r="G951" s="9"/>
      <c r="H951" s="9"/>
      <c r="I951" s="9"/>
      <c r="J951" s="9"/>
      <c r="K951" s="9"/>
      <c r="L951" s="9"/>
      <c r="M951" s="9"/>
      <c r="N951" s="9"/>
      <c r="O951" s="9"/>
      <c r="P951" s="9"/>
      <c r="Q951" s="9"/>
      <c r="R951" s="9"/>
      <c r="S951" s="9"/>
      <c r="T951" s="9"/>
      <c r="U951" s="9"/>
      <c r="V951" s="9"/>
      <c r="W951" s="9"/>
      <c r="X951" s="9"/>
      <c r="Y951" s="9"/>
      <c r="Z951" s="9"/>
    </row>
    <row r="952" spans="2:26" ht="15.75" customHeight="1" x14ac:dyDescent="0.5">
      <c r="B952" s="7"/>
      <c r="E952" s="9"/>
      <c r="F952" s="9"/>
      <c r="G952" s="9"/>
      <c r="H952" s="9"/>
      <c r="I952" s="9"/>
      <c r="J952" s="9"/>
      <c r="K952" s="9"/>
      <c r="L952" s="9"/>
      <c r="M952" s="9"/>
      <c r="N952" s="9"/>
      <c r="O952" s="9"/>
      <c r="P952" s="9"/>
      <c r="Q952" s="9"/>
      <c r="R952" s="9"/>
      <c r="S952" s="9"/>
      <c r="T952" s="9"/>
      <c r="U952" s="9"/>
      <c r="V952" s="9"/>
      <c r="W952" s="9"/>
      <c r="X952" s="9"/>
      <c r="Y952" s="9"/>
      <c r="Z952" s="9"/>
    </row>
    <row r="953" spans="2:26" ht="15.75" customHeight="1" x14ac:dyDescent="0.5">
      <c r="B953" s="7"/>
      <c r="E953" s="9"/>
      <c r="F953" s="9"/>
      <c r="G953" s="9"/>
      <c r="H953" s="9"/>
      <c r="I953" s="9"/>
      <c r="J953" s="9"/>
      <c r="K953" s="9"/>
      <c r="L953" s="9"/>
      <c r="M953" s="9"/>
      <c r="N953" s="9"/>
      <c r="O953" s="9"/>
      <c r="P953" s="9"/>
      <c r="Q953" s="9"/>
      <c r="R953" s="9"/>
      <c r="S953" s="9"/>
      <c r="T953" s="9"/>
      <c r="U953" s="9"/>
      <c r="V953" s="9"/>
      <c r="W953" s="9"/>
      <c r="X953" s="9"/>
      <c r="Y953" s="9"/>
      <c r="Z953" s="9"/>
    </row>
    <row r="954" spans="2:26" ht="15.75" customHeight="1" x14ac:dyDescent="0.5">
      <c r="B954" s="7"/>
      <c r="E954" s="9"/>
      <c r="F954" s="9"/>
      <c r="G954" s="9"/>
      <c r="H954" s="9"/>
      <c r="I954" s="9"/>
      <c r="J954" s="9"/>
      <c r="K954" s="9"/>
      <c r="L954" s="9"/>
      <c r="M954" s="9"/>
      <c r="N954" s="9"/>
      <c r="O954" s="9"/>
      <c r="P954" s="9"/>
      <c r="Q954" s="9"/>
      <c r="R954" s="9"/>
      <c r="S954" s="9"/>
      <c r="T954" s="9"/>
      <c r="U954" s="9"/>
      <c r="V954" s="9"/>
      <c r="W954" s="9"/>
      <c r="X954" s="9"/>
      <c r="Y954" s="9"/>
      <c r="Z954" s="9"/>
    </row>
    <row r="955" spans="2:26" ht="15.75" customHeight="1" x14ac:dyDescent="0.5">
      <c r="B955" s="7"/>
      <c r="E955" s="9"/>
      <c r="F955" s="9"/>
      <c r="G955" s="9"/>
      <c r="H955" s="9"/>
      <c r="I955" s="9"/>
      <c r="J955" s="9"/>
      <c r="K955" s="9"/>
      <c r="L955" s="9"/>
      <c r="M955" s="9"/>
      <c r="N955" s="9"/>
      <c r="O955" s="9"/>
      <c r="P955" s="9"/>
      <c r="Q955" s="9"/>
      <c r="R955" s="9"/>
      <c r="S955" s="9"/>
      <c r="T955" s="9"/>
      <c r="U955" s="9"/>
      <c r="V955" s="9"/>
      <c r="W955" s="9"/>
      <c r="X955" s="9"/>
      <c r="Y955" s="9"/>
      <c r="Z955" s="9"/>
    </row>
    <row r="956" spans="2:26" ht="15.75" customHeight="1" x14ac:dyDescent="0.5">
      <c r="B956" s="7"/>
      <c r="E956" s="9"/>
      <c r="F956" s="9"/>
      <c r="G956" s="9"/>
      <c r="H956" s="9"/>
      <c r="I956" s="9"/>
      <c r="J956" s="9"/>
      <c r="K956" s="9"/>
      <c r="L956" s="9"/>
      <c r="M956" s="9"/>
      <c r="N956" s="9"/>
      <c r="O956" s="9"/>
      <c r="P956" s="9"/>
      <c r="Q956" s="9"/>
      <c r="R956" s="9"/>
      <c r="S956" s="9"/>
      <c r="T956" s="9"/>
      <c r="U956" s="9"/>
      <c r="V956" s="9"/>
      <c r="W956" s="9"/>
      <c r="X956" s="9"/>
      <c r="Y956" s="9"/>
      <c r="Z956" s="9"/>
    </row>
    <row r="957" spans="2:26" ht="15.75" customHeight="1" x14ac:dyDescent="0.5">
      <c r="B957" s="7"/>
      <c r="E957" s="9"/>
      <c r="F957" s="9"/>
      <c r="G957" s="9"/>
      <c r="H957" s="9"/>
      <c r="I957" s="9"/>
      <c r="J957" s="9"/>
      <c r="K957" s="9"/>
      <c r="L957" s="9"/>
      <c r="M957" s="9"/>
      <c r="N957" s="9"/>
      <c r="O957" s="9"/>
      <c r="P957" s="9"/>
      <c r="Q957" s="9"/>
      <c r="R957" s="9"/>
      <c r="S957" s="9"/>
      <c r="T957" s="9"/>
      <c r="U957" s="9"/>
      <c r="V957" s="9"/>
      <c r="W957" s="9"/>
      <c r="X957" s="9"/>
      <c r="Y957" s="9"/>
      <c r="Z957" s="9"/>
    </row>
    <row r="958" spans="2:26" ht="15.75" customHeight="1" x14ac:dyDescent="0.5">
      <c r="B958" s="7"/>
      <c r="E958" s="9"/>
      <c r="F958" s="9"/>
      <c r="G958" s="9"/>
      <c r="H958" s="9"/>
      <c r="I958" s="9"/>
      <c r="J958" s="9"/>
      <c r="K958" s="9"/>
      <c r="L958" s="9"/>
      <c r="M958" s="9"/>
      <c r="N958" s="9"/>
      <c r="O958" s="9"/>
      <c r="P958" s="9"/>
      <c r="Q958" s="9"/>
      <c r="R958" s="9"/>
      <c r="S958" s="9"/>
      <c r="T958" s="9"/>
      <c r="U958" s="9"/>
      <c r="V958" s="9"/>
      <c r="W958" s="9"/>
      <c r="X958" s="9"/>
      <c r="Y958" s="9"/>
      <c r="Z958" s="9"/>
    </row>
    <row r="959" spans="2:26" ht="15.75" customHeight="1" x14ac:dyDescent="0.5">
      <c r="B959" s="7"/>
      <c r="E959" s="9"/>
      <c r="F959" s="9"/>
      <c r="G959" s="9"/>
      <c r="H959" s="9"/>
      <c r="I959" s="9"/>
      <c r="J959" s="9"/>
      <c r="K959" s="9"/>
      <c r="L959" s="9"/>
      <c r="M959" s="9"/>
      <c r="N959" s="9"/>
      <c r="O959" s="9"/>
      <c r="P959" s="9"/>
      <c r="Q959" s="9"/>
      <c r="R959" s="9"/>
      <c r="S959" s="9"/>
      <c r="T959" s="9"/>
      <c r="U959" s="9"/>
      <c r="V959" s="9"/>
      <c r="W959" s="9"/>
      <c r="X959" s="9"/>
      <c r="Y959" s="9"/>
      <c r="Z959" s="9"/>
    </row>
    <row r="960" spans="2:26" ht="15.75" customHeight="1" x14ac:dyDescent="0.5">
      <c r="B960" s="7"/>
      <c r="E960" s="9"/>
      <c r="F960" s="9"/>
      <c r="G960" s="9"/>
      <c r="H960" s="9"/>
      <c r="I960" s="9"/>
      <c r="J960" s="9"/>
      <c r="K960" s="9"/>
      <c r="L960" s="9"/>
      <c r="M960" s="9"/>
      <c r="N960" s="9"/>
      <c r="O960" s="9"/>
      <c r="P960" s="9"/>
      <c r="Q960" s="9"/>
      <c r="R960" s="9"/>
      <c r="S960" s="9"/>
      <c r="T960" s="9"/>
      <c r="U960" s="9"/>
      <c r="V960" s="9"/>
      <c r="W960" s="9"/>
      <c r="X960" s="9"/>
      <c r="Y960" s="9"/>
      <c r="Z960" s="9"/>
    </row>
    <row r="961" spans="2:26" ht="15.75" customHeight="1" x14ac:dyDescent="0.5">
      <c r="B961" s="7"/>
      <c r="E961" s="9"/>
      <c r="F961" s="9"/>
      <c r="G961" s="9"/>
      <c r="H961" s="9"/>
      <c r="I961" s="9"/>
      <c r="J961" s="9"/>
      <c r="K961" s="9"/>
      <c r="L961" s="9"/>
      <c r="M961" s="9"/>
      <c r="N961" s="9"/>
      <c r="O961" s="9"/>
      <c r="P961" s="9"/>
      <c r="Q961" s="9"/>
      <c r="R961" s="9"/>
      <c r="S961" s="9"/>
      <c r="T961" s="9"/>
      <c r="U961" s="9"/>
      <c r="V961" s="9"/>
      <c r="W961" s="9"/>
      <c r="X961" s="9"/>
      <c r="Y961" s="9"/>
      <c r="Z961" s="9"/>
    </row>
    <row r="962" spans="2:26" ht="15.75" customHeight="1" x14ac:dyDescent="0.5">
      <c r="B962" s="7"/>
      <c r="E962" s="9"/>
      <c r="F962" s="9"/>
      <c r="G962" s="9"/>
      <c r="H962" s="9"/>
      <c r="I962" s="9"/>
      <c r="J962" s="9"/>
      <c r="K962" s="9"/>
      <c r="L962" s="9"/>
      <c r="M962" s="9"/>
      <c r="N962" s="9"/>
      <c r="O962" s="9"/>
      <c r="P962" s="9"/>
      <c r="Q962" s="9"/>
      <c r="R962" s="9"/>
      <c r="S962" s="9"/>
      <c r="T962" s="9"/>
      <c r="U962" s="9"/>
      <c r="V962" s="9"/>
      <c r="W962" s="9"/>
      <c r="X962" s="9"/>
      <c r="Y962" s="9"/>
      <c r="Z962" s="9"/>
    </row>
    <row r="963" spans="2:26" ht="15.75" customHeight="1" x14ac:dyDescent="0.5">
      <c r="B963" s="7"/>
      <c r="E963" s="9"/>
      <c r="F963" s="9"/>
      <c r="G963" s="9"/>
      <c r="H963" s="9"/>
      <c r="I963" s="9"/>
      <c r="J963" s="9"/>
      <c r="K963" s="9"/>
      <c r="L963" s="9"/>
      <c r="M963" s="9"/>
      <c r="N963" s="9"/>
      <c r="O963" s="9"/>
      <c r="P963" s="9"/>
      <c r="Q963" s="9"/>
      <c r="R963" s="9"/>
      <c r="S963" s="9"/>
      <c r="T963" s="9"/>
      <c r="U963" s="9"/>
      <c r="V963" s="9"/>
      <c r="W963" s="9"/>
      <c r="X963" s="9"/>
      <c r="Y963" s="9"/>
      <c r="Z963" s="9"/>
    </row>
    <row r="964" spans="2:26" ht="15.75" customHeight="1" x14ac:dyDescent="0.5">
      <c r="B964" s="7"/>
      <c r="E964" s="9"/>
      <c r="F964" s="9"/>
      <c r="G964" s="9"/>
      <c r="H964" s="9"/>
      <c r="I964" s="9"/>
      <c r="J964" s="9"/>
      <c r="K964" s="9"/>
      <c r="L964" s="9"/>
      <c r="M964" s="9"/>
      <c r="N964" s="9"/>
      <c r="O964" s="9"/>
      <c r="P964" s="9"/>
      <c r="Q964" s="9"/>
      <c r="R964" s="9"/>
      <c r="S964" s="9"/>
      <c r="T964" s="9"/>
      <c r="U964" s="9"/>
      <c r="V964" s="9"/>
      <c r="W964" s="9"/>
      <c r="X964" s="9"/>
      <c r="Y964" s="9"/>
      <c r="Z964" s="9"/>
    </row>
    <row r="965" spans="2:26" ht="15.75" customHeight="1" x14ac:dyDescent="0.5">
      <c r="B965" s="7"/>
      <c r="E965" s="9"/>
      <c r="F965" s="9"/>
      <c r="G965" s="9"/>
      <c r="H965" s="9"/>
      <c r="I965" s="9"/>
      <c r="J965" s="9"/>
      <c r="K965" s="9"/>
      <c r="L965" s="9"/>
      <c r="M965" s="9"/>
      <c r="N965" s="9"/>
      <c r="O965" s="9"/>
      <c r="P965" s="9"/>
      <c r="Q965" s="9"/>
      <c r="R965" s="9"/>
      <c r="S965" s="9"/>
      <c r="T965" s="9"/>
      <c r="U965" s="9"/>
      <c r="V965" s="9"/>
      <c r="W965" s="9"/>
      <c r="X965" s="9"/>
      <c r="Y965" s="9"/>
      <c r="Z965" s="9"/>
    </row>
    <row r="966" spans="2:26" ht="15.75" customHeight="1" x14ac:dyDescent="0.5">
      <c r="B966" s="7"/>
      <c r="E966" s="9"/>
      <c r="F966" s="9"/>
      <c r="G966" s="9"/>
      <c r="H966" s="9"/>
      <c r="I966" s="9"/>
      <c r="J966" s="9"/>
      <c r="K966" s="9"/>
      <c r="L966" s="9"/>
      <c r="M966" s="9"/>
      <c r="N966" s="9"/>
      <c r="O966" s="9"/>
      <c r="P966" s="9"/>
      <c r="Q966" s="9"/>
      <c r="R966" s="9"/>
      <c r="S966" s="9"/>
      <c r="T966" s="9"/>
      <c r="U966" s="9"/>
      <c r="V966" s="9"/>
      <c r="W966" s="9"/>
      <c r="X966" s="9"/>
      <c r="Y966" s="9"/>
      <c r="Z966" s="9"/>
    </row>
    <row r="967" spans="2:26" ht="15.75" customHeight="1" x14ac:dyDescent="0.5">
      <c r="B967" s="7"/>
      <c r="E967" s="9"/>
      <c r="F967" s="9"/>
      <c r="G967" s="9"/>
      <c r="H967" s="9"/>
      <c r="I967" s="9"/>
      <c r="J967" s="9"/>
      <c r="K967" s="9"/>
      <c r="L967" s="9"/>
      <c r="M967" s="9"/>
      <c r="N967" s="9"/>
      <c r="O967" s="9"/>
      <c r="P967" s="9"/>
      <c r="Q967" s="9"/>
      <c r="R967" s="9"/>
      <c r="S967" s="9"/>
      <c r="T967" s="9"/>
      <c r="U967" s="9"/>
      <c r="V967" s="9"/>
      <c r="W967" s="9"/>
      <c r="X967" s="9"/>
      <c r="Y967" s="9"/>
      <c r="Z967" s="9"/>
    </row>
    <row r="968" spans="2:26" ht="15.75" customHeight="1" x14ac:dyDescent="0.5">
      <c r="B968" s="7"/>
      <c r="E968" s="9"/>
      <c r="F968" s="9"/>
      <c r="G968" s="9"/>
      <c r="H968" s="9"/>
      <c r="I968" s="9"/>
      <c r="J968" s="9"/>
      <c r="K968" s="9"/>
      <c r="L968" s="9"/>
      <c r="M968" s="9"/>
      <c r="N968" s="9"/>
      <c r="O968" s="9"/>
      <c r="P968" s="9"/>
      <c r="Q968" s="9"/>
      <c r="R968" s="9"/>
      <c r="S968" s="9"/>
      <c r="T968" s="9"/>
      <c r="U968" s="9"/>
      <c r="V968" s="9"/>
      <c r="W968" s="9"/>
      <c r="X968" s="9"/>
      <c r="Y968" s="9"/>
      <c r="Z968" s="9"/>
    </row>
    <row r="969" spans="2:26" ht="15.75" customHeight="1" x14ac:dyDescent="0.5">
      <c r="B969" s="7"/>
      <c r="E969" s="9"/>
      <c r="F969" s="9"/>
      <c r="G969" s="9"/>
      <c r="H969" s="9"/>
      <c r="I969" s="9"/>
      <c r="J969" s="9"/>
      <c r="K969" s="9"/>
      <c r="L969" s="9"/>
      <c r="M969" s="9"/>
      <c r="N969" s="9"/>
      <c r="O969" s="9"/>
      <c r="P969" s="9"/>
      <c r="Q969" s="9"/>
      <c r="R969" s="9"/>
      <c r="S969" s="9"/>
      <c r="T969" s="9"/>
      <c r="U969" s="9"/>
      <c r="V969" s="9"/>
      <c r="W969" s="9"/>
      <c r="X969" s="9"/>
      <c r="Y969" s="9"/>
      <c r="Z969" s="9"/>
    </row>
    <row r="970" spans="2:26" ht="15.75" customHeight="1" x14ac:dyDescent="0.5">
      <c r="B970" s="7"/>
      <c r="E970" s="9"/>
      <c r="F970" s="9"/>
      <c r="G970" s="9"/>
      <c r="H970" s="9"/>
      <c r="I970" s="9"/>
      <c r="J970" s="9"/>
      <c r="K970" s="9"/>
      <c r="L970" s="9"/>
      <c r="M970" s="9"/>
      <c r="N970" s="9"/>
      <c r="O970" s="9"/>
      <c r="P970" s="9"/>
      <c r="Q970" s="9"/>
      <c r="R970" s="9"/>
      <c r="S970" s="9"/>
      <c r="T970" s="9"/>
      <c r="U970" s="9"/>
      <c r="V970" s="9"/>
      <c r="W970" s="9"/>
      <c r="X970" s="9"/>
      <c r="Y970" s="9"/>
      <c r="Z970" s="9"/>
    </row>
    <row r="971" spans="2:26" ht="15.75" customHeight="1" x14ac:dyDescent="0.5">
      <c r="B971" s="7"/>
      <c r="E971" s="9"/>
      <c r="F971" s="9"/>
      <c r="G971" s="9"/>
      <c r="H971" s="9"/>
      <c r="I971" s="9"/>
      <c r="J971" s="9"/>
      <c r="K971" s="9"/>
      <c r="L971" s="9"/>
      <c r="M971" s="9"/>
      <c r="N971" s="9"/>
      <c r="O971" s="9"/>
      <c r="P971" s="9"/>
      <c r="Q971" s="9"/>
      <c r="R971" s="9"/>
      <c r="S971" s="9"/>
      <c r="T971" s="9"/>
      <c r="U971" s="9"/>
      <c r="V971" s="9"/>
      <c r="W971" s="9"/>
      <c r="X971" s="9"/>
      <c r="Y971" s="9"/>
      <c r="Z971" s="9"/>
    </row>
    <row r="972" spans="2:26" ht="15.75" customHeight="1" x14ac:dyDescent="0.5">
      <c r="B972" s="7"/>
      <c r="E972" s="9"/>
      <c r="F972" s="9"/>
      <c r="G972" s="9"/>
      <c r="H972" s="9"/>
      <c r="I972" s="9"/>
      <c r="J972" s="9"/>
      <c r="K972" s="9"/>
      <c r="L972" s="9"/>
      <c r="M972" s="9"/>
      <c r="N972" s="9"/>
      <c r="O972" s="9"/>
      <c r="P972" s="9"/>
      <c r="Q972" s="9"/>
      <c r="R972" s="9"/>
      <c r="S972" s="9"/>
      <c r="T972" s="9"/>
      <c r="U972" s="9"/>
      <c r="V972" s="9"/>
      <c r="W972" s="9"/>
      <c r="X972" s="9"/>
      <c r="Y972" s="9"/>
      <c r="Z972" s="9"/>
    </row>
    <row r="973" spans="2:26" ht="15.75" customHeight="1" x14ac:dyDescent="0.5">
      <c r="B973" s="7"/>
      <c r="E973" s="9"/>
      <c r="F973" s="9"/>
      <c r="G973" s="9"/>
      <c r="H973" s="9"/>
      <c r="I973" s="9"/>
      <c r="J973" s="9"/>
      <c r="K973" s="9"/>
      <c r="L973" s="9"/>
      <c r="M973" s="9"/>
      <c r="N973" s="9"/>
      <c r="O973" s="9"/>
      <c r="P973" s="9"/>
      <c r="Q973" s="9"/>
      <c r="R973" s="9"/>
      <c r="S973" s="9"/>
      <c r="T973" s="9"/>
      <c r="U973" s="9"/>
      <c r="V973" s="9"/>
      <c r="W973" s="9"/>
      <c r="X973" s="9"/>
      <c r="Y973" s="9"/>
      <c r="Z973" s="9"/>
    </row>
    <row r="974" spans="2:26" ht="15.75" customHeight="1" x14ac:dyDescent="0.5">
      <c r="B974" s="7"/>
      <c r="E974" s="9"/>
      <c r="F974" s="9"/>
      <c r="G974" s="9"/>
      <c r="H974" s="9"/>
      <c r="I974" s="9"/>
      <c r="J974" s="9"/>
      <c r="K974" s="9"/>
      <c r="L974" s="9"/>
      <c r="M974" s="9"/>
      <c r="N974" s="9"/>
      <c r="O974" s="9"/>
      <c r="P974" s="9"/>
      <c r="Q974" s="9"/>
      <c r="R974" s="9"/>
      <c r="S974" s="9"/>
      <c r="T974" s="9"/>
      <c r="U974" s="9"/>
      <c r="V974" s="9"/>
      <c r="W974" s="9"/>
      <c r="X974" s="9"/>
      <c r="Y974" s="9"/>
      <c r="Z974" s="9"/>
    </row>
    <row r="975" spans="2:26" ht="15.75" customHeight="1" x14ac:dyDescent="0.5">
      <c r="B975" s="7"/>
      <c r="E975" s="9"/>
      <c r="F975" s="9"/>
      <c r="G975" s="9"/>
      <c r="H975" s="9"/>
      <c r="I975" s="9"/>
      <c r="J975" s="9"/>
      <c r="K975" s="9"/>
      <c r="L975" s="9"/>
      <c r="M975" s="9"/>
      <c r="N975" s="9"/>
      <c r="O975" s="9"/>
      <c r="P975" s="9"/>
      <c r="Q975" s="9"/>
      <c r="R975" s="9"/>
      <c r="S975" s="9"/>
      <c r="T975" s="9"/>
      <c r="U975" s="9"/>
      <c r="V975" s="9"/>
      <c r="W975" s="9"/>
      <c r="X975" s="9"/>
      <c r="Y975" s="9"/>
      <c r="Z975" s="9"/>
    </row>
    <row r="976" spans="2:26" ht="15.75" customHeight="1" x14ac:dyDescent="0.5">
      <c r="B976" s="7"/>
      <c r="E976" s="9"/>
      <c r="F976" s="9"/>
      <c r="G976" s="9"/>
      <c r="H976" s="9"/>
      <c r="I976" s="9"/>
      <c r="J976" s="9"/>
      <c r="K976" s="9"/>
      <c r="L976" s="9"/>
      <c r="M976" s="9"/>
      <c r="N976" s="9"/>
      <c r="O976" s="9"/>
      <c r="P976" s="9"/>
      <c r="Q976" s="9"/>
      <c r="R976" s="9"/>
      <c r="S976" s="9"/>
      <c r="T976" s="9"/>
      <c r="U976" s="9"/>
      <c r="V976" s="9"/>
      <c r="W976" s="9"/>
      <c r="X976" s="9"/>
      <c r="Y976" s="9"/>
      <c r="Z976" s="9"/>
    </row>
    <row r="977" spans="2:26" ht="15.75" customHeight="1" x14ac:dyDescent="0.5">
      <c r="B977" s="7"/>
      <c r="E977" s="9"/>
      <c r="F977" s="9"/>
      <c r="G977" s="9"/>
      <c r="H977" s="9"/>
      <c r="I977" s="9"/>
      <c r="J977" s="9"/>
      <c r="K977" s="9"/>
      <c r="L977" s="9"/>
      <c r="M977" s="9"/>
      <c r="N977" s="9"/>
      <c r="O977" s="9"/>
      <c r="P977" s="9"/>
      <c r="Q977" s="9"/>
      <c r="R977" s="9"/>
      <c r="S977" s="9"/>
      <c r="T977" s="9"/>
      <c r="U977" s="9"/>
      <c r="V977" s="9"/>
      <c r="W977" s="9"/>
      <c r="X977" s="9"/>
      <c r="Y977" s="9"/>
      <c r="Z977" s="9"/>
    </row>
    <row r="978" spans="2:26" ht="15.75" customHeight="1" x14ac:dyDescent="0.5">
      <c r="B978" s="7"/>
      <c r="E978" s="9"/>
      <c r="F978" s="9"/>
      <c r="G978" s="9"/>
      <c r="H978" s="9"/>
      <c r="I978" s="9"/>
      <c r="J978" s="9"/>
      <c r="K978" s="9"/>
      <c r="L978" s="9"/>
      <c r="M978" s="9"/>
      <c r="N978" s="9"/>
      <c r="O978" s="9"/>
      <c r="P978" s="9"/>
      <c r="Q978" s="9"/>
      <c r="R978" s="9"/>
      <c r="S978" s="9"/>
      <c r="T978" s="9"/>
      <c r="U978" s="9"/>
      <c r="V978" s="9"/>
      <c r="W978" s="9"/>
      <c r="X978" s="9"/>
      <c r="Y978" s="9"/>
      <c r="Z978" s="9"/>
    </row>
    <row r="979" spans="2:26" ht="15.75" customHeight="1" x14ac:dyDescent="0.5">
      <c r="B979" s="7"/>
      <c r="E979" s="9"/>
      <c r="F979" s="9"/>
      <c r="G979" s="9"/>
      <c r="H979" s="9"/>
      <c r="I979" s="9"/>
      <c r="J979" s="9"/>
      <c r="K979" s="9"/>
      <c r="L979" s="9"/>
      <c r="M979" s="9"/>
      <c r="N979" s="9"/>
      <c r="O979" s="9"/>
      <c r="P979" s="9"/>
      <c r="Q979" s="9"/>
      <c r="R979" s="9"/>
      <c r="S979" s="9"/>
      <c r="T979" s="9"/>
      <c r="U979" s="9"/>
      <c r="V979" s="9"/>
      <c r="W979" s="9"/>
      <c r="X979" s="9"/>
      <c r="Y979" s="9"/>
      <c r="Z979" s="9"/>
    </row>
    <row r="980" spans="2:26" ht="15.75" customHeight="1" x14ac:dyDescent="0.5">
      <c r="B980" s="7"/>
      <c r="E980" s="9"/>
      <c r="F980" s="9"/>
      <c r="G980" s="9"/>
      <c r="H980" s="9"/>
      <c r="I980" s="9"/>
      <c r="J980" s="9"/>
      <c r="K980" s="9"/>
      <c r="L980" s="9"/>
      <c r="M980" s="9"/>
      <c r="N980" s="9"/>
      <c r="O980" s="9"/>
      <c r="P980" s="9"/>
      <c r="Q980" s="9"/>
      <c r="R980" s="9"/>
      <c r="S980" s="9"/>
      <c r="T980" s="9"/>
      <c r="U980" s="9"/>
      <c r="V980" s="9"/>
      <c r="W980" s="9"/>
      <c r="X980" s="9"/>
      <c r="Y980" s="9"/>
      <c r="Z980" s="9"/>
    </row>
    <row r="981" spans="2:26" ht="15.75" customHeight="1" x14ac:dyDescent="0.5">
      <c r="B981" s="7"/>
      <c r="E981" s="9"/>
      <c r="F981" s="9"/>
      <c r="G981" s="9"/>
      <c r="H981" s="9"/>
      <c r="I981" s="9"/>
      <c r="J981" s="9"/>
      <c r="K981" s="9"/>
      <c r="L981" s="9"/>
      <c r="M981" s="9"/>
      <c r="N981" s="9"/>
      <c r="O981" s="9"/>
      <c r="P981" s="9"/>
      <c r="Q981" s="9"/>
      <c r="R981" s="9"/>
      <c r="S981" s="9"/>
      <c r="T981" s="9"/>
      <c r="U981" s="9"/>
      <c r="V981" s="9"/>
      <c r="W981" s="9"/>
      <c r="X981" s="9"/>
      <c r="Y981" s="9"/>
      <c r="Z981" s="9"/>
    </row>
    <row r="982" spans="2:26" ht="15.75" customHeight="1" x14ac:dyDescent="0.5">
      <c r="B982" s="7"/>
      <c r="E982" s="9"/>
      <c r="F982" s="9"/>
      <c r="G982" s="9"/>
      <c r="H982" s="9"/>
      <c r="I982" s="9"/>
      <c r="J982" s="9"/>
      <c r="K982" s="9"/>
      <c r="L982" s="9"/>
      <c r="M982" s="9"/>
      <c r="N982" s="9"/>
      <c r="O982" s="9"/>
      <c r="P982" s="9"/>
      <c r="Q982" s="9"/>
      <c r="R982" s="9"/>
      <c r="S982" s="9"/>
      <c r="T982" s="9"/>
      <c r="U982" s="9"/>
      <c r="V982" s="9"/>
      <c r="W982" s="9"/>
      <c r="X982" s="9"/>
      <c r="Y982" s="9"/>
      <c r="Z982" s="9"/>
    </row>
    <row r="983" spans="2:26" ht="15.75" customHeight="1" x14ac:dyDescent="0.5">
      <c r="B983" s="7"/>
      <c r="E983" s="9"/>
      <c r="F983" s="9"/>
      <c r="G983" s="9"/>
      <c r="H983" s="9"/>
      <c r="I983" s="9"/>
      <c r="J983" s="9"/>
      <c r="K983" s="9"/>
      <c r="L983" s="9"/>
      <c r="M983" s="9"/>
      <c r="N983" s="9"/>
      <c r="O983" s="9"/>
      <c r="P983" s="9"/>
      <c r="Q983" s="9"/>
      <c r="R983" s="9"/>
      <c r="S983" s="9"/>
      <c r="T983" s="9"/>
      <c r="U983" s="9"/>
      <c r="V983" s="9"/>
      <c r="W983" s="9"/>
      <c r="X983" s="9"/>
      <c r="Y983" s="9"/>
      <c r="Z983" s="9"/>
    </row>
    <row r="984" spans="2:26" ht="15.75" customHeight="1" x14ac:dyDescent="0.5">
      <c r="B984" s="7"/>
      <c r="E984" s="9"/>
      <c r="F984" s="9"/>
      <c r="G984" s="9"/>
      <c r="H984" s="9"/>
      <c r="I984" s="9"/>
      <c r="J984" s="9"/>
      <c r="K984" s="9"/>
      <c r="L984" s="9"/>
      <c r="M984" s="9"/>
      <c r="N984" s="9"/>
      <c r="O984" s="9"/>
      <c r="P984" s="9"/>
      <c r="Q984" s="9"/>
      <c r="R984" s="9"/>
      <c r="S984" s="9"/>
      <c r="T984" s="9"/>
      <c r="U984" s="9"/>
      <c r="V984" s="9"/>
      <c r="W984" s="9"/>
      <c r="X984" s="9"/>
      <c r="Y984" s="9"/>
      <c r="Z984" s="9"/>
    </row>
    <row r="985" spans="2:26" ht="15.75" customHeight="1" x14ac:dyDescent="0.5">
      <c r="B985" s="7"/>
      <c r="E985" s="9"/>
      <c r="F985" s="9"/>
      <c r="G985" s="9"/>
      <c r="H985" s="9"/>
      <c r="I985" s="9"/>
      <c r="J985" s="9"/>
      <c r="K985" s="9"/>
      <c r="L985" s="9"/>
      <c r="M985" s="9"/>
      <c r="N985" s="9"/>
      <c r="O985" s="9"/>
      <c r="P985" s="9"/>
      <c r="Q985" s="9"/>
      <c r="R985" s="9"/>
      <c r="S985" s="9"/>
      <c r="T985" s="9"/>
      <c r="U985" s="9"/>
      <c r="V985" s="9"/>
      <c r="W985" s="9"/>
      <c r="X985" s="9"/>
      <c r="Y985" s="9"/>
      <c r="Z985" s="9"/>
    </row>
    <row r="986" spans="2:26" ht="15.75" customHeight="1" x14ac:dyDescent="0.5">
      <c r="B986" s="7"/>
      <c r="E986" s="9"/>
      <c r="F986" s="9"/>
      <c r="G986" s="9"/>
      <c r="H986" s="9"/>
      <c r="I986" s="9"/>
      <c r="J986" s="9"/>
      <c r="K986" s="9"/>
      <c r="L986" s="9"/>
      <c r="M986" s="9"/>
      <c r="N986" s="9"/>
      <c r="O986" s="9"/>
      <c r="P986" s="9"/>
      <c r="Q986" s="9"/>
      <c r="R986" s="9"/>
      <c r="S986" s="9"/>
      <c r="T986" s="9"/>
      <c r="U986" s="9"/>
      <c r="V986" s="9"/>
      <c r="W986" s="9"/>
      <c r="X986" s="9"/>
      <c r="Y986" s="9"/>
      <c r="Z986" s="9"/>
    </row>
    <row r="987" spans="2:26" ht="15.75" customHeight="1" x14ac:dyDescent="0.5">
      <c r="B987" s="7"/>
      <c r="E987" s="9"/>
      <c r="F987" s="9"/>
      <c r="G987" s="9"/>
      <c r="H987" s="9"/>
      <c r="I987" s="9"/>
      <c r="J987" s="9"/>
      <c r="K987" s="9"/>
      <c r="L987" s="9"/>
      <c r="M987" s="9"/>
      <c r="N987" s="9"/>
      <c r="O987" s="9"/>
      <c r="P987" s="9"/>
      <c r="Q987" s="9"/>
      <c r="R987" s="9"/>
      <c r="S987" s="9"/>
      <c r="T987" s="9"/>
      <c r="U987" s="9"/>
      <c r="V987" s="9"/>
      <c r="W987" s="9"/>
      <c r="X987" s="9"/>
      <c r="Y987" s="9"/>
      <c r="Z987" s="9"/>
    </row>
    <row r="988" spans="2:26" ht="15.75" customHeight="1" x14ac:dyDescent="0.5">
      <c r="B988" s="7"/>
      <c r="E988" s="9"/>
      <c r="F988" s="9"/>
      <c r="G988" s="9"/>
      <c r="H988" s="9"/>
      <c r="I988" s="9"/>
      <c r="J988" s="9"/>
      <c r="K988" s="9"/>
      <c r="L988" s="9"/>
      <c r="M988" s="9"/>
      <c r="N988" s="9"/>
      <c r="O988" s="9"/>
      <c r="P988" s="9"/>
      <c r="Q988" s="9"/>
      <c r="R988" s="9"/>
      <c r="S988" s="9"/>
      <c r="T988" s="9"/>
      <c r="U988" s="9"/>
      <c r="V988" s="9"/>
      <c r="W988" s="9"/>
      <c r="X988" s="9"/>
      <c r="Y988" s="9"/>
      <c r="Z988" s="9"/>
    </row>
    <row r="989" spans="2:26" ht="15.75" customHeight="1" x14ac:dyDescent="0.5">
      <c r="B989" s="7"/>
      <c r="E989" s="9"/>
      <c r="F989" s="9"/>
      <c r="G989" s="9"/>
      <c r="H989" s="9"/>
      <c r="I989" s="9"/>
      <c r="J989" s="9"/>
      <c r="K989" s="9"/>
      <c r="L989" s="9"/>
      <c r="M989" s="9"/>
      <c r="N989" s="9"/>
      <c r="O989" s="9"/>
      <c r="P989" s="9"/>
      <c r="Q989" s="9"/>
      <c r="R989" s="9"/>
      <c r="S989" s="9"/>
      <c r="T989" s="9"/>
      <c r="U989" s="9"/>
      <c r="V989" s="9"/>
      <c r="W989" s="9"/>
      <c r="X989" s="9"/>
      <c r="Y989" s="9"/>
      <c r="Z989" s="9"/>
    </row>
    <row r="990" spans="2:26" ht="15.75" customHeight="1" x14ac:dyDescent="0.5">
      <c r="B990" s="7"/>
      <c r="E990" s="9"/>
      <c r="F990" s="9"/>
      <c r="G990" s="9"/>
      <c r="H990" s="9"/>
      <c r="I990" s="9"/>
      <c r="J990" s="9"/>
      <c r="K990" s="9"/>
      <c r="L990" s="9"/>
      <c r="M990" s="9"/>
      <c r="N990" s="9"/>
      <c r="O990" s="9"/>
      <c r="P990" s="9"/>
      <c r="Q990" s="9"/>
      <c r="R990" s="9"/>
      <c r="S990" s="9"/>
      <c r="T990" s="9"/>
      <c r="U990" s="9"/>
      <c r="V990" s="9"/>
      <c r="W990" s="9"/>
      <c r="X990" s="9"/>
      <c r="Y990" s="9"/>
      <c r="Z990" s="9"/>
    </row>
    <row r="991" spans="2:26" ht="15.75" customHeight="1" x14ac:dyDescent="0.5">
      <c r="B991" s="7"/>
      <c r="E991" s="9"/>
      <c r="F991" s="9"/>
      <c r="G991" s="9"/>
      <c r="H991" s="9"/>
      <c r="I991" s="9"/>
      <c r="J991" s="9"/>
      <c r="K991" s="9"/>
      <c r="L991" s="9"/>
      <c r="M991" s="9"/>
      <c r="N991" s="9"/>
      <c r="O991" s="9"/>
      <c r="P991" s="9"/>
      <c r="Q991" s="9"/>
      <c r="R991" s="9"/>
      <c r="S991" s="9"/>
      <c r="T991" s="9"/>
      <c r="U991" s="9"/>
      <c r="V991" s="9"/>
      <c r="W991" s="9"/>
      <c r="X991" s="9"/>
      <c r="Y991" s="9"/>
      <c r="Z991" s="9"/>
    </row>
    <row r="992" spans="2:26" ht="15.75" customHeight="1" x14ac:dyDescent="0.5">
      <c r="B992" s="7"/>
      <c r="E992" s="9"/>
      <c r="F992" s="9"/>
      <c r="G992" s="9"/>
      <c r="H992" s="9"/>
      <c r="I992" s="9"/>
      <c r="J992" s="9"/>
      <c r="K992" s="9"/>
      <c r="L992" s="9"/>
      <c r="M992" s="9"/>
      <c r="N992" s="9"/>
      <c r="O992" s="9"/>
      <c r="P992" s="9"/>
      <c r="Q992" s="9"/>
      <c r="R992" s="9"/>
      <c r="S992" s="9"/>
      <c r="T992" s="9"/>
      <c r="U992" s="9"/>
      <c r="V992" s="9"/>
      <c r="W992" s="9"/>
      <c r="X992" s="9"/>
      <c r="Y992" s="9"/>
      <c r="Z992" s="9"/>
    </row>
    <row r="993" spans="2:26" ht="15.75" customHeight="1" x14ac:dyDescent="0.5">
      <c r="B993" s="7"/>
      <c r="E993" s="9"/>
      <c r="F993" s="9"/>
      <c r="G993" s="9"/>
      <c r="H993" s="9"/>
      <c r="I993" s="9"/>
      <c r="J993" s="9"/>
      <c r="K993" s="9"/>
      <c r="L993" s="9"/>
      <c r="M993" s="9"/>
      <c r="N993" s="9"/>
      <c r="O993" s="9"/>
      <c r="P993" s="9"/>
      <c r="Q993" s="9"/>
      <c r="R993" s="9"/>
      <c r="S993" s="9"/>
      <c r="T993" s="9"/>
      <c r="U993" s="9"/>
      <c r="V993" s="9"/>
      <c r="W993" s="9"/>
      <c r="X993" s="9"/>
      <c r="Y993" s="9"/>
      <c r="Z993" s="9"/>
    </row>
    <row r="994" spans="2:26" ht="15.75" customHeight="1" x14ac:dyDescent="0.5">
      <c r="B994" s="7"/>
      <c r="E994" s="9"/>
      <c r="F994" s="9"/>
      <c r="G994" s="9"/>
      <c r="H994" s="9"/>
      <c r="I994" s="9"/>
      <c r="J994" s="9"/>
      <c r="K994" s="9"/>
      <c r="L994" s="9"/>
      <c r="M994" s="9"/>
      <c r="N994" s="9"/>
      <c r="O994" s="9"/>
      <c r="P994" s="9"/>
      <c r="Q994" s="9"/>
      <c r="R994" s="9"/>
      <c r="S994" s="9"/>
      <c r="T994" s="9"/>
      <c r="U994" s="9"/>
      <c r="V994" s="9"/>
      <c r="W994" s="9"/>
      <c r="X994" s="9"/>
      <c r="Y994" s="9"/>
      <c r="Z994" s="9"/>
    </row>
    <row r="995" spans="2:26" ht="15.75" customHeight="1" x14ac:dyDescent="0.5">
      <c r="B995" s="7"/>
      <c r="E995" s="9"/>
      <c r="F995" s="9"/>
      <c r="G995" s="9"/>
      <c r="H995" s="9"/>
      <c r="I995" s="9"/>
      <c r="J995" s="9"/>
      <c r="K995" s="9"/>
      <c r="L995" s="9"/>
      <c r="M995" s="9"/>
      <c r="N995" s="9"/>
      <c r="O995" s="9"/>
      <c r="P995" s="9"/>
      <c r="Q995" s="9"/>
      <c r="R995" s="9"/>
      <c r="S995" s="9"/>
      <c r="T995" s="9"/>
      <c r="U995" s="9"/>
      <c r="V995" s="9"/>
      <c r="W995" s="9"/>
      <c r="X995" s="9"/>
      <c r="Y995" s="9"/>
      <c r="Z995" s="9"/>
    </row>
    <row r="996" spans="2:26" ht="15.75" customHeight="1" x14ac:dyDescent="0.5">
      <c r="B996" s="7"/>
      <c r="E996" s="9"/>
      <c r="F996" s="9"/>
      <c r="G996" s="9"/>
      <c r="H996" s="9"/>
      <c r="I996" s="9"/>
      <c r="J996" s="9"/>
      <c r="K996" s="9"/>
      <c r="L996" s="9"/>
      <c r="M996" s="9"/>
      <c r="N996" s="9"/>
      <c r="O996" s="9"/>
      <c r="P996" s="9"/>
      <c r="Q996" s="9"/>
      <c r="R996" s="9"/>
      <c r="S996" s="9"/>
      <c r="T996" s="9"/>
      <c r="U996" s="9"/>
      <c r="V996" s="9"/>
      <c r="W996" s="9"/>
      <c r="X996" s="9"/>
      <c r="Y996" s="9"/>
      <c r="Z996" s="9"/>
    </row>
    <row r="997" spans="2:26" ht="15.75" customHeight="1" x14ac:dyDescent="0.5">
      <c r="B997" s="7"/>
      <c r="E997" s="9"/>
      <c r="F997" s="9"/>
      <c r="G997" s="9"/>
      <c r="H997" s="9"/>
      <c r="I997" s="9"/>
      <c r="J997" s="9"/>
      <c r="K997" s="9"/>
      <c r="L997" s="9"/>
      <c r="M997" s="9"/>
      <c r="N997" s="9"/>
      <c r="O997" s="9"/>
      <c r="P997" s="9"/>
      <c r="Q997" s="9"/>
      <c r="R997" s="9"/>
      <c r="S997" s="9"/>
      <c r="T997" s="9"/>
      <c r="U997" s="9"/>
      <c r="V997" s="9"/>
      <c r="W997" s="9"/>
      <c r="X997" s="9"/>
      <c r="Y997" s="9"/>
      <c r="Z997" s="9"/>
    </row>
    <row r="998" spans="2:26" ht="15.75" customHeight="1" x14ac:dyDescent="0.5">
      <c r="B998" s="7"/>
      <c r="E998" s="9"/>
      <c r="F998" s="9"/>
      <c r="G998" s="9"/>
      <c r="H998" s="9"/>
      <c r="I998" s="9"/>
      <c r="J998" s="9"/>
      <c r="K998" s="9"/>
      <c r="L998" s="9"/>
      <c r="M998" s="9"/>
      <c r="N998" s="9"/>
      <c r="O998" s="9"/>
      <c r="P998" s="9"/>
      <c r="Q998" s="9"/>
      <c r="R998" s="9"/>
      <c r="S998" s="9"/>
      <c r="T998" s="9"/>
      <c r="U998" s="9"/>
      <c r="V998" s="9"/>
      <c r="W998" s="9"/>
      <c r="X998" s="9"/>
      <c r="Y998" s="9"/>
      <c r="Z998" s="9"/>
    </row>
    <row r="999" spans="2:26" ht="15.75" customHeight="1" x14ac:dyDescent="0.5">
      <c r="B999" s="7"/>
      <c r="E999" s="9"/>
      <c r="F999" s="9"/>
      <c r="G999" s="9"/>
      <c r="H999" s="9"/>
      <c r="I999" s="9"/>
      <c r="J999" s="9"/>
      <c r="K999" s="9"/>
      <c r="L999" s="9"/>
      <c r="M999" s="9"/>
      <c r="N999" s="9"/>
      <c r="O999" s="9"/>
      <c r="P999" s="9"/>
      <c r="Q999" s="9"/>
      <c r="R999" s="9"/>
      <c r="S999" s="9"/>
      <c r="T999" s="9"/>
      <c r="U999" s="9"/>
      <c r="V999" s="9"/>
      <c r="W999" s="9"/>
      <c r="X999" s="9"/>
      <c r="Y999" s="9"/>
      <c r="Z999" s="9"/>
    </row>
    <row r="1000" spans="2:26" ht="15.75" customHeight="1" x14ac:dyDescent="0.5">
      <c r="B1000" s="7"/>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2:26" ht="15.75" customHeight="1" x14ac:dyDescent="0.5">
      <c r="B1001" s="7"/>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2:26" ht="15.75" customHeight="1" x14ac:dyDescent="0.5">
      <c r="B1002" s="7"/>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2:26" ht="15.75" customHeight="1" x14ac:dyDescent="0.5">
      <c r="B1003" s="7"/>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2:26" ht="15.75" customHeight="1" x14ac:dyDescent="0.5">
      <c r="B1004" s="7"/>
      <c r="E1004" s="9"/>
      <c r="F1004" s="9"/>
      <c r="G1004" s="9"/>
      <c r="H1004" s="9"/>
      <c r="I1004" s="9"/>
      <c r="J1004" s="9"/>
      <c r="K1004" s="9"/>
      <c r="L1004" s="9"/>
      <c r="M1004" s="9"/>
      <c r="N1004" s="9"/>
      <c r="O1004" s="9"/>
      <c r="P1004" s="9"/>
      <c r="Q1004" s="9"/>
      <c r="R1004" s="9"/>
      <c r="S1004" s="9"/>
      <c r="T1004" s="9"/>
      <c r="U1004" s="9"/>
      <c r="V1004" s="9"/>
      <c r="W1004" s="9"/>
      <c r="X1004" s="9"/>
      <c r="Y1004" s="9"/>
      <c r="Z1004" s="9"/>
    </row>
    <row r="1005" spans="2:26" ht="15.75" customHeight="1" x14ac:dyDescent="0.5">
      <c r="B1005" s="7"/>
      <c r="E1005" s="9"/>
      <c r="F1005" s="9"/>
      <c r="G1005" s="9"/>
      <c r="H1005" s="9"/>
      <c r="I1005" s="9"/>
      <c r="J1005" s="9"/>
      <c r="K1005" s="9"/>
      <c r="L1005" s="9"/>
      <c r="M1005" s="9"/>
      <c r="N1005" s="9"/>
      <c r="O1005" s="9"/>
      <c r="P1005" s="9"/>
      <c r="Q1005" s="9"/>
      <c r="R1005" s="9"/>
      <c r="S1005" s="9"/>
      <c r="T1005" s="9"/>
      <c r="U1005" s="9"/>
      <c r="V1005" s="9"/>
      <c r="W1005" s="9"/>
      <c r="X1005" s="9"/>
      <c r="Y1005" s="9"/>
      <c r="Z1005" s="9"/>
    </row>
    <row r="1006" spans="2:26" ht="15.75" customHeight="1" x14ac:dyDescent="0.5">
      <c r="B1006" s="7"/>
      <c r="E1006" s="9"/>
      <c r="F1006" s="9"/>
      <c r="G1006" s="9"/>
      <c r="H1006" s="9"/>
      <c r="I1006" s="9"/>
      <c r="J1006" s="9"/>
      <c r="K1006" s="9"/>
      <c r="L1006" s="9"/>
      <c r="M1006" s="9"/>
      <c r="N1006" s="9"/>
      <c r="O1006" s="9"/>
      <c r="P1006" s="9"/>
      <c r="Q1006" s="9"/>
      <c r="R1006" s="9"/>
      <c r="S1006" s="9"/>
      <c r="T1006" s="9"/>
      <c r="U1006" s="9"/>
      <c r="V1006" s="9"/>
      <c r="W1006" s="9"/>
      <c r="X1006" s="9"/>
      <c r="Y1006" s="9"/>
      <c r="Z1006" s="9"/>
    </row>
    <row r="1007" spans="2:26" ht="15.75" customHeight="1" x14ac:dyDescent="0.5">
      <c r="B1007" s="7"/>
      <c r="E1007" s="9"/>
      <c r="F1007" s="9"/>
      <c r="G1007" s="9"/>
      <c r="H1007" s="9"/>
      <c r="I1007" s="9"/>
      <c r="J1007" s="9"/>
      <c r="K1007" s="9"/>
      <c r="L1007" s="9"/>
      <c r="M1007" s="9"/>
      <c r="N1007" s="9"/>
      <c r="O1007" s="9"/>
      <c r="P1007" s="9"/>
      <c r="Q1007" s="9"/>
      <c r="R1007" s="9"/>
      <c r="S1007" s="9"/>
      <c r="T1007" s="9"/>
      <c r="U1007" s="9"/>
      <c r="V1007" s="9"/>
      <c r="W1007" s="9"/>
      <c r="X1007" s="9"/>
      <c r="Y1007" s="9"/>
      <c r="Z1007" s="9"/>
    </row>
    <row r="1008" spans="2:26" ht="15.75" customHeight="1" x14ac:dyDescent="0.5">
      <c r="B1008" s="7"/>
      <c r="E1008" s="9"/>
      <c r="F1008" s="9"/>
      <c r="G1008" s="9"/>
      <c r="H1008" s="9"/>
      <c r="I1008" s="9"/>
      <c r="J1008" s="9"/>
      <c r="K1008" s="9"/>
      <c r="L1008" s="9"/>
      <c r="M1008" s="9"/>
      <c r="N1008" s="9"/>
      <c r="O1008" s="9"/>
      <c r="P1008" s="9"/>
      <c r="Q1008" s="9"/>
      <c r="R1008" s="9"/>
      <c r="S1008" s="9"/>
      <c r="T1008" s="9"/>
      <c r="U1008" s="9"/>
      <c r="V1008" s="9"/>
      <c r="W1008" s="9"/>
      <c r="X1008" s="9"/>
      <c r="Y1008" s="9"/>
      <c r="Z1008" s="9"/>
    </row>
    <row r="1009" spans="2:26" ht="15.75" customHeight="1" x14ac:dyDescent="0.5">
      <c r="B1009" s="7"/>
      <c r="E1009" s="9"/>
      <c r="F1009" s="9"/>
      <c r="G1009" s="9"/>
      <c r="H1009" s="9"/>
      <c r="I1009" s="9"/>
      <c r="J1009" s="9"/>
      <c r="K1009" s="9"/>
      <c r="L1009" s="9"/>
      <c r="M1009" s="9"/>
      <c r="N1009" s="9"/>
      <c r="O1009" s="9"/>
      <c r="P1009" s="9"/>
      <c r="Q1009" s="9"/>
      <c r="R1009" s="9"/>
      <c r="S1009" s="9"/>
      <c r="T1009" s="9"/>
      <c r="U1009" s="9"/>
      <c r="V1009" s="9"/>
      <c r="W1009" s="9"/>
      <c r="X1009" s="9"/>
      <c r="Y1009" s="9"/>
      <c r="Z1009" s="9"/>
    </row>
    <row r="1010" spans="2:26" ht="15.75" customHeight="1" x14ac:dyDescent="0.5">
      <c r="B1010" s="7"/>
      <c r="E1010" s="9"/>
      <c r="F1010" s="9"/>
      <c r="G1010" s="9"/>
      <c r="H1010" s="9"/>
      <c r="I1010" s="9"/>
      <c r="J1010" s="9"/>
      <c r="K1010" s="9"/>
      <c r="L1010" s="9"/>
      <c r="M1010" s="9"/>
      <c r="N1010" s="9"/>
      <c r="O1010" s="9"/>
      <c r="P1010" s="9"/>
      <c r="Q1010" s="9"/>
      <c r="R1010" s="9"/>
      <c r="S1010" s="9"/>
      <c r="T1010" s="9"/>
      <c r="U1010" s="9"/>
      <c r="V1010" s="9"/>
      <c r="W1010" s="9"/>
      <c r="X1010" s="9"/>
      <c r="Y1010" s="9"/>
      <c r="Z1010" s="9"/>
    </row>
    <row r="1011" spans="2:26" ht="15.75" customHeight="1" x14ac:dyDescent="0.5">
      <c r="B1011" s="7"/>
      <c r="E1011" s="9"/>
      <c r="F1011" s="9"/>
      <c r="G1011" s="9"/>
      <c r="H1011" s="9"/>
      <c r="I1011" s="9"/>
      <c r="J1011" s="9"/>
      <c r="K1011" s="9"/>
      <c r="L1011" s="9"/>
      <c r="M1011" s="9"/>
      <c r="N1011" s="9"/>
      <c r="O1011" s="9"/>
      <c r="P1011" s="9"/>
      <c r="Q1011" s="9"/>
      <c r="R1011" s="9"/>
      <c r="S1011" s="9"/>
      <c r="T1011" s="9"/>
      <c r="U1011" s="9"/>
      <c r="V1011" s="9"/>
      <c r="W1011" s="9"/>
      <c r="X1011" s="9"/>
      <c r="Y1011" s="9"/>
      <c r="Z1011" s="9"/>
    </row>
    <row r="1012" spans="2:26" ht="15.75" customHeight="1" x14ac:dyDescent="0.5">
      <c r="B1012" s="7"/>
      <c r="E1012" s="9"/>
      <c r="F1012" s="9"/>
      <c r="G1012" s="9"/>
      <c r="H1012" s="9"/>
      <c r="I1012" s="9"/>
      <c r="J1012" s="9"/>
      <c r="K1012" s="9"/>
      <c r="L1012" s="9"/>
      <c r="M1012" s="9"/>
      <c r="N1012" s="9"/>
      <c r="O1012" s="9"/>
      <c r="P1012" s="9"/>
      <c r="Q1012" s="9"/>
      <c r="R1012" s="9"/>
      <c r="S1012" s="9"/>
      <c r="T1012" s="9"/>
      <c r="U1012" s="9"/>
      <c r="V1012" s="9"/>
      <c r="W1012" s="9"/>
      <c r="X1012" s="9"/>
      <c r="Y1012" s="9"/>
      <c r="Z1012" s="9"/>
    </row>
    <row r="1013" spans="2:26" ht="15.75" customHeight="1" x14ac:dyDescent="0.5">
      <c r="B1013" s="7"/>
      <c r="E1013" s="9"/>
      <c r="F1013" s="9"/>
      <c r="G1013" s="9"/>
      <c r="H1013" s="9"/>
      <c r="I1013" s="9"/>
      <c r="J1013" s="9"/>
      <c r="K1013" s="9"/>
      <c r="L1013" s="9"/>
      <c r="M1013" s="9"/>
      <c r="N1013" s="9"/>
      <c r="O1013" s="9"/>
      <c r="P1013" s="9"/>
      <c r="Q1013" s="9"/>
      <c r="R1013" s="9"/>
      <c r="S1013" s="9"/>
      <c r="T1013" s="9"/>
      <c r="U1013" s="9"/>
      <c r="V1013" s="9"/>
      <c r="W1013" s="9"/>
      <c r="X1013" s="9"/>
      <c r="Y1013" s="9"/>
      <c r="Z1013" s="9"/>
    </row>
    <row r="1014" spans="2:26" ht="15.75" customHeight="1" x14ac:dyDescent="0.5">
      <c r="B1014" s="7"/>
      <c r="E1014" s="9"/>
      <c r="F1014" s="9"/>
      <c r="G1014" s="9"/>
      <c r="H1014" s="9"/>
      <c r="I1014" s="9"/>
      <c r="J1014" s="9"/>
      <c r="K1014" s="9"/>
      <c r="L1014" s="9"/>
      <c r="M1014" s="9"/>
      <c r="N1014" s="9"/>
      <c r="O1014" s="9"/>
      <c r="P1014" s="9"/>
      <c r="Q1014" s="9"/>
      <c r="R1014" s="9"/>
      <c r="S1014" s="9"/>
      <c r="T1014" s="9"/>
      <c r="U1014" s="9"/>
      <c r="V1014" s="9"/>
      <c r="W1014" s="9"/>
      <c r="X1014" s="9"/>
      <c r="Y1014" s="9"/>
      <c r="Z1014" s="9"/>
    </row>
    <row r="1015" spans="2:26" ht="15.75" customHeight="1" x14ac:dyDescent="0.5">
      <c r="B1015" s="7"/>
      <c r="E1015" s="9"/>
      <c r="F1015" s="9"/>
      <c r="G1015" s="9"/>
      <c r="H1015" s="9"/>
      <c r="I1015" s="9"/>
      <c r="J1015" s="9"/>
      <c r="K1015" s="9"/>
      <c r="L1015" s="9"/>
      <c r="M1015" s="9"/>
      <c r="N1015" s="9"/>
      <c r="O1015" s="9"/>
      <c r="P1015" s="9"/>
      <c r="Q1015" s="9"/>
      <c r="R1015" s="9"/>
      <c r="S1015" s="9"/>
      <c r="T1015" s="9"/>
      <c r="U1015" s="9"/>
      <c r="V1015" s="9"/>
      <c r="W1015" s="9"/>
      <c r="X1015" s="9"/>
      <c r="Y1015" s="9"/>
      <c r="Z1015" s="9"/>
    </row>
    <row r="1016" spans="2:26" ht="15.75" customHeight="1" x14ac:dyDescent="0.5">
      <c r="B1016" s="7"/>
      <c r="E1016" s="9"/>
      <c r="F1016" s="9"/>
      <c r="G1016" s="9"/>
      <c r="H1016" s="9"/>
      <c r="I1016" s="9"/>
      <c r="J1016" s="9"/>
      <c r="K1016" s="9"/>
      <c r="L1016" s="9"/>
      <c r="M1016" s="9"/>
      <c r="N1016" s="9"/>
      <c r="O1016" s="9"/>
      <c r="P1016" s="9"/>
      <c r="Q1016" s="9"/>
      <c r="R1016" s="9"/>
      <c r="S1016" s="9"/>
      <c r="T1016" s="9"/>
      <c r="U1016" s="9"/>
      <c r="V1016" s="9"/>
      <c r="W1016" s="9"/>
      <c r="X1016" s="9"/>
      <c r="Y1016" s="9"/>
      <c r="Z1016" s="9"/>
    </row>
    <row r="1017" spans="2:26" ht="15.75" customHeight="1" x14ac:dyDescent="0.5">
      <c r="B1017" s="7"/>
      <c r="E1017" s="9"/>
      <c r="F1017" s="9"/>
      <c r="G1017" s="9"/>
      <c r="H1017" s="9"/>
      <c r="I1017" s="9"/>
      <c r="J1017" s="9"/>
      <c r="K1017" s="9"/>
      <c r="L1017" s="9"/>
      <c r="M1017" s="9"/>
      <c r="N1017" s="9"/>
      <c r="O1017" s="9"/>
      <c r="P1017" s="9"/>
      <c r="Q1017" s="9"/>
      <c r="R1017" s="9"/>
      <c r="S1017" s="9"/>
      <c r="T1017" s="9"/>
      <c r="U1017" s="9"/>
      <c r="V1017" s="9"/>
      <c r="W1017" s="9"/>
      <c r="X1017" s="9"/>
      <c r="Y1017" s="9"/>
      <c r="Z1017" s="9"/>
    </row>
    <row r="1018" spans="2:26" ht="15.75" customHeight="1" x14ac:dyDescent="0.5">
      <c r="B1018" s="7"/>
      <c r="E1018" s="9"/>
      <c r="F1018" s="9"/>
      <c r="G1018" s="9"/>
      <c r="H1018" s="9"/>
      <c r="I1018" s="9"/>
      <c r="J1018" s="9"/>
      <c r="K1018" s="9"/>
      <c r="L1018" s="9"/>
      <c r="M1018" s="9"/>
      <c r="N1018" s="9"/>
      <c r="O1018" s="9"/>
      <c r="P1018" s="9"/>
      <c r="Q1018" s="9"/>
      <c r="R1018" s="9"/>
      <c r="S1018" s="9"/>
      <c r="T1018" s="9"/>
      <c r="U1018" s="9"/>
      <c r="V1018" s="9"/>
      <c r="W1018" s="9"/>
      <c r="X1018" s="9"/>
      <c r="Y1018" s="9"/>
      <c r="Z1018" s="9"/>
    </row>
    <row r="1019" spans="2:26" ht="15.75" customHeight="1" x14ac:dyDescent="0.5">
      <c r="B1019" s="7"/>
      <c r="E1019" s="9"/>
      <c r="F1019" s="9"/>
      <c r="G1019" s="9"/>
      <c r="H1019" s="9"/>
      <c r="I1019" s="9"/>
      <c r="J1019" s="9"/>
      <c r="K1019" s="9"/>
      <c r="L1019" s="9"/>
      <c r="M1019" s="9"/>
      <c r="N1019" s="9"/>
      <c r="O1019" s="9"/>
      <c r="P1019" s="9"/>
      <c r="Q1019" s="9"/>
      <c r="R1019" s="9"/>
      <c r="S1019" s="9"/>
      <c r="T1019" s="9"/>
      <c r="U1019" s="9"/>
      <c r="V1019" s="9"/>
      <c r="W1019" s="9"/>
      <c r="X1019" s="9"/>
      <c r="Y1019" s="9"/>
      <c r="Z1019" s="9"/>
    </row>
    <row r="1020" spans="2:26" ht="15.75" customHeight="1" x14ac:dyDescent="0.5">
      <c r="B1020" s="7"/>
      <c r="E1020" s="9"/>
      <c r="F1020" s="9"/>
      <c r="G1020" s="9"/>
      <c r="H1020" s="9"/>
      <c r="I1020" s="9"/>
      <c r="J1020" s="9"/>
      <c r="K1020" s="9"/>
      <c r="L1020" s="9"/>
      <c r="M1020" s="9"/>
      <c r="N1020" s="9"/>
      <c r="O1020" s="9"/>
      <c r="P1020" s="9"/>
      <c r="Q1020" s="9"/>
      <c r="R1020" s="9"/>
      <c r="S1020" s="9"/>
      <c r="T1020" s="9"/>
      <c r="U1020" s="9"/>
      <c r="V1020" s="9"/>
      <c r="W1020" s="9"/>
      <c r="X1020" s="9"/>
      <c r="Y1020" s="9"/>
      <c r="Z1020" s="9"/>
    </row>
    <row r="1021" spans="2:26" ht="15.75" customHeight="1" x14ac:dyDescent="0.5">
      <c r="B1021" s="7"/>
      <c r="E1021" s="9"/>
      <c r="F1021" s="9"/>
      <c r="G1021" s="9"/>
      <c r="H1021" s="9"/>
      <c r="I1021" s="9"/>
      <c r="J1021" s="9"/>
      <c r="K1021" s="9"/>
      <c r="L1021" s="9"/>
      <c r="M1021" s="9"/>
      <c r="N1021" s="9"/>
      <c r="O1021" s="9"/>
      <c r="P1021" s="9"/>
      <c r="Q1021" s="9"/>
      <c r="R1021" s="9"/>
      <c r="S1021" s="9"/>
      <c r="T1021" s="9"/>
      <c r="U1021" s="9"/>
      <c r="V1021" s="9"/>
      <c r="W1021" s="9"/>
      <c r="X1021" s="9"/>
      <c r="Y1021" s="9"/>
      <c r="Z1021" s="9"/>
    </row>
    <row r="1022" spans="2:26" ht="15.75" customHeight="1" x14ac:dyDescent="0.5">
      <c r="B1022" s="7"/>
      <c r="E1022" s="9"/>
      <c r="F1022" s="9"/>
      <c r="G1022" s="9"/>
      <c r="H1022" s="9"/>
      <c r="I1022" s="9"/>
      <c r="J1022" s="9"/>
      <c r="K1022" s="9"/>
      <c r="L1022" s="9"/>
      <c r="M1022" s="9"/>
      <c r="N1022" s="9"/>
      <c r="O1022" s="9"/>
      <c r="P1022" s="9"/>
      <c r="Q1022" s="9"/>
      <c r="R1022" s="9"/>
      <c r="S1022" s="9"/>
      <c r="T1022" s="9"/>
      <c r="U1022" s="9"/>
      <c r="V1022" s="9"/>
      <c r="W1022" s="9"/>
      <c r="X1022" s="9"/>
      <c r="Y1022" s="9"/>
      <c r="Z1022" s="9"/>
    </row>
    <row r="1023" spans="2:26" ht="15.75" customHeight="1" x14ac:dyDescent="0.5">
      <c r="B1023" s="7"/>
      <c r="E1023" s="9"/>
      <c r="F1023" s="9"/>
      <c r="G1023" s="9"/>
      <c r="H1023" s="9"/>
      <c r="I1023" s="9"/>
      <c r="J1023" s="9"/>
      <c r="K1023" s="9"/>
      <c r="L1023" s="9"/>
      <c r="M1023" s="9"/>
      <c r="N1023" s="9"/>
      <c r="O1023" s="9"/>
      <c r="P1023" s="9"/>
      <c r="Q1023" s="9"/>
      <c r="R1023" s="9"/>
      <c r="S1023" s="9"/>
      <c r="T1023" s="9"/>
      <c r="U1023" s="9"/>
      <c r="V1023" s="9"/>
      <c r="W1023" s="9"/>
      <c r="X1023" s="9"/>
      <c r="Y1023" s="9"/>
      <c r="Z1023" s="9"/>
    </row>
    <row r="1024" spans="2:26" ht="15.75" customHeight="1" x14ac:dyDescent="0.5">
      <c r="B1024" s="7"/>
      <c r="E1024" s="9"/>
      <c r="F1024" s="9"/>
      <c r="G1024" s="9"/>
      <c r="H1024" s="9"/>
      <c r="I1024" s="9"/>
      <c r="J1024" s="9"/>
      <c r="K1024" s="9"/>
      <c r="L1024" s="9"/>
      <c r="M1024" s="9"/>
      <c r="N1024" s="9"/>
      <c r="O1024" s="9"/>
      <c r="P1024" s="9"/>
      <c r="Q1024" s="9"/>
      <c r="R1024" s="9"/>
      <c r="S1024" s="9"/>
      <c r="T1024" s="9"/>
      <c r="U1024" s="9"/>
      <c r="V1024" s="9"/>
      <c r="W1024" s="9"/>
      <c r="X1024" s="9"/>
      <c r="Y1024" s="9"/>
      <c r="Z1024" s="9"/>
    </row>
    <row r="1025" spans="2:26" ht="15.75" customHeight="1" x14ac:dyDescent="0.5">
      <c r="B1025" s="7"/>
      <c r="E1025" s="9"/>
      <c r="F1025" s="9"/>
      <c r="G1025" s="9"/>
      <c r="H1025" s="9"/>
      <c r="I1025" s="9"/>
      <c r="J1025" s="9"/>
      <c r="K1025" s="9"/>
      <c r="L1025" s="9"/>
      <c r="M1025" s="9"/>
      <c r="N1025" s="9"/>
      <c r="O1025" s="9"/>
      <c r="P1025" s="9"/>
      <c r="Q1025" s="9"/>
      <c r="R1025" s="9"/>
      <c r="S1025" s="9"/>
      <c r="T1025" s="9"/>
      <c r="U1025" s="9"/>
      <c r="V1025" s="9"/>
      <c r="W1025" s="9"/>
      <c r="X1025" s="9"/>
      <c r="Y1025" s="9"/>
      <c r="Z1025" s="9"/>
    </row>
    <row r="1026" spans="2:26" ht="15.75" customHeight="1" x14ac:dyDescent="0.5">
      <c r="B1026" s="7"/>
      <c r="E1026" s="9"/>
      <c r="F1026" s="9"/>
      <c r="G1026" s="9"/>
      <c r="H1026" s="9"/>
      <c r="I1026" s="9"/>
      <c r="J1026" s="9"/>
      <c r="K1026" s="9"/>
      <c r="L1026" s="9"/>
      <c r="M1026" s="9"/>
      <c r="N1026" s="9"/>
      <c r="O1026" s="9"/>
      <c r="P1026" s="9"/>
      <c r="Q1026" s="9"/>
      <c r="R1026" s="9"/>
      <c r="S1026" s="9"/>
      <c r="T1026" s="9"/>
      <c r="U1026" s="9"/>
      <c r="V1026" s="9"/>
      <c r="W1026" s="9"/>
      <c r="X1026" s="9"/>
      <c r="Y1026" s="9"/>
      <c r="Z1026" s="9"/>
    </row>
    <row r="1027" spans="2:26" ht="15.75" customHeight="1" x14ac:dyDescent="0.5">
      <c r="B1027" s="7"/>
      <c r="E1027" s="9"/>
      <c r="F1027" s="9"/>
      <c r="G1027" s="9"/>
      <c r="H1027" s="9"/>
      <c r="I1027" s="9"/>
      <c r="J1027" s="9"/>
      <c r="K1027" s="9"/>
      <c r="L1027" s="9"/>
      <c r="M1027" s="9"/>
      <c r="N1027" s="9"/>
      <c r="O1027" s="9"/>
      <c r="P1027" s="9"/>
      <c r="Q1027" s="9"/>
      <c r="R1027" s="9"/>
      <c r="S1027" s="9"/>
      <c r="T1027" s="9"/>
      <c r="U1027" s="9"/>
      <c r="V1027" s="9"/>
      <c r="W1027" s="9"/>
      <c r="X1027" s="9"/>
      <c r="Y1027" s="9"/>
      <c r="Z1027" s="9"/>
    </row>
    <row r="1028" spans="2:26" ht="15.75" customHeight="1" x14ac:dyDescent="0.5">
      <c r="B1028" s="7"/>
      <c r="E1028" s="9"/>
      <c r="F1028" s="9"/>
      <c r="G1028" s="9"/>
      <c r="H1028" s="9"/>
      <c r="I1028" s="9"/>
      <c r="J1028" s="9"/>
      <c r="K1028" s="9"/>
      <c r="L1028" s="9"/>
      <c r="M1028" s="9"/>
      <c r="N1028" s="9"/>
      <c r="O1028" s="9"/>
      <c r="P1028" s="9"/>
      <c r="Q1028" s="9"/>
      <c r="R1028" s="9"/>
      <c r="S1028" s="9"/>
      <c r="T1028" s="9"/>
      <c r="U1028" s="9"/>
      <c r="V1028" s="9"/>
      <c r="W1028" s="9"/>
      <c r="X1028" s="9"/>
      <c r="Y1028" s="9"/>
      <c r="Z1028" s="9"/>
    </row>
    <row r="1029" spans="2:26" ht="15.75" customHeight="1" x14ac:dyDescent="0.5">
      <c r="B1029" s="7"/>
      <c r="E1029" s="9"/>
      <c r="F1029" s="9"/>
      <c r="G1029" s="9"/>
      <c r="H1029" s="9"/>
      <c r="I1029" s="9"/>
      <c r="J1029" s="9"/>
      <c r="K1029" s="9"/>
      <c r="L1029" s="9"/>
      <c r="M1029" s="9"/>
      <c r="N1029" s="9"/>
      <c r="O1029" s="9"/>
      <c r="P1029" s="9"/>
      <c r="Q1029" s="9"/>
      <c r="R1029" s="9"/>
      <c r="S1029" s="9"/>
      <c r="T1029" s="9"/>
      <c r="U1029" s="9"/>
      <c r="V1029" s="9"/>
      <c r="W1029" s="9"/>
      <c r="X1029" s="9"/>
      <c r="Y1029" s="9"/>
      <c r="Z1029" s="9"/>
    </row>
    <row r="1030" spans="2:26" ht="15.75" customHeight="1" x14ac:dyDescent="0.5">
      <c r="B1030" s="7"/>
      <c r="E1030" s="9"/>
      <c r="F1030" s="9"/>
      <c r="G1030" s="9"/>
      <c r="H1030" s="9"/>
      <c r="I1030" s="9"/>
      <c r="J1030" s="9"/>
      <c r="K1030" s="9"/>
      <c r="L1030" s="9"/>
      <c r="M1030" s="9"/>
      <c r="N1030" s="9"/>
      <c r="O1030" s="9"/>
      <c r="P1030" s="9"/>
      <c r="Q1030" s="9"/>
      <c r="R1030" s="9"/>
      <c r="S1030" s="9"/>
      <c r="T1030" s="9"/>
      <c r="U1030" s="9"/>
      <c r="V1030" s="9"/>
      <c r="W1030" s="9"/>
      <c r="X1030" s="9"/>
      <c r="Y1030" s="9"/>
      <c r="Z1030" s="9"/>
    </row>
    <row r="1031" spans="2:26" ht="15.75" customHeight="1" x14ac:dyDescent="0.5">
      <c r="B1031" s="7"/>
      <c r="E1031" s="9"/>
      <c r="F1031" s="9"/>
      <c r="G1031" s="9"/>
      <c r="H1031" s="9"/>
      <c r="I1031" s="9"/>
      <c r="J1031" s="9"/>
      <c r="K1031" s="9"/>
      <c r="L1031" s="9"/>
      <c r="M1031" s="9"/>
      <c r="N1031" s="9"/>
      <c r="O1031" s="9"/>
      <c r="P1031" s="9"/>
      <c r="Q1031" s="9"/>
      <c r="R1031" s="9"/>
      <c r="S1031" s="9"/>
      <c r="T1031" s="9"/>
      <c r="U1031" s="9"/>
      <c r="V1031" s="9"/>
      <c r="W1031" s="9"/>
      <c r="X1031" s="9"/>
      <c r="Y1031" s="9"/>
      <c r="Z1031" s="9"/>
    </row>
    <row r="1032" spans="2:26" ht="15.75" customHeight="1" x14ac:dyDescent="0.5">
      <c r="B1032" s="7"/>
      <c r="E1032" s="9"/>
      <c r="F1032" s="9"/>
      <c r="G1032" s="9"/>
      <c r="H1032" s="9"/>
      <c r="I1032" s="9"/>
      <c r="J1032" s="9"/>
      <c r="K1032" s="9"/>
      <c r="L1032" s="9"/>
      <c r="M1032" s="9"/>
      <c r="N1032" s="9"/>
      <c r="O1032" s="9"/>
      <c r="P1032" s="9"/>
      <c r="Q1032" s="9"/>
      <c r="R1032" s="9"/>
      <c r="S1032" s="9"/>
      <c r="T1032" s="9"/>
      <c r="U1032" s="9"/>
      <c r="V1032" s="9"/>
      <c r="W1032" s="9"/>
      <c r="X1032" s="9"/>
      <c r="Y1032" s="9"/>
      <c r="Z1032" s="9"/>
    </row>
    <row r="1033" spans="2:26" ht="15.75" customHeight="1" x14ac:dyDescent="0.5">
      <c r="B1033" s="7"/>
      <c r="E1033" s="9"/>
      <c r="F1033" s="9"/>
      <c r="G1033" s="9"/>
      <c r="H1033" s="9"/>
      <c r="I1033" s="9"/>
      <c r="J1033" s="9"/>
      <c r="K1033" s="9"/>
      <c r="L1033" s="9"/>
      <c r="M1033" s="9"/>
      <c r="N1033" s="9"/>
      <c r="O1033" s="9"/>
      <c r="P1033" s="9"/>
      <c r="Q1033" s="9"/>
      <c r="R1033" s="9"/>
      <c r="S1033" s="9"/>
      <c r="T1033" s="9"/>
      <c r="U1033" s="9"/>
      <c r="V1033" s="9"/>
      <c r="W1033" s="9"/>
      <c r="X1033" s="9"/>
      <c r="Y1033" s="9"/>
      <c r="Z1033" s="9"/>
    </row>
    <row r="1034" spans="2:26" ht="15.75" customHeight="1" x14ac:dyDescent="0.5">
      <c r="B1034" s="7"/>
      <c r="E1034" s="9"/>
      <c r="F1034" s="9"/>
      <c r="G1034" s="9"/>
      <c r="H1034" s="9"/>
      <c r="I1034" s="9"/>
      <c r="J1034" s="9"/>
      <c r="K1034" s="9"/>
      <c r="L1034" s="9"/>
      <c r="M1034" s="9"/>
      <c r="N1034" s="9"/>
      <c r="O1034" s="9"/>
      <c r="P1034" s="9"/>
      <c r="Q1034" s="9"/>
      <c r="R1034" s="9"/>
      <c r="S1034" s="9"/>
      <c r="T1034" s="9"/>
      <c r="U1034" s="9"/>
      <c r="V1034" s="9"/>
      <c r="W1034" s="9"/>
      <c r="X1034" s="9"/>
      <c r="Y1034" s="9"/>
      <c r="Z1034" s="9"/>
    </row>
    <row r="1035" spans="2:26" ht="15.75" customHeight="1" x14ac:dyDescent="0.5">
      <c r="B1035" s="7"/>
      <c r="E1035" s="9"/>
      <c r="F1035" s="9"/>
      <c r="G1035" s="9"/>
      <c r="H1035" s="9"/>
      <c r="I1035" s="9"/>
      <c r="J1035" s="9"/>
      <c r="K1035" s="9"/>
      <c r="L1035" s="9"/>
      <c r="M1035" s="9"/>
      <c r="N1035" s="9"/>
      <c r="O1035" s="9"/>
      <c r="P1035" s="9"/>
      <c r="Q1035" s="9"/>
      <c r="R1035" s="9"/>
      <c r="S1035" s="9"/>
      <c r="T1035" s="9"/>
      <c r="U1035" s="9"/>
      <c r="V1035" s="9"/>
      <c r="W1035" s="9"/>
      <c r="X1035" s="9"/>
      <c r="Y1035" s="9"/>
      <c r="Z1035" s="9"/>
    </row>
  </sheetData>
  <mergeCells count="6">
    <mergeCell ref="B119:B130"/>
    <mergeCell ref="B15:B24"/>
    <mergeCell ref="B42:B67"/>
    <mergeCell ref="B68:B75"/>
    <mergeCell ref="B76:B95"/>
    <mergeCell ref="B98:B118"/>
  </mergeCells>
  <pageMargins left="0.7" right="0.7" top="0.75" bottom="0.75" header="0" footer="0"/>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999"/>
  <sheetViews>
    <sheetView topLeftCell="I18" zoomScale="90" zoomScaleNormal="90" workbookViewId="0">
      <selection activeCell="L12" sqref="L12"/>
    </sheetView>
  </sheetViews>
  <sheetFormatPr defaultColWidth="14.46484375" defaultRowHeight="15" customHeight="1" x14ac:dyDescent="0.45"/>
  <cols>
    <col min="1" max="9" width="23" style="8" customWidth="1"/>
    <col min="10" max="10" width="19.1328125" style="8" customWidth="1"/>
    <col min="11" max="11" width="19.1328125" customWidth="1"/>
    <col min="12" max="13" width="27.53125" style="14" customWidth="1"/>
    <col min="14" max="24" width="8.6640625" customWidth="1"/>
  </cols>
  <sheetData>
    <row r="1" spans="1:31" ht="14.25" x14ac:dyDescent="0.45">
      <c r="A1" s="58" t="s">
        <v>173</v>
      </c>
      <c r="B1" s="58"/>
      <c r="C1" s="14"/>
      <c r="D1" s="14"/>
      <c r="E1" s="14"/>
      <c r="F1" s="14"/>
      <c r="K1" s="44"/>
    </row>
    <row r="2" spans="1:31" ht="52.5" x14ac:dyDescent="0.45">
      <c r="A2" s="16" t="s">
        <v>34</v>
      </c>
      <c r="B2" s="16" t="s">
        <v>174</v>
      </c>
      <c r="C2" s="16" t="s">
        <v>131</v>
      </c>
      <c r="D2" s="16" t="s">
        <v>175</v>
      </c>
      <c r="E2" s="16" t="s">
        <v>176</v>
      </c>
      <c r="F2" s="16" t="s">
        <v>177</v>
      </c>
      <c r="G2" s="185" t="str">
        <f>'Data variable &amp; description'!C19</f>
        <v>Coastal typology</v>
      </c>
      <c r="H2" s="185" t="str">
        <f>'Data variable &amp; description'!C20</f>
        <v>Bioregion</v>
      </c>
      <c r="I2" s="186" t="str">
        <f>'Data variable &amp; description'!C21</f>
        <v>Seagrass functional/morphological group</v>
      </c>
      <c r="J2" s="186" t="s">
        <v>178</v>
      </c>
      <c r="K2" s="229" t="s">
        <v>67</v>
      </c>
      <c r="L2" s="14" t="s">
        <v>179</v>
      </c>
      <c r="M2" s="13" t="str">
        <f>K2</f>
        <v>Seagrass family/genus</v>
      </c>
      <c r="N2" s="17"/>
      <c r="O2" s="14" t="s">
        <v>180</v>
      </c>
      <c r="P2" s="17"/>
      <c r="Q2" s="17"/>
      <c r="R2" s="17"/>
      <c r="S2" s="17"/>
      <c r="T2" s="17"/>
      <c r="U2" s="17"/>
      <c r="V2" s="17"/>
      <c r="W2" s="17"/>
      <c r="X2" s="17"/>
    </row>
    <row r="3" spans="1:31" ht="38.25" x14ac:dyDescent="0.45">
      <c r="A3" s="13" t="s">
        <v>181</v>
      </c>
      <c r="B3" s="18" t="s">
        <v>108</v>
      </c>
      <c r="C3" s="18" t="str">
        <f>'Data variable &amp; description'!C68</f>
        <v>Allochthonous vs. autochthonous origin of sediments (% for each)</v>
      </c>
      <c r="D3" s="13" t="s">
        <v>182</v>
      </c>
      <c r="E3" s="13" t="s">
        <v>156</v>
      </c>
      <c r="F3" s="13" t="s">
        <v>183</v>
      </c>
      <c r="G3" s="69" t="s">
        <v>184</v>
      </c>
      <c r="H3" s="14" t="s">
        <v>185</v>
      </c>
      <c r="I3" s="13" t="s">
        <v>186</v>
      </c>
      <c r="J3" s="199" t="s">
        <v>187</v>
      </c>
      <c r="K3" s="203" t="s">
        <v>188</v>
      </c>
      <c r="L3" s="315" t="str" cm="1">
        <f t="array" ref="L3">_xlfn.IFS(M3="Halophila sp.",$I$3,M3="Halodule sp.",$I$3,M3="Cymodocea sp.",$I$3,M3="Ruppia sp.",$I$4,M3="Zostera sp.", $I$4,M3="Syringodium sp.",$I$5,M3="Thalassia sp.",$I$5,M3="Enhalus sp.",$I$5,M3="Amphibolis sp.",$I$6,M3="Posidonia sp.",$I$6)</f>
        <v>Group A.1 Tropical (Halophila, Halodule, Cymodocea sp)</v>
      </c>
      <c r="M3" s="314" t="str">
        <f>K13</f>
        <v>Halophila sp.</v>
      </c>
    </row>
    <row r="4" spans="1:31" ht="25.5" x14ac:dyDescent="0.45">
      <c r="A4" s="13" t="s">
        <v>189</v>
      </c>
      <c r="B4" s="18" t="s">
        <v>109</v>
      </c>
      <c r="C4" s="18" t="str">
        <f>'Data variable &amp; description'!C69</f>
        <v>Organic matter (%)</v>
      </c>
      <c r="D4" s="14" t="str">
        <f>'Data variable &amp; description'!C85</f>
        <v>Respiration (Mg C ha-1 yr-1)</v>
      </c>
      <c r="E4" s="13" t="s">
        <v>157</v>
      </c>
      <c r="F4" s="13" t="s">
        <v>169</v>
      </c>
      <c r="G4" s="69" t="s">
        <v>190</v>
      </c>
      <c r="H4" s="14" t="s">
        <v>191</v>
      </c>
      <c r="I4" s="13" t="s">
        <v>192</v>
      </c>
      <c r="J4" s="199" t="s">
        <v>193</v>
      </c>
      <c r="K4" s="203" t="s">
        <v>188</v>
      </c>
      <c r="L4" s="315" t="str" cm="1">
        <f t="array" ref="L4">_xlfn.IFS(M4="Halophila sp.",$I$3,M4="Halodule sp.",$I$3,M4="Cymodocea sp.",$I$3,M4="Ruppia sp.",$I$4,M4="Zostera sp.", $I$4,M4="Syringodium sp.",$I$5,M4="Thalassia sp.",$I$5,M4="Enhalus sp.",$I$5,M4="Amphibolis sp.",$I$6,M4="Posidonia sp.",$I$6)</f>
        <v>Group A.1 Tropical (Halophila, Halodule, Cymodocea sp)</v>
      </c>
      <c r="M4" s="314" t="s">
        <v>194</v>
      </c>
    </row>
    <row r="5" spans="1:31" ht="51" x14ac:dyDescent="0.45">
      <c r="A5" s="13" t="s">
        <v>195</v>
      </c>
      <c r="B5" s="14" t="s">
        <v>110</v>
      </c>
      <c r="C5" s="18" t="str">
        <f>'Data variable &amp; description'!C70</f>
        <v>Depth sediment collected to /depth of core (cm)</v>
      </c>
      <c r="D5" s="13" t="s">
        <v>196</v>
      </c>
      <c r="E5" s="13" t="s">
        <v>158</v>
      </c>
      <c r="F5" s="13" t="s">
        <v>170</v>
      </c>
      <c r="G5" s="69" t="s">
        <v>197</v>
      </c>
      <c r="H5" s="253" t="s">
        <v>198</v>
      </c>
      <c r="I5" s="310" t="s">
        <v>199</v>
      </c>
      <c r="J5" s="199" t="s">
        <v>200</v>
      </c>
      <c r="K5" s="203" t="s">
        <v>201</v>
      </c>
      <c r="L5" s="315" t="str" cm="1">
        <f t="array" ref="L5">_xlfn.IFS(M5="Halophila sp.",$I$3,M5="Halodule sp.",$I$3,M5="Cymodocea sp.",$I$3,M5="Ruppia sp.",$I$4,M5="Zostera sp.", $I$4,M5="Syringodium sp.",$I$5,M5="Thalassia sp.",$I$5,M5="Enhalus sp.",$I$5,M5="Amphibolis sp.",$I$6,M5="Posidonia sp.",$I$6)</f>
        <v>Group A.1 Tropical (Halophila, Halodule, Cymodocea sp)</v>
      </c>
      <c r="M5" s="314" t="str">
        <f>K7</f>
        <v>Cymodocea sp.</v>
      </c>
    </row>
    <row r="6" spans="1:31" ht="51" x14ac:dyDescent="0.45">
      <c r="A6" s="13" t="s">
        <v>202</v>
      </c>
      <c r="B6" s="18" t="s">
        <v>111</v>
      </c>
      <c r="C6" s="18" t="str">
        <f>'Data variable &amp; description'!C71</f>
        <v>Porosity (%)</v>
      </c>
      <c r="D6" s="13" t="s">
        <v>203</v>
      </c>
      <c r="E6" s="13" t="s">
        <v>159</v>
      </c>
      <c r="F6" s="13" t="s">
        <v>171</v>
      </c>
      <c r="G6" s="69" t="s">
        <v>204</v>
      </c>
      <c r="H6" s="253" t="s">
        <v>205</v>
      </c>
      <c r="I6" s="310" t="s">
        <v>206</v>
      </c>
      <c r="J6" s="199" t="s">
        <v>207</v>
      </c>
      <c r="K6" s="203" t="s">
        <v>201</v>
      </c>
      <c r="L6" s="315" t="str" cm="1">
        <f t="array" ref="L6">_xlfn.IFS(M6="Halophila sp.",$I$3,M6="Halodule sp.",$I$3,M6="Cymodocea sp.",$I$3,M6="Ruppia sp.",$I$4,M6="Zostera sp.", $I$4,M6="Syringodium sp.",$I$5,M6="Thalassia sp.",$I$5,M6="Enhalus sp.",$I$5,M6="Amphibolis sp.",$I$6,M6="Posidonia sp.",$I$6)</f>
        <v>Group A.2 Temperate (Ruppia, Zostera sp)</v>
      </c>
      <c r="M6" s="314" t="str">
        <f>K26</f>
        <v>Ruppia sp.</v>
      </c>
    </row>
    <row r="7" spans="1:31" ht="51" x14ac:dyDescent="0.45">
      <c r="A7" s="13" t="s">
        <v>208</v>
      </c>
      <c r="B7" s="18" t="s">
        <v>112</v>
      </c>
      <c r="C7" s="13" t="str">
        <f>'Data variable &amp; description'!C72</f>
        <v>Sediment core depth (cm)</v>
      </c>
      <c r="D7" s="13" t="s">
        <v>209</v>
      </c>
      <c r="E7" s="13" t="s">
        <v>160</v>
      </c>
      <c r="F7" s="13" t="s">
        <v>172</v>
      </c>
      <c r="G7" s="69" t="s">
        <v>210</v>
      </c>
      <c r="H7" s="253" t="s">
        <v>211</v>
      </c>
      <c r="I7" s="253"/>
      <c r="J7" s="199" t="s">
        <v>212</v>
      </c>
      <c r="K7" s="203" t="s">
        <v>201</v>
      </c>
      <c r="L7" s="315" t="str" cm="1">
        <f t="array" ref="L7">_xlfn.IFS(M7="Halophila sp.",$I$3,M7="Halodule sp.",$I$3,M7="Cymodocea sp.",$I$3,M7="Ruppia sp.",$I$4,M7="Zostera sp.", $I$4,M7="Syringodium sp.",$I$5,M7="Thalassia sp.",$I$5,M7="Enhalus sp.",$I$5,M7="Amphibolis sp.",$I$6,M7="Posidonia sp.",$I$6)</f>
        <v>Group A.2 Temperate (Ruppia, Zostera sp)</v>
      </c>
      <c r="M7" s="320" t="str">
        <f>K36</f>
        <v>Zostera sp.</v>
      </c>
    </row>
    <row r="8" spans="1:31" ht="51" x14ac:dyDescent="0.45">
      <c r="A8" s="13" t="s">
        <v>213</v>
      </c>
      <c r="B8" s="18" t="s">
        <v>214</v>
      </c>
      <c r="C8" s="13" t="str">
        <f>'Data variable &amp; description'!C73</f>
        <v>Dry Bulk Density (g cm/3), DBD</v>
      </c>
      <c r="D8" s="13" t="s">
        <v>215</v>
      </c>
      <c r="E8" s="13" t="s">
        <v>161</v>
      </c>
      <c r="F8" s="13"/>
      <c r="G8" s="69" t="s">
        <v>216</v>
      </c>
      <c r="H8" s="253" t="s">
        <v>217</v>
      </c>
      <c r="I8" s="253"/>
      <c r="J8" s="199" t="s">
        <v>201</v>
      </c>
      <c r="K8" s="203" t="s">
        <v>201</v>
      </c>
      <c r="L8" s="315" t="str" cm="1">
        <f t="array" ref="L8">_xlfn.IFS(M8="Halophila sp.",$I$3,M8="Halodule sp.",$I$3,M8="Cymodocea sp.",$I$3,M8="Ruppia sp.",$I$4,M8="Zostera sp.", $I$4,M8="Syringodium sp.",$I$5,M8="Thalassia sp.",$I$5,M8="Enhalus sp.",$I$5,M8="Amphibolis sp.",$I$6,M8="Posidonia sp.",$I$6)</f>
        <v>Group B.1 Tropical (Syringodium, Thalassia, Enhalus sp)</v>
      </c>
      <c r="M8" s="320" t="s">
        <v>218</v>
      </c>
    </row>
    <row r="9" spans="1:31" ht="38.25" x14ac:dyDescent="0.45">
      <c r="A9" s="13" t="s">
        <v>219</v>
      </c>
      <c r="B9" s="18" t="s">
        <v>220</v>
      </c>
      <c r="C9" s="13" t="str">
        <f>'Data variable &amp; description'!C74</f>
        <v xml:space="preserve">Grain size (avg. grain size, mm) </v>
      </c>
      <c r="D9" s="13" t="s">
        <v>221</v>
      </c>
      <c r="E9" s="13" t="s">
        <v>163</v>
      </c>
      <c r="F9" s="13"/>
      <c r="G9" s="69" t="s">
        <v>222</v>
      </c>
      <c r="H9" s="253" t="s">
        <v>223</v>
      </c>
      <c r="I9" s="253"/>
      <c r="J9" s="199" t="s">
        <v>224</v>
      </c>
      <c r="K9" s="203" t="s">
        <v>225</v>
      </c>
      <c r="L9" s="315" t="str" cm="1">
        <f t="array" ref="L9">_xlfn.IFS(M9="Halophila sp.",$I$3,M9="Halodule sp.",$I$3,M9="Cymodocea sp.",$I$3,M9="Ruppia sp.",$I$4,M9="Zostera sp.", $I$4,M9="Syringodium sp.",$I$5,M9="Thalassia sp.",$I$5,M9="Enhalus sp.",$I$5,M9="Amphibolis sp.",$I$6,M9="Posidonia sp.",$I$6)</f>
        <v>Group B.1 Tropical (Syringodium, Thalassia, Enhalus sp)</v>
      </c>
      <c r="M9" s="320" t="s">
        <v>226</v>
      </c>
      <c r="AE9" s="34" t="s">
        <v>227</v>
      </c>
    </row>
    <row r="10" spans="1:31" ht="38.25" x14ac:dyDescent="0.45">
      <c r="A10" s="13" t="s">
        <v>228</v>
      </c>
      <c r="B10" s="18" t="s">
        <v>125</v>
      </c>
      <c r="C10" s="13"/>
      <c r="D10" s="13" t="s">
        <v>229</v>
      </c>
      <c r="E10" s="13" t="s">
        <v>164</v>
      </c>
      <c r="F10" s="13"/>
      <c r="G10" s="69" t="s">
        <v>230</v>
      </c>
      <c r="H10" s="253" t="s">
        <v>231</v>
      </c>
      <c r="I10" s="253"/>
      <c r="J10" s="199" t="s">
        <v>194</v>
      </c>
      <c r="K10" s="203" t="s">
        <v>232</v>
      </c>
      <c r="L10" s="315" t="str" cm="1">
        <f t="array" ref="L10">_xlfn.IFS(M10="Halophila sp.",$I$3,M10="Halodule sp.",$I$3,M10="Cymodocea sp.",$I$3,M10="Ruppia sp.",$I$4,M10="Zostera sp.", $I$4,M10="Syringodium sp.",$I$5,M10="Thalassia sp.",$I$5,M10="Enhalus sp.",$I$5,M10="Amphibolis sp.",$I$6,M10="Posidonia sp.",$I$6)</f>
        <v>Group B.1 Tropical (Syringodium, Thalassia, Enhalus sp)</v>
      </c>
      <c r="M10" s="320" t="s">
        <v>225</v>
      </c>
    </row>
    <row r="11" spans="1:31" ht="38.25" x14ac:dyDescent="0.45">
      <c r="A11" s="13" t="s">
        <v>233</v>
      </c>
      <c r="B11" s="18" t="s">
        <v>128</v>
      </c>
      <c r="C11" s="13"/>
      <c r="D11" s="13" t="s">
        <v>234</v>
      </c>
      <c r="E11" s="13" t="s">
        <v>165</v>
      </c>
      <c r="F11" s="13"/>
      <c r="H11" s="253" t="s">
        <v>235</v>
      </c>
      <c r="I11" s="253"/>
      <c r="J11" s="199" t="s">
        <v>236</v>
      </c>
      <c r="K11" s="203" t="s">
        <v>232</v>
      </c>
      <c r="L11" s="315" t="str" cm="1">
        <f t="array" ref="L11">_xlfn.IFS(M11="Halophila sp.",$I$3,M11="Halodule sp.",$I$3,M11="Cymodocea sp.",$I$3,M11="Ruppia sp.",$I$4,M11="Zostera sp.", $I$4,M11="Syringodium sp.",$I$5,M11="Thalassia sp.",$I$5,M11="Enhalus sp.",$I$5,M11="Amphibolis sp.",$I$6,M11="Posidonia sp.",$I$6)</f>
        <v>Group B.2 Temperate (Amphibolis, Posidonia sp)</v>
      </c>
      <c r="M11" s="320" t="s">
        <v>188</v>
      </c>
    </row>
    <row r="12" spans="1:31" ht="38.25" x14ac:dyDescent="0.45">
      <c r="A12" s="13" t="s">
        <v>237</v>
      </c>
      <c r="B12" s="18" t="s">
        <v>129</v>
      </c>
      <c r="C12" s="13"/>
      <c r="D12" s="13"/>
      <c r="E12" s="13" t="s">
        <v>166</v>
      </c>
      <c r="F12" s="13"/>
      <c r="H12" s="253" t="s">
        <v>238</v>
      </c>
      <c r="I12" s="253"/>
      <c r="J12" s="199" t="s">
        <v>239</v>
      </c>
      <c r="K12" s="203" t="s">
        <v>232</v>
      </c>
      <c r="L12" s="315" t="str" cm="1">
        <f t="array" ref="L12">_xlfn.IFS(M12="Halophila sp.",$I$3,M12="Halodule sp.",$I$3,M12="Cymodocea sp.",$I$3,M12="Ruppia sp.",$I$4,M12="Zostera sp.", $I$4,M12="Syringodium sp.",$I$5,M12="Thalassia sp.",$I$5,M12="Enhalus sp.",$I$5,M12="Amphibolis sp.",$I$6,M12="Posidonia sp.",$I$6)</f>
        <v>Group B.2 Temperate (Amphibolis, Posidonia sp)</v>
      </c>
      <c r="M12" s="320" t="s">
        <v>240</v>
      </c>
    </row>
    <row r="13" spans="1:31" ht="38.25" x14ac:dyDescent="0.45">
      <c r="A13" s="13" t="s">
        <v>241</v>
      </c>
      <c r="B13" s="13"/>
      <c r="C13" s="13"/>
      <c r="D13" s="13"/>
      <c r="E13" s="13" t="s">
        <v>167</v>
      </c>
      <c r="F13" s="13"/>
      <c r="H13" s="253" t="s">
        <v>242</v>
      </c>
      <c r="I13" s="253"/>
      <c r="J13" s="199" t="s">
        <v>243</v>
      </c>
      <c r="K13" s="203" t="s">
        <v>244</v>
      </c>
    </row>
    <row r="14" spans="1:31" ht="38.25" x14ac:dyDescent="0.45">
      <c r="A14" s="13" t="s">
        <v>245</v>
      </c>
      <c r="B14" s="13"/>
      <c r="C14" s="13"/>
      <c r="D14" s="13"/>
      <c r="E14" s="13" t="s">
        <v>168</v>
      </c>
      <c r="F14" s="13"/>
      <c r="H14" s="253" t="s">
        <v>246</v>
      </c>
      <c r="I14" s="253"/>
      <c r="J14" s="199" t="s">
        <v>247</v>
      </c>
      <c r="K14" s="203" t="s">
        <v>244</v>
      </c>
    </row>
    <row r="15" spans="1:31" ht="14.25" x14ac:dyDescent="0.45">
      <c r="A15" s="14" t="s">
        <v>248</v>
      </c>
      <c r="B15" s="14"/>
      <c r="C15" s="14"/>
      <c r="D15" s="14"/>
      <c r="E15" s="14"/>
      <c r="F15" s="14"/>
      <c r="J15" s="199" t="s">
        <v>249</v>
      </c>
      <c r="K15" s="203" t="s">
        <v>244</v>
      </c>
    </row>
    <row r="16" spans="1:31" ht="14.25" x14ac:dyDescent="0.45">
      <c r="A16" s="14"/>
      <c r="B16" s="14"/>
      <c r="C16" s="14"/>
      <c r="D16" s="14"/>
      <c r="E16" s="14"/>
      <c r="F16" s="14"/>
      <c r="J16" s="199" t="s">
        <v>250</v>
      </c>
      <c r="K16" s="203" t="s">
        <v>244</v>
      </c>
    </row>
    <row r="17" spans="1:12" ht="14.25" x14ac:dyDescent="0.45">
      <c r="A17" s="14"/>
      <c r="B17" s="14"/>
      <c r="C17" s="14"/>
      <c r="D17" s="14"/>
      <c r="E17" s="14"/>
      <c r="F17" s="14"/>
      <c r="J17" s="199" t="s">
        <v>251</v>
      </c>
      <c r="K17" s="203" t="s">
        <v>244</v>
      </c>
    </row>
    <row r="18" spans="1:12" ht="14.25" x14ac:dyDescent="0.45">
      <c r="A18" s="14"/>
      <c r="B18" s="14"/>
      <c r="C18" s="14"/>
      <c r="D18" s="14"/>
      <c r="E18" s="14"/>
      <c r="F18" s="14"/>
      <c r="J18" s="199" t="s">
        <v>252</v>
      </c>
      <c r="K18" s="203" t="s">
        <v>244</v>
      </c>
    </row>
    <row r="19" spans="1:12" ht="14.25" x14ac:dyDescent="0.45">
      <c r="A19" s="14"/>
      <c r="B19" s="14"/>
      <c r="C19" s="14"/>
      <c r="D19" s="14"/>
      <c r="E19" s="14"/>
      <c r="F19" s="14"/>
      <c r="J19" s="199" t="s">
        <v>253</v>
      </c>
      <c r="K19" s="203" t="s">
        <v>254</v>
      </c>
    </row>
    <row r="20" spans="1:12" ht="14.25" x14ac:dyDescent="0.45">
      <c r="A20" s="14"/>
      <c r="B20" s="14"/>
      <c r="C20" s="14"/>
      <c r="D20" s="14"/>
      <c r="E20" s="14"/>
      <c r="F20" s="14"/>
      <c r="J20" s="200" t="s">
        <v>255</v>
      </c>
      <c r="K20" s="203" t="s">
        <v>256</v>
      </c>
    </row>
    <row r="21" spans="1:12" ht="15.75" customHeight="1" x14ac:dyDescent="0.45">
      <c r="A21" s="14"/>
      <c r="B21" s="14"/>
      <c r="C21" s="14"/>
      <c r="D21" s="14"/>
      <c r="E21" s="14"/>
      <c r="F21" s="14"/>
      <c r="J21" s="199" t="s">
        <v>257</v>
      </c>
      <c r="K21" s="203" t="s">
        <v>258</v>
      </c>
    </row>
    <row r="22" spans="1:12" ht="15.75" customHeight="1" x14ac:dyDescent="0.45">
      <c r="A22" s="14"/>
      <c r="B22" s="14"/>
      <c r="C22" s="14"/>
      <c r="D22" s="14"/>
      <c r="E22" s="14"/>
      <c r="F22" s="14"/>
      <c r="J22" s="199" t="s">
        <v>259</v>
      </c>
      <c r="K22" s="203" t="s">
        <v>260</v>
      </c>
    </row>
    <row r="23" spans="1:12" ht="15.75" customHeight="1" x14ac:dyDescent="0.45">
      <c r="A23" s="14"/>
      <c r="B23" s="14"/>
      <c r="C23" s="14"/>
      <c r="D23" s="14"/>
      <c r="E23" s="14"/>
      <c r="F23" s="14"/>
      <c r="J23" s="199" t="s">
        <v>261</v>
      </c>
      <c r="K23" s="203" t="s">
        <v>240</v>
      </c>
    </row>
    <row r="24" spans="1:12" ht="15.75" customHeight="1" x14ac:dyDescent="0.45">
      <c r="A24" s="14"/>
      <c r="B24" s="14"/>
      <c r="C24" s="14"/>
      <c r="D24" s="14"/>
      <c r="E24" s="14"/>
      <c r="F24" s="14"/>
      <c r="J24" s="199" t="s">
        <v>262</v>
      </c>
      <c r="K24" s="203" t="s">
        <v>240</v>
      </c>
    </row>
    <row r="25" spans="1:12" ht="15.75" customHeight="1" x14ac:dyDescent="0.45">
      <c r="A25" s="14"/>
      <c r="B25" s="14"/>
      <c r="C25" s="14"/>
      <c r="D25" s="14"/>
      <c r="E25" s="14"/>
      <c r="F25" s="14"/>
      <c r="J25" s="199" t="s">
        <v>263</v>
      </c>
      <c r="K25" s="203" t="s">
        <v>240</v>
      </c>
    </row>
    <row r="26" spans="1:12" ht="15.75" customHeight="1" x14ac:dyDescent="0.45">
      <c r="A26" s="14"/>
      <c r="B26" s="14"/>
      <c r="C26" s="14"/>
      <c r="D26" s="14"/>
      <c r="E26" s="14"/>
      <c r="F26" s="14"/>
      <c r="J26" s="199" t="s">
        <v>264</v>
      </c>
      <c r="K26" s="203" t="s">
        <v>265</v>
      </c>
    </row>
    <row r="27" spans="1:12" ht="15.75" customHeight="1" x14ac:dyDescent="0.45">
      <c r="A27" s="14"/>
      <c r="B27" s="14"/>
      <c r="C27" s="14"/>
      <c r="D27" s="14"/>
      <c r="E27" s="14"/>
      <c r="F27" s="14"/>
      <c r="J27" s="199" t="s">
        <v>266</v>
      </c>
      <c r="K27" s="203" t="s">
        <v>265</v>
      </c>
    </row>
    <row r="28" spans="1:12" ht="15.75" customHeight="1" x14ac:dyDescent="0.45">
      <c r="A28" s="14"/>
      <c r="B28" s="14"/>
      <c r="C28" s="14"/>
      <c r="D28" s="14"/>
      <c r="E28" s="14"/>
      <c r="F28" s="14"/>
      <c r="J28" s="199" t="s">
        <v>265</v>
      </c>
      <c r="K28" s="203" t="s">
        <v>265</v>
      </c>
    </row>
    <row r="29" spans="1:12" ht="15.75" customHeight="1" x14ac:dyDescent="0.45">
      <c r="A29" s="14"/>
      <c r="B29" s="14"/>
      <c r="C29" s="14"/>
      <c r="D29" s="14"/>
      <c r="E29" s="14"/>
      <c r="F29" s="14"/>
      <c r="J29" s="199" t="s">
        <v>267</v>
      </c>
      <c r="K29" s="203" t="s">
        <v>267</v>
      </c>
    </row>
    <row r="30" spans="1:12" ht="15.75" customHeight="1" x14ac:dyDescent="0.45">
      <c r="A30" s="14"/>
      <c r="B30" s="14"/>
      <c r="C30" s="14"/>
      <c r="D30" s="14"/>
      <c r="E30" s="14"/>
      <c r="F30" s="14"/>
      <c r="J30" s="199" t="s">
        <v>268</v>
      </c>
      <c r="K30" s="203" t="s">
        <v>218</v>
      </c>
      <c r="L30" s="7" t="s">
        <v>269</v>
      </c>
    </row>
    <row r="31" spans="1:12" ht="15.75" customHeight="1" x14ac:dyDescent="0.45">
      <c r="A31" s="14"/>
      <c r="B31" s="14"/>
      <c r="C31" s="14"/>
      <c r="D31" s="14"/>
      <c r="E31" s="14"/>
      <c r="F31" s="14"/>
      <c r="J31" s="199" t="s">
        <v>270</v>
      </c>
      <c r="K31" s="203" t="s">
        <v>218</v>
      </c>
    </row>
    <row r="32" spans="1:12" ht="15.75" customHeight="1" x14ac:dyDescent="0.45">
      <c r="A32" s="14"/>
      <c r="B32" s="14"/>
      <c r="C32" s="14"/>
      <c r="D32" s="14"/>
      <c r="E32" s="14"/>
      <c r="F32" s="14"/>
      <c r="J32" s="199" t="s">
        <v>271</v>
      </c>
      <c r="K32" s="203" t="s">
        <v>226</v>
      </c>
    </row>
    <row r="33" spans="1:12" ht="15.75" customHeight="1" x14ac:dyDescent="0.45">
      <c r="A33" s="14"/>
      <c r="B33" s="14"/>
      <c r="C33" s="14"/>
      <c r="D33" s="14"/>
      <c r="E33" s="14"/>
      <c r="F33" s="14"/>
      <c r="J33" s="199" t="s">
        <v>272</v>
      </c>
      <c r="K33" s="203" t="s">
        <v>226</v>
      </c>
    </row>
    <row r="34" spans="1:12" ht="15.75" customHeight="1" x14ac:dyDescent="0.45">
      <c r="A34" s="14"/>
      <c r="B34" s="14"/>
      <c r="C34" s="14"/>
      <c r="D34" s="14"/>
      <c r="E34" s="14"/>
      <c r="F34" s="14"/>
      <c r="J34" s="199" t="s">
        <v>273</v>
      </c>
      <c r="K34" s="203" t="s">
        <v>226</v>
      </c>
      <c r="L34" s="14" t="s">
        <v>274</v>
      </c>
    </row>
    <row r="35" spans="1:12" ht="15.75" customHeight="1" x14ac:dyDescent="0.45">
      <c r="A35" s="14"/>
      <c r="B35" s="14"/>
      <c r="C35" s="14"/>
      <c r="D35" s="14"/>
      <c r="E35" s="14"/>
      <c r="F35" s="14"/>
      <c r="J35" s="199" t="s">
        <v>275</v>
      </c>
      <c r="K35" s="203" t="s">
        <v>275</v>
      </c>
    </row>
    <row r="36" spans="1:12" ht="15.75" customHeight="1" x14ac:dyDescent="0.45">
      <c r="A36" s="14"/>
      <c r="B36" s="14"/>
      <c r="C36" s="14"/>
      <c r="D36" s="14"/>
      <c r="E36" s="14"/>
      <c r="F36" s="14"/>
      <c r="J36" s="199" t="s">
        <v>276</v>
      </c>
      <c r="K36" s="203" t="s">
        <v>277</v>
      </c>
    </row>
    <row r="37" spans="1:12" ht="15.75" customHeight="1" x14ac:dyDescent="0.45">
      <c r="A37" s="14"/>
      <c r="B37" s="14"/>
      <c r="C37" s="14"/>
      <c r="D37" s="14"/>
      <c r="E37" s="14"/>
      <c r="F37" s="14"/>
      <c r="J37" s="199" t="s">
        <v>278</v>
      </c>
      <c r="K37" s="203" t="s">
        <v>277</v>
      </c>
    </row>
    <row r="38" spans="1:12" ht="15.75" customHeight="1" x14ac:dyDescent="0.45">
      <c r="A38" s="14"/>
      <c r="B38" s="14"/>
      <c r="C38" s="14"/>
      <c r="D38" s="14"/>
      <c r="E38" s="14"/>
      <c r="F38" s="14"/>
      <c r="J38" s="199" t="s">
        <v>279</v>
      </c>
      <c r="K38" s="203" t="s">
        <v>277</v>
      </c>
    </row>
    <row r="39" spans="1:12" ht="15.75" customHeight="1" x14ac:dyDescent="0.45">
      <c r="A39" s="14"/>
      <c r="B39" s="14"/>
      <c r="C39" s="14"/>
      <c r="D39" s="14"/>
      <c r="E39" s="14"/>
      <c r="F39" s="14"/>
      <c r="J39" s="199" t="s">
        <v>280</v>
      </c>
      <c r="K39" s="203" t="s">
        <v>277</v>
      </c>
    </row>
    <row r="40" spans="1:12" ht="15.75" customHeight="1" x14ac:dyDescent="0.45">
      <c r="A40" s="14"/>
      <c r="B40" s="14"/>
      <c r="C40" s="14"/>
      <c r="D40" s="14"/>
      <c r="E40" s="14"/>
      <c r="F40" s="14"/>
      <c r="J40" s="199" t="s">
        <v>281</v>
      </c>
      <c r="K40" s="203" t="s">
        <v>277</v>
      </c>
    </row>
    <row r="41" spans="1:12" ht="15.75" customHeight="1" x14ac:dyDescent="0.45">
      <c r="A41" s="14"/>
      <c r="B41" s="14"/>
      <c r="C41" s="14"/>
      <c r="D41" s="14"/>
      <c r="E41" s="14"/>
      <c r="F41" s="14"/>
      <c r="J41" s="199" t="s">
        <v>282</v>
      </c>
      <c r="K41" s="203" t="s">
        <v>277</v>
      </c>
    </row>
    <row r="42" spans="1:12" ht="15.75" customHeight="1" x14ac:dyDescent="0.45">
      <c r="A42" s="14"/>
      <c r="B42" s="14"/>
      <c r="C42" s="14"/>
      <c r="D42" s="14"/>
      <c r="E42" s="14"/>
      <c r="F42" s="14"/>
      <c r="J42" s="199" t="s">
        <v>245</v>
      </c>
      <c r="K42" s="203" t="s">
        <v>277</v>
      </c>
    </row>
    <row r="43" spans="1:12" ht="15.75" customHeight="1" x14ac:dyDescent="0.45">
      <c r="A43" s="14"/>
      <c r="B43" s="14"/>
      <c r="C43" s="14"/>
      <c r="D43" s="14"/>
      <c r="E43" s="14"/>
      <c r="F43" s="14"/>
    </row>
    <row r="44" spans="1:12" ht="15.75" customHeight="1" x14ac:dyDescent="0.45">
      <c r="A44" s="14"/>
      <c r="B44" s="14"/>
      <c r="C44" s="14"/>
      <c r="D44" s="14"/>
      <c r="E44" s="14"/>
      <c r="F44" s="14"/>
    </row>
    <row r="45" spans="1:12" ht="15.75" customHeight="1" x14ac:dyDescent="0.45">
      <c r="A45" s="14"/>
      <c r="B45" s="14"/>
      <c r="C45" s="14"/>
      <c r="D45" s="14"/>
      <c r="E45" s="14"/>
      <c r="F45" s="14"/>
    </row>
    <row r="46" spans="1:12" ht="15.75" customHeight="1" x14ac:dyDescent="0.45">
      <c r="A46" s="14"/>
      <c r="B46" s="14"/>
      <c r="C46" s="14"/>
      <c r="D46" s="14"/>
      <c r="E46" s="14"/>
      <c r="F46" s="14"/>
    </row>
    <row r="47" spans="1:12" ht="15.75" customHeight="1" x14ac:dyDescent="0.45">
      <c r="A47" s="14"/>
      <c r="B47" s="14"/>
      <c r="C47" s="14"/>
      <c r="D47" s="14"/>
      <c r="E47" s="14"/>
      <c r="F47" s="14"/>
    </row>
    <row r="48" spans="1:12" ht="15.75" customHeight="1" x14ac:dyDescent="0.45">
      <c r="A48" s="14"/>
      <c r="B48" s="14"/>
      <c r="C48" s="14"/>
      <c r="D48" s="14"/>
      <c r="E48" s="14"/>
      <c r="F48" s="14"/>
    </row>
    <row r="49" spans="1:12" ht="15.75" customHeight="1" x14ac:dyDescent="0.45">
      <c r="A49" s="14"/>
      <c r="B49" s="14"/>
      <c r="C49" s="14"/>
      <c r="D49" s="14"/>
      <c r="E49" s="14"/>
      <c r="F49" s="14"/>
    </row>
    <row r="50" spans="1:12" ht="15.75" customHeight="1" x14ac:dyDescent="0.45">
      <c r="A50" s="14"/>
      <c r="B50" s="14"/>
      <c r="C50" s="14"/>
      <c r="D50" s="14"/>
      <c r="E50" s="14"/>
      <c r="F50" s="14"/>
    </row>
    <row r="51" spans="1:12" ht="15.75" customHeight="1" x14ac:dyDescent="0.45">
      <c r="A51" s="14"/>
      <c r="B51" s="14"/>
      <c r="C51" s="14"/>
      <c r="D51" s="14"/>
      <c r="E51" s="14"/>
      <c r="F51" s="14"/>
    </row>
    <row r="52" spans="1:12" ht="15.75" customHeight="1" x14ac:dyDescent="0.45">
      <c r="A52" s="14"/>
      <c r="B52" s="14"/>
      <c r="C52" s="14"/>
      <c r="D52" s="14"/>
      <c r="E52" s="14"/>
      <c r="F52" s="14"/>
    </row>
    <row r="53" spans="1:12" ht="15.75" customHeight="1" x14ac:dyDescent="0.45">
      <c r="A53" s="14"/>
      <c r="B53" s="14"/>
      <c r="C53" s="14"/>
      <c r="D53" s="14"/>
      <c r="E53" s="14"/>
      <c r="F53" s="14"/>
    </row>
    <row r="54" spans="1:12" ht="15.75" customHeight="1" x14ac:dyDescent="0.45">
      <c r="A54" s="14"/>
      <c r="B54" s="14"/>
      <c r="C54" s="14"/>
      <c r="D54" s="14"/>
      <c r="E54" s="14"/>
      <c r="F54" s="14"/>
    </row>
    <row r="55" spans="1:12" ht="15.75" customHeight="1" x14ac:dyDescent="0.45">
      <c r="A55" s="14"/>
      <c r="B55" s="14"/>
      <c r="C55" s="14"/>
      <c r="D55" s="14"/>
      <c r="E55" s="14"/>
      <c r="F55" s="14"/>
    </row>
    <row r="56" spans="1:12" ht="15.75" customHeight="1" x14ac:dyDescent="0.45">
      <c r="A56" s="14"/>
      <c r="B56" s="14"/>
      <c r="C56" s="14"/>
      <c r="D56" s="14"/>
      <c r="E56" s="14"/>
      <c r="F56" s="14"/>
    </row>
    <row r="57" spans="1:12" ht="15.75" customHeight="1" x14ac:dyDescent="0.45">
      <c r="A57" s="14"/>
      <c r="B57" s="14"/>
      <c r="C57" s="14"/>
      <c r="D57" s="14"/>
      <c r="E57" s="14"/>
      <c r="F57" s="14"/>
    </row>
    <row r="58" spans="1:12" ht="15.75" customHeight="1" x14ac:dyDescent="0.45">
      <c r="A58" s="14"/>
      <c r="B58" s="14"/>
      <c r="C58" s="14"/>
      <c r="D58" s="14"/>
      <c r="E58" s="14"/>
      <c r="F58" s="14"/>
    </row>
    <row r="59" spans="1:12" ht="15.75" customHeight="1" x14ac:dyDescent="0.45">
      <c r="A59" s="14"/>
      <c r="B59" s="14"/>
      <c r="C59" s="14"/>
      <c r="D59" s="14"/>
      <c r="E59" s="14"/>
      <c r="F59" s="14"/>
    </row>
    <row r="60" spans="1:12" ht="15.75" customHeight="1" x14ac:dyDescent="0.45">
      <c r="A60" s="14"/>
      <c r="B60" s="14"/>
      <c r="C60" s="14"/>
      <c r="D60" s="14"/>
      <c r="E60" s="14"/>
      <c r="F60" s="14"/>
      <c r="L60" s="14" t="s">
        <v>283</v>
      </c>
    </row>
    <row r="61" spans="1:12" ht="15.75" customHeight="1" x14ac:dyDescent="0.45">
      <c r="A61" s="14"/>
      <c r="B61" s="14"/>
      <c r="C61" s="14"/>
      <c r="D61" s="14"/>
      <c r="E61" s="14"/>
      <c r="F61" s="14"/>
    </row>
    <row r="62" spans="1:12" ht="15.75" customHeight="1" x14ac:dyDescent="0.45">
      <c r="A62" s="14"/>
      <c r="B62" s="14"/>
      <c r="C62" s="14"/>
      <c r="D62" s="14"/>
      <c r="E62" s="14"/>
      <c r="F62" s="14"/>
    </row>
    <row r="63" spans="1:12" ht="15.75" customHeight="1" x14ac:dyDescent="0.45">
      <c r="A63" s="14"/>
      <c r="B63" s="14"/>
      <c r="C63" s="14"/>
      <c r="D63" s="14"/>
      <c r="E63" s="14"/>
      <c r="F63" s="14"/>
    </row>
    <row r="64" spans="1:12" ht="15.75" customHeight="1" x14ac:dyDescent="0.45">
      <c r="A64" s="14"/>
      <c r="B64" s="14"/>
      <c r="C64" s="14"/>
      <c r="D64" s="14"/>
      <c r="E64" s="14"/>
      <c r="F64" s="14"/>
    </row>
    <row r="65" spans="1:6" ht="15.75" customHeight="1" x14ac:dyDescent="0.45">
      <c r="A65" s="14"/>
      <c r="B65" s="14"/>
      <c r="C65" s="14"/>
      <c r="D65" s="14"/>
      <c r="E65" s="14"/>
      <c r="F65" s="14"/>
    </row>
    <row r="66" spans="1:6" ht="15.75" customHeight="1" x14ac:dyDescent="0.45">
      <c r="A66" s="14"/>
      <c r="B66" s="14"/>
      <c r="C66" s="14"/>
      <c r="D66" s="14"/>
      <c r="E66" s="14"/>
      <c r="F66" s="14"/>
    </row>
    <row r="67" spans="1:6" ht="15.75" customHeight="1" x14ac:dyDescent="0.45">
      <c r="A67" s="14"/>
      <c r="B67" s="14"/>
      <c r="C67" s="14"/>
      <c r="D67" s="14"/>
      <c r="E67" s="14"/>
      <c r="F67" s="14"/>
    </row>
    <row r="68" spans="1:6" ht="15.75" customHeight="1" x14ac:dyDescent="0.45">
      <c r="A68" s="14"/>
      <c r="B68" s="14"/>
      <c r="C68" s="14"/>
      <c r="D68" s="14"/>
      <c r="E68" s="14"/>
      <c r="F68" s="14"/>
    </row>
    <row r="69" spans="1:6" ht="15.75" customHeight="1" x14ac:dyDescent="0.45">
      <c r="A69" s="14"/>
      <c r="B69" s="14"/>
      <c r="C69" s="14"/>
      <c r="D69" s="14"/>
      <c r="E69" s="14"/>
      <c r="F69" s="14"/>
    </row>
    <row r="70" spans="1:6" ht="15.75" customHeight="1" x14ac:dyDescent="0.45">
      <c r="A70" s="14"/>
      <c r="B70" s="14"/>
      <c r="C70" s="14"/>
      <c r="D70" s="14"/>
      <c r="E70" s="14"/>
      <c r="F70" s="14"/>
    </row>
    <row r="71" spans="1:6" ht="15.75" customHeight="1" x14ac:dyDescent="0.45">
      <c r="A71" s="14"/>
      <c r="B71" s="14"/>
      <c r="C71" s="14"/>
      <c r="D71" s="14"/>
      <c r="E71" s="14"/>
      <c r="F71" s="14"/>
    </row>
    <row r="72" spans="1:6" ht="15.75" customHeight="1" x14ac:dyDescent="0.45">
      <c r="A72" s="14"/>
      <c r="B72" s="14"/>
      <c r="C72" s="14"/>
      <c r="D72" s="14"/>
      <c r="E72" s="14"/>
      <c r="F72" s="14"/>
    </row>
    <row r="73" spans="1:6" ht="15.75" customHeight="1" x14ac:dyDescent="0.45">
      <c r="A73" s="14"/>
      <c r="B73" s="14"/>
      <c r="C73" s="14"/>
      <c r="D73" s="14"/>
      <c r="E73" s="14"/>
      <c r="F73" s="14"/>
    </row>
    <row r="74" spans="1:6" ht="15.75" customHeight="1" x14ac:dyDescent="0.45">
      <c r="A74" s="14"/>
      <c r="B74" s="14"/>
      <c r="C74" s="14"/>
      <c r="D74" s="14"/>
      <c r="E74" s="14"/>
      <c r="F74" s="14"/>
    </row>
    <row r="75" spans="1:6" ht="15.75" customHeight="1" x14ac:dyDescent="0.45">
      <c r="A75" s="14"/>
      <c r="B75" s="14"/>
      <c r="C75" s="14"/>
      <c r="D75" s="14"/>
      <c r="E75" s="14"/>
      <c r="F75" s="14"/>
    </row>
    <row r="76" spans="1:6" ht="15.75" customHeight="1" x14ac:dyDescent="0.45">
      <c r="A76" s="14"/>
      <c r="B76" s="14"/>
      <c r="C76" s="14"/>
      <c r="D76" s="14"/>
      <c r="E76" s="14"/>
      <c r="F76" s="14"/>
    </row>
    <row r="77" spans="1:6" ht="15.75" customHeight="1" x14ac:dyDescent="0.45">
      <c r="A77" s="14"/>
      <c r="B77" s="14"/>
      <c r="C77" s="14"/>
      <c r="D77" s="14"/>
      <c r="E77" s="14"/>
      <c r="F77" s="14"/>
    </row>
    <row r="78" spans="1:6" ht="15.75" customHeight="1" x14ac:dyDescent="0.45">
      <c r="A78" s="14"/>
      <c r="B78" s="14"/>
      <c r="C78" s="14"/>
      <c r="D78" s="14"/>
      <c r="E78" s="14"/>
      <c r="F78" s="14"/>
    </row>
    <row r="79" spans="1:6" ht="15.75" customHeight="1" x14ac:dyDescent="0.45">
      <c r="A79" s="14"/>
      <c r="B79" s="14"/>
      <c r="C79" s="14"/>
      <c r="D79" s="14"/>
      <c r="E79" s="14"/>
      <c r="F79" s="14"/>
    </row>
    <row r="80" spans="1:6" ht="15.75" customHeight="1" x14ac:dyDescent="0.45">
      <c r="A80" s="14"/>
      <c r="B80" s="14"/>
      <c r="C80" s="14"/>
      <c r="D80" s="14"/>
      <c r="E80" s="14"/>
      <c r="F80" s="14"/>
    </row>
    <row r="81" spans="1:13" ht="15.75" customHeight="1" x14ac:dyDescent="0.45">
      <c r="A81" s="14"/>
      <c r="B81" s="14"/>
      <c r="C81" s="14"/>
      <c r="D81" s="14"/>
      <c r="E81" s="14"/>
      <c r="F81" s="14"/>
    </row>
    <row r="82" spans="1:13" ht="15.75" customHeight="1" x14ac:dyDescent="0.45">
      <c r="A82" s="14"/>
      <c r="B82" s="14"/>
      <c r="C82" s="14"/>
      <c r="D82" s="14"/>
      <c r="E82" s="14"/>
      <c r="F82" s="14"/>
    </row>
    <row r="83" spans="1:13" ht="15.75" customHeight="1" x14ac:dyDescent="0.45">
      <c r="A83" s="14"/>
      <c r="B83" s="14"/>
      <c r="C83" s="14"/>
      <c r="D83" s="14"/>
      <c r="E83" s="14"/>
      <c r="F83" s="14"/>
    </row>
    <row r="84" spans="1:13" ht="15.75" customHeight="1" x14ac:dyDescent="0.45">
      <c r="A84" s="14"/>
      <c r="B84" s="14"/>
      <c r="C84" s="14"/>
      <c r="D84" s="14"/>
      <c r="E84" s="14"/>
      <c r="F84" s="14"/>
    </row>
    <row r="85" spans="1:13" ht="15.75" customHeight="1" x14ac:dyDescent="0.45">
      <c r="A85" s="14"/>
      <c r="B85" s="14"/>
      <c r="C85" s="14"/>
      <c r="D85" s="14"/>
      <c r="E85" s="14"/>
      <c r="F85" s="14"/>
    </row>
    <row r="86" spans="1:13" ht="15.75" customHeight="1" x14ac:dyDescent="0.45">
      <c r="A86" s="14"/>
      <c r="B86" s="14"/>
      <c r="C86" s="14"/>
      <c r="D86" s="14"/>
      <c r="E86" s="14"/>
      <c r="F86" s="14"/>
    </row>
    <row r="87" spans="1:13" ht="15.75" customHeight="1" x14ac:dyDescent="0.45">
      <c r="A87" s="14"/>
      <c r="B87" s="14"/>
      <c r="C87" s="14"/>
      <c r="D87" s="14"/>
      <c r="E87" s="14"/>
      <c r="F87" s="14"/>
    </row>
    <row r="88" spans="1:13" ht="15.75" customHeight="1" x14ac:dyDescent="0.45">
      <c r="A88" s="14"/>
      <c r="B88" s="14"/>
      <c r="C88" s="14"/>
      <c r="D88" s="14"/>
      <c r="E88" s="14"/>
      <c r="F88" s="14"/>
    </row>
    <row r="89" spans="1:13" ht="15.75" customHeight="1" x14ac:dyDescent="0.45">
      <c r="A89" s="14"/>
      <c r="B89" s="14"/>
      <c r="C89" s="14"/>
      <c r="D89" s="14"/>
      <c r="E89" s="14"/>
      <c r="F89" s="14"/>
    </row>
    <row r="90" spans="1:13" ht="15.75" customHeight="1" x14ac:dyDescent="0.45">
      <c r="A90" s="14"/>
      <c r="B90" s="14"/>
      <c r="C90" s="14"/>
      <c r="D90" s="14"/>
      <c r="E90" s="14"/>
      <c r="F90" s="14"/>
    </row>
    <row r="91" spans="1:13" ht="15.75" customHeight="1" x14ac:dyDescent="0.45">
      <c r="A91" s="14"/>
      <c r="B91" s="14"/>
      <c r="C91" s="14"/>
      <c r="D91" s="14"/>
      <c r="E91" s="14"/>
      <c r="F91" s="14"/>
    </row>
    <row r="92" spans="1:13" ht="15.75" customHeight="1" x14ac:dyDescent="0.45">
      <c r="A92" s="14"/>
      <c r="B92" s="14"/>
      <c r="C92" s="14"/>
      <c r="D92" s="14"/>
      <c r="E92" s="14"/>
      <c r="F92" s="14"/>
    </row>
    <row r="93" spans="1:13" ht="15.75" customHeight="1" x14ac:dyDescent="0.45">
      <c r="A93" s="14"/>
      <c r="B93" s="14"/>
      <c r="C93" s="14"/>
      <c r="D93" s="14"/>
      <c r="E93" s="14"/>
      <c r="F93" s="14"/>
    </row>
    <row r="94" spans="1:13" ht="15.75" customHeight="1" x14ac:dyDescent="0.45">
      <c r="A94" s="14"/>
      <c r="B94" s="14"/>
      <c r="C94" s="14"/>
      <c r="D94" s="14"/>
      <c r="E94" s="14"/>
      <c r="F94" s="14"/>
      <c r="L94" s="316" t="s">
        <v>284</v>
      </c>
      <c r="M94" s="317" t="s">
        <v>285</v>
      </c>
    </row>
    <row r="95" spans="1:13" ht="15.75" customHeight="1" x14ac:dyDescent="0.45">
      <c r="A95" s="14"/>
      <c r="B95" s="14"/>
      <c r="C95" s="14"/>
      <c r="D95" s="14"/>
      <c r="E95" s="14"/>
      <c r="F95" s="14"/>
      <c r="L95" s="318" t="s">
        <v>286</v>
      </c>
      <c r="M95" s="204" t="s">
        <v>218</v>
      </c>
    </row>
    <row r="96" spans="1:13" ht="15.75" customHeight="1" x14ac:dyDescent="0.45">
      <c r="A96" s="14"/>
      <c r="B96" s="14"/>
      <c r="C96" s="14"/>
      <c r="D96" s="14"/>
      <c r="E96" s="14"/>
      <c r="F96" s="14"/>
      <c r="L96" s="318"/>
      <c r="M96" s="204" t="s">
        <v>226</v>
      </c>
    </row>
    <row r="97" spans="1:13" ht="15.75" customHeight="1" x14ac:dyDescent="0.45">
      <c r="A97" s="14"/>
      <c r="B97" s="14"/>
      <c r="C97" s="14"/>
      <c r="D97" s="14"/>
      <c r="E97" s="14"/>
      <c r="F97" s="14"/>
      <c r="L97" s="318"/>
      <c r="M97" s="204" t="s">
        <v>225</v>
      </c>
    </row>
    <row r="98" spans="1:13" ht="15.75" customHeight="1" x14ac:dyDescent="0.45">
      <c r="A98" s="14"/>
      <c r="B98" s="14"/>
      <c r="C98" s="14"/>
      <c r="D98" s="14"/>
      <c r="E98" s="14"/>
      <c r="F98" s="14"/>
      <c r="L98" s="319" t="s">
        <v>287</v>
      </c>
      <c r="M98" s="309" t="s">
        <v>188</v>
      </c>
    </row>
    <row r="99" spans="1:13" ht="15.75" customHeight="1" x14ac:dyDescent="0.45">
      <c r="A99" s="14"/>
      <c r="B99" s="14"/>
      <c r="C99" s="14"/>
      <c r="D99" s="14"/>
      <c r="E99" s="14"/>
      <c r="F99" s="14"/>
      <c r="L99" s="94"/>
      <c r="M99" s="204" t="s">
        <v>240</v>
      </c>
    </row>
    <row r="100" spans="1:13" ht="15.75" customHeight="1" x14ac:dyDescent="0.45">
      <c r="A100" s="14"/>
      <c r="B100" s="14"/>
      <c r="C100" s="14"/>
      <c r="D100" s="14"/>
      <c r="E100" s="14"/>
      <c r="F100" s="14"/>
      <c r="L100" s="87"/>
      <c r="M100" s="87"/>
    </row>
    <row r="101" spans="1:13" ht="15.75" customHeight="1" x14ac:dyDescent="0.45">
      <c r="A101" s="14"/>
      <c r="B101" s="14"/>
      <c r="C101" s="14"/>
      <c r="D101" s="14"/>
      <c r="E101" s="14"/>
      <c r="F101" s="14"/>
    </row>
    <row r="102" spans="1:13" ht="15.75" customHeight="1" x14ac:dyDescent="0.45">
      <c r="A102" s="14"/>
      <c r="B102" s="14"/>
      <c r="C102" s="14"/>
      <c r="D102" s="14"/>
      <c r="E102" s="14"/>
      <c r="F102" s="14"/>
      <c r="L102" s="316" t="s">
        <v>23</v>
      </c>
      <c r="M102" s="313" t="str">
        <f>M94</f>
        <v>Functional Group B</v>
      </c>
    </row>
    <row r="103" spans="1:13" ht="15.75" customHeight="1" x14ac:dyDescent="0.45">
      <c r="A103" s="14"/>
      <c r="B103" s="14"/>
      <c r="C103" s="14"/>
      <c r="D103" s="14"/>
      <c r="E103" s="14"/>
      <c r="F103" s="14"/>
      <c r="L103" s="318" t="s">
        <v>288</v>
      </c>
    </row>
    <row r="104" spans="1:13" ht="15.75" customHeight="1" x14ac:dyDescent="0.45">
      <c r="A104" s="14"/>
      <c r="B104" s="14"/>
      <c r="C104" s="14"/>
      <c r="D104" s="14"/>
      <c r="E104" s="14"/>
      <c r="F104" s="14"/>
      <c r="L104" s="94" t="s">
        <v>289</v>
      </c>
      <c r="M104" s="14" t="s">
        <v>290</v>
      </c>
    </row>
    <row r="105" spans="1:13" ht="15.75" customHeight="1" x14ac:dyDescent="0.45">
      <c r="A105" s="14"/>
      <c r="B105" s="14"/>
      <c r="C105" s="14"/>
      <c r="D105" s="14"/>
      <c r="E105" s="14"/>
      <c r="F105" s="14"/>
      <c r="L105" s="94" t="s">
        <v>291</v>
      </c>
      <c r="M105" s="14" t="s">
        <v>292</v>
      </c>
    </row>
    <row r="106" spans="1:13" ht="15.75" customHeight="1" x14ac:dyDescent="0.45">
      <c r="A106" s="14"/>
      <c r="B106" s="14"/>
      <c r="C106" s="14"/>
      <c r="D106" s="14"/>
      <c r="E106" s="14"/>
      <c r="F106" s="14"/>
      <c r="L106" s="94" t="s">
        <v>293</v>
      </c>
      <c r="M106" s="14" t="s">
        <v>294</v>
      </c>
    </row>
    <row r="107" spans="1:13" ht="15.75" customHeight="1" x14ac:dyDescent="0.45">
      <c r="A107" s="14"/>
      <c r="B107" s="14"/>
      <c r="C107" s="14"/>
      <c r="D107" s="14"/>
      <c r="E107" s="14"/>
      <c r="F107" s="14"/>
      <c r="L107" s="94"/>
    </row>
    <row r="108" spans="1:13" ht="15.75" customHeight="1" x14ac:dyDescent="0.45">
      <c r="A108" s="14"/>
      <c r="B108" s="14"/>
      <c r="C108" s="14"/>
      <c r="D108" s="14"/>
      <c r="E108" s="14"/>
      <c r="F108" s="14"/>
      <c r="L108" s="318" t="s">
        <v>295</v>
      </c>
    </row>
    <row r="109" spans="1:13" ht="15.75" customHeight="1" x14ac:dyDescent="0.45">
      <c r="A109" s="14"/>
      <c r="B109" s="14"/>
      <c r="C109" s="14"/>
      <c r="D109" s="14"/>
      <c r="E109" s="14"/>
      <c r="F109" s="14"/>
      <c r="L109" s="94" t="s">
        <v>296</v>
      </c>
      <c r="M109" s="14" t="s">
        <v>297</v>
      </c>
    </row>
    <row r="110" spans="1:13" ht="15.75" customHeight="1" x14ac:dyDescent="0.45">
      <c r="A110" s="14"/>
      <c r="B110" s="14"/>
      <c r="C110" s="14"/>
      <c r="D110" s="14"/>
      <c r="E110" s="14"/>
      <c r="F110" s="14"/>
      <c r="L110" s="94" t="s">
        <v>298</v>
      </c>
      <c r="M110" s="14" t="s">
        <v>299</v>
      </c>
    </row>
    <row r="111" spans="1:13" ht="15.75" customHeight="1" x14ac:dyDescent="0.45">
      <c r="A111" s="14"/>
      <c r="B111" s="14"/>
      <c r="C111" s="14"/>
      <c r="D111" s="14"/>
      <c r="E111" s="14"/>
      <c r="F111" s="14"/>
      <c r="L111" s="94" t="s">
        <v>300</v>
      </c>
      <c r="M111" s="14" t="s">
        <v>301</v>
      </c>
    </row>
    <row r="112" spans="1:13" ht="15.75" customHeight="1" x14ac:dyDescent="0.45">
      <c r="A112" s="14"/>
      <c r="B112" s="14"/>
      <c r="C112" s="14"/>
      <c r="D112" s="14"/>
      <c r="E112" s="14"/>
      <c r="F112" s="14"/>
      <c r="L112" s="94"/>
    </row>
    <row r="113" spans="1:13" ht="15.75" customHeight="1" x14ac:dyDescent="0.45">
      <c r="A113" s="14"/>
      <c r="B113" s="14"/>
      <c r="C113" s="14"/>
      <c r="D113" s="14"/>
      <c r="E113" s="14"/>
      <c r="F113" s="14"/>
      <c r="L113" s="318" t="s">
        <v>302</v>
      </c>
    </row>
    <row r="114" spans="1:13" ht="15.75" customHeight="1" x14ac:dyDescent="0.45">
      <c r="A114" s="14"/>
      <c r="B114" s="14"/>
      <c r="C114" s="14"/>
      <c r="D114" s="14"/>
      <c r="E114" s="14"/>
      <c r="F114" s="14"/>
      <c r="L114" s="94" t="s">
        <v>303</v>
      </c>
      <c r="M114" s="14" t="s">
        <v>304</v>
      </c>
    </row>
    <row r="115" spans="1:13" ht="15.75" customHeight="1" x14ac:dyDescent="0.45">
      <c r="A115" s="14"/>
      <c r="B115" s="14"/>
      <c r="C115" s="14"/>
      <c r="D115" s="14"/>
      <c r="E115" s="14"/>
      <c r="F115" s="14"/>
      <c r="L115" s="94" t="s">
        <v>305</v>
      </c>
      <c r="M115" s="14" t="s">
        <v>306</v>
      </c>
    </row>
    <row r="116" spans="1:13" ht="15.75" customHeight="1" x14ac:dyDescent="0.45">
      <c r="A116" s="14"/>
      <c r="B116" s="14"/>
      <c r="C116" s="14"/>
      <c r="D116" s="14"/>
      <c r="E116" s="14"/>
      <c r="F116" s="14"/>
      <c r="L116" s="94" t="s">
        <v>307</v>
      </c>
      <c r="M116" s="14" t="s">
        <v>306</v>
      </c>
    </row>
    <row r="117" spans="1:13" ht="15.75" customHeight="1" x14ac:dyDescent="0.45">
      <c r="A117" s="14"/>
      <c r="B117" s="14"/>
      <c r="C117" s="14"/>
      <c r="D117" s="14"/>
      <c r="E117" s="14"/>
      <c r="F117" s="14"/>
      <c r="L117" s="94" t="s">
        <v>308</v>
      </c>
      <c r="M117" s="14" t="s">
        <v>306</v>
      </c>
    </row>
    <row r="118" spans="1:13" ht="15.75" customHeight="1" x14ac:dyDescent="0.45">
      <c r="A118" s="14"/>
      <c r="B118" s="14"/>
      <c r="C118" s="14"/>
      <c r="D118" s="14"/>
      <c r="E118" s="14"/>
      <c r="F118" s="14"/>
    </row>
    <row r="119" spans="1:13" ht="15.75" customHeight="1" x14ac:dyDescent="0.45">
      <c r="A119" s="14"/>
      <c r="B119" s="14"/>
      <c r="C119" s="14"/>
      <c r="D119" s="14"/>
      <c r="E119" s="14"/>
      <c r="F119" s="14"/>
    </row>
    <row r="120" spans="1:13" ht="15.75" customHeight="1" x14ac:dyDescent="0.45">
      <c r="A120" s="14"/>
      <c r="B120" s="14"/>
      <c r="C120" s="14"/>
      <c r="D120" s="14"/>
      <c r="E120" s="14"/>
      <c r="F120" s="14"/>
    </row>
    <row r="121" spans="1:13" ht="15.75" customHeight="1" x14ac:dyDescent="0.45">
      <c r="A121" s="14"/>
      <c r="B121" s="14"/>
      <c r="C121" s="14"/>
      <c r="D121" s="14"/>
      <c r="E121" s="14"/>
      <c r="F121" s="14"/>
    </row>
    <row r="122" spans="1:13" ht="15.75" customHeight="1" x14ac:dyDescent="0.45">
      <c r="A122" s="14"/>
      <c r="B122" s="14"/>
      <c r="C122" s="14"/>
      <c r="D122" s="14"/>
      <c r="E122" s="14"/>
      <c r="F122" s="14"/>
    </row>
    <row r="123" spans="1:13" ht="15.75" customHeight="1" x14ac:dyDescent="0.45">
      <c r="A123" s="14"/>
      <c r="B123" s="14"/>
      <c r="C123" s="14"/>
      <c r="D123" s="14"/>
      <c r="E123" s="14"/>
      <c r="F123" s="14"/>
    </row>
    <row r="124" spans="1:13" ht="15.75" customHeight="1" x14ac:dyDescent="0.45">
      <c r="A124" s="14"/>
      <c r="B124" s="14"/>
      <c r="C124" s="14"/>
      <c r="D124" s="14"/>
      <c r="E124" s="14"/>
      <c r="F124" s="14"/>
    </row>
    <row r="125" spans="1:13" ht="15.75" customHeight="1" x14ac:dyDescent="0.45">
      <c r="A125" s="14"/>
      <c r="B125" s="14"/>
      <c r="C125" s="14"/>
      <c r="D125" s="14"/>
      <c r="E125" s="14"/>
      <c r="F125" s="14"/>
    </row>
    <row r="126" spans="1:13" ht="15.75" customHeight="1" x14ac:dyDescent="0.45">
      <c r="A126" s="14"/>
      <c r="B126" s="14"/>
      <c r="C126" s="14"/>
      <c r="D126" s="14"/>
      <c r="E126" s="14"/>
      <c r="F126" s="14"/>
    </row>
    <row r="127" spans="1:13" ht="15.75" customHeight="1" x14ac:dyDescent="0.45">
      <c r="A127" s="14"/>
      <c r="B127" s="14"/>
      <c r="C127" s="14"/>
      <c r="D127" s="14"/>
      <c r="E127" s="14"/>
      <c r="F127" s="14"/>
    </row>
    <row r="128" spans="1:13" ht="15.75" customHeight="1" x14ac:dyDescent="0.45">
      <c r="A128" s="14"/>
      <c r="B128" s="14"/>
      <c r="C128" s="14"/>
      <c r="D128" s="14"/>
      <c r="E128" s="14"/>
      <c r="F128" s="14"/>
    </row>
    <row r="129" spans="1:6" ht="15.75" customHeight="1" x14ac:dyDescent="0.45">
      <c r="A129" s="14"/>
      <c r="B129" s="14"/>
      <c r="C129" s="14"/>
      <c r="D129" s="14"/>
      <c r="E129" s="14"/>
      <c r="F129" s="14"/>
    </row>
    <row r="130" spans="1:6" ht="15.75" customHeight="1" x14ac:dyDescent="0.45">
      <c r="A130" s="14"/>
      <c r="B130" s="14"/>
      <c r="C130" s="14"/>
      <c r="D130" s="14"/>
      <c r="E130" s="14"/>
      <c r="F130" s="14"/>
    </row>
    <row r="131" spans="1:6" ht="15.75" customHeight="1" x14ac:dyDescent="0.45">
      <c r="A131" s="14"/>
      <c r="B131" s="14"/>
      <c r="C131" s="14"/>
      <c r="D131" s="14"/>
      <c r="E131" s="14"/>
      <c r="F131" s="14"/>
    </row>
    <row r="132" spans="1:6" ht="15.75" customHeight="1" x14ac:dyDescent="0.45">
      <c r="A132" s="14"/>
      <c r="B132" s="14"/>
      <c r="C132" s="14"/>
      <c r="D132" s="14"/>
      <c r="E132" s="14"/>
      <c r="F132" s="14"/>
    </row>
    <row r="133" spans="1:6" ht="15.75" customHeight="1" x14ac:dyDescent="0.45">
      <c r="A133" s="14"/>
      <c r="B133" s="14"/>
      <c r="C133" s="14"/>
      <c r="D133" s="14"/>
      <c r="E133" s="14"/>
      <c r="F133" s="14"/>
    </row>
    <row r="134" spans="1:6" ht="15.75" customHeight="1" x14ac:dyDescent="0.45">
      <c r="A134" s="14"/>
      <c r="B134" s="14"/>
      <c r="C134" s="14"/>
      <c r="D134" s="14"/>
      <c r="E134" s="14"/>
      <c r="F134" s="14"/>
    </row>
    <row r="135" spans="1:6" ht="15.75" customHeight="1" x14ac:dyDescent="0.45">
      <c r="A135" s="14"/>
      <c r="B135" s="14"/>
      <c r="C135" s="14"/>
      <c r="D135" s="14"/>
      <c r="E135" s="14"/>
      <c r="F135" s="14"/>
    </row>
    <row r="136" spans="1:6" ht="15.75" customHeight="1" x14ac:dyDescent="0.45">
      <c r="A136" s="14"/>
      <c r="B136" s="14"/>
      <c r="C136" s="14"/>
      <c r="D136" s="14"/>
      <c r="E136" s="14"/>
      <c r="F136" s="14"/>
    </row>
    <row r="137" spans="1:6" ht="15.75" customHeight="1" x14ac:dyDescent="0.45">
      <c r="A137" s="14"/>
      <c r="B137" s="14"/>
      <c r="C137" s="14"/>
      <c r="D137" s="14"/>
      <c r="E137" s="14"/>
      <c r="F137" s="14"/>
    </row>
    <row r="138" spans="1:6" ht="15.75" customHeight="1" x14ac:dyDescent="0.45">
      <c r="A138" s="14"/>
      <c r="B138" s="14"/>
      <c r="C138" s="14"/>
      <c r="D138" s="14"/>
      <c r="E138" s="14"/>
      <c r="F138" s="14"/>
    </row>
    <row r="139" spans="1:6" ht="15.75" customHeight="1" x14ac:dyDescent="0.45">
      <c r="A139" s="14"/>
      <c r="B139" s="14"/>
      <c r="C139" s="14"/>
      <c r="D139" s="14"/>
      <c r="E139" s="14"/>
      <c r="F139" s="14"/>
    </row>
    <row r="140" spans="1:6" ht="15.75" customHeight="1" x14ac:dyDescent="0.45">
      <c r="A140" s="14"/>
      <c r="B140" s="14"/>
      <c r="C140" s="14"/>
      <c r="D140" s="14"/>
      <c r="E140" s="14"/>
      <c r="F140" s="14"/>
    </row>
    <row r="141" spans="1:6" ht="15.75" customHeight="1" x14ac:dyDescent="0.45">
      <c r="A141" s="14"/>
      <c r="B141" s="14"/>
      <c r="C141" s="14"/>
      <c r="D141" s="14"/>
      <c r="E141" s="14"/>
      <c r="F141" s="14"/>
    </row>
    <row r="142" spans="1:6" ht="15.75" customHeight="1" x14ac:dyDescent="0.45">
      <c r="A142" s="14"/>
      <c r="B142" s="14"/>
      <c r="C142" s="14"/>
      <c r="D142" s="14"/>
      <c r="E142" s="14"/>
      <c r="F142" s="14"/>
    </row>
    <row r="143" spans="1:6" ht="15.75" customHeight="1" x14ac:dyDescent="0.45">
      <c r="A143" s="14"/>
      <c r="B143" s="14"/>
      <c r="C143" s="14"/>
      <c r="D143" s="14"/>
      <c r="E143" s="14"/>
      <c r="F143" s="14"/>
    </row>
    <row r="144" spans="1:6" ht="15.75" customHeight="1" x14ac:dyDescent="0.45">
      <c r="A144" s="14"/>
      <c r="B144" s="14"/>
      <c r="C144" s="14"/>
      <c r="D144" s="14"/>
      <c r="E144" s="14"/>
      <c r="F144" s="14"/>
    </row>
    <row r="145" spans="1:6" ht="15.75" customHeight="1" x14ac:dyDescent="0.45">
      <c r="A145" s="14"/>
      <c r="B145" s="14"/>
      <c r="C145" s="14"/>
      <c r="D145" s="14"/>
      <c r="E145" s="14"/>
      <c r="F145" s="14"/>
    </row>
    <row r="146" spans="1:6" ht="15.75" customHeight="1" x14ac:dyDescent="0.45">
      <c r="A146" s="14"/>
      <c r="B146" s="14"/>
      <c r="C146" s="14"/>
      <c r="D146" s="14"/>
      <c r="E146" s="14"/>
      <c r="F146" s="14"/>
    </row>
    <row r="147" spans="1:6" ht="15.75" customHeight="1" x14ac:dyDescent="0.45">
      <c r="A147" s="14"/>
      <c r="B147" s="14"/>
      <c r="C147" s="14"/>
      <c r="D147" s="14"/>
      <c r="E147" s="14"/>
      <c r="F147" s="14"/>
    </row>
    <row r="148" spans="1:6" ht="15.75" customHeight="1" x14ac:dyDescent="0.45">
      <c r="A148" s="14"/>
      <c r="B148" s="14"/>
      <c r="C148" s="14"/>
      <c r="D148" s="14"/>
      <c r="E148" s="14"/>
      <c r="F148" s="14"/>
    </row>
    <row r="149" spans="1:6" ht="15.75" customHeight="1" x14ac:dyDescent="0.45">
      <c r="A149" s="14"/>
      <c r="B149" s="14"/>
      <c r="C149" s="14"/>
      <c r="D149" s="14"/>
      <c r="E149" s="14"/>
      <c r="F149" s="14"/>
    </row>
    <row r="150" spans="1:6" ht="15.75" customHeight="1" x14ac:dyDescent="0.45">
      <c r="A150" s="14"/>
      <c r="B150" s="14"/>
      <c r="C150" s="14"/>
      <c r="D150" s="14"/>
      <c r="E150" s="14"/>
      <c r="F150" s="14"/>
    </row>
    <row r="151" spans="1:6" ht="15.75" customHeight="1" x14ac:dyDescent="0.45">
      <c r="A151" s="14"/>
      <c r="B151" s="14"/>
      <c r="C151" s="14"/>
      <c r="D151" s="14"/>
      <c r="E151" s="14"/>
      <c r="F151" s="14"/>
    </row>
    <row r="152" spans="1:6" ht="15.75" customHeight="1" x14ac:dyDescent="0.45">
      <c r="A152" s="14"/>
      <c r="B152" s="14"/>
      <c r="C152" s="14"/>
      <c r="D152" s="14"/>
      <c r="E152" s="14"/>
      <c r="F152" s="14"/>
    </row>
    <row r="153" spans="1:6" ht="15.75" customHeight="1" x14ac:dyDescent="0.45">
      <c r="A153" s="14"/>
      <c r="B153" s="14"/>
      <c r="C153" s="14"/>
      <c r="D153" s="14"/>
      <c r="E153" s="14"/>
      <c r="F153" s="14"/>
    </row>
    <row r="154" spans="1:6" ht="15.75" customHeight="1" x14ac:dyDescent="0.45">
      <c r="A154" s="14"/>
      <c r="B154" s="14"/>
      <c r="C154" s="14"/>
      <c r="D154" s="14"/>
      <c r="E154" s="14"/>
      <c r="F154" s="14"/>
    </row>
    <row r="155" spans="1:6" ht="15.75" customHeight="1" x14ac:dyDescent="0.45">
      <c r="A155" s="14"/>
      <c r="B155" s="14"/>
      <c r="C155" s="14"/>
      <c r="D155" s="14"/>
      <c r="E155" s="14"/>
      <c r="F155" s="14"/>
    </row>
    <row r="156" spans="1:6" ht="15.75" customHeight="1" x14ac:dyDescent="0.45">
      <c r="A156" s="14"/>
      <c r="B156" s="14"/>
      <c r="C156" s="14"/>
      <c r="D156" s="14"/>
      <c r="E156" s="14"/>
      <c r="F156" s="14"/>
    </row>
    <row r="157" spans="1:6" ht="15.75" customHeight="1" x14ac:dyDescent="0.45">
      <c r="A157" s="14"/>
      <c r="B157" s="14"/>
      <c r="C157" s="14"/>
      <c r="D157" s="14"/>
      <c r="E157" s="14"/>
      <c r="F157" s="14"/>
    </row>
    <row r="158" spans="1:6" ht="15.75" customHeight="1" x14ac:dyDescent="0.45">
      <c r="A158" s="14"/>
      <c r="B158" s="14"/>
      <c r="C158" s="14"/>
      <c r="D158" s="14"/>
      <c r="E158" s="14"/>
      <c r="F158" s="14"/>
    </row>
    <row r="159" spans="1:6" ht="15.75" customHeight="1" x14ac:dyDescent="0.45">
      <c r="A159" s="14"/>
      <c r="B159" s="14"/>
      <c r="C159" s="14"/>
      <c r="D159" s="14"/>
      <c r="E159" s="14"/>
      <c r="F159" s="14"/>
    </row>
    <row r="160" spans="1:6" ht="15.75" customHeight="1" x14ac:dyDescent="0.45">
      <c r="A160" s="14"/>
      <c r="B160" s="14"/>
      <c r="C160" s="14"/>
      <c r="D160" s="14"/>
      <c r="E160" s="14"/>
      <c r="F160" s="14"/>
    </row>
    <row r="161" spans="1:6" ht="15.75" customHeight="1" x14ac:dyDescent="0.45">
      <c r="A161" s="14"/>
      <c r="B161" s="14"/>
      <c r="C161" s="14"/>
      <c r="D161" s="14"/>
      <c r="E161" s="14"/>
      <c r="F161" s="14"/>
    </row>
    <row r="162" spans="1:6" ht="15.75" customHeight="1" x14ac:dyDescent="0.45">
      <c r="A162" s="14"/>
      <c r="B162" s="14"/>
      <c r="C162" s="14"/>
      <c r="D162" s="14"/>
      <c r="E162" s="14"/>
      <c r="F162" s="14"/>
    </row>
    <row r="163" spans="1:6" ht="15.75" customHeight="1" x14ac:dyDescent="0.45">
      <c r="A163" s="14"/>
      <c r="B163" s="14"/>
      <c r="C163" s="14"/>
      <c r="D163" s="14"/>
      <c r="E163" s="14"/>
      <c r="F163" s="14"/>
    </row>
    <row r="164" spans="1:6" ht="15.75" customHeight="1" x14ac:dyDescent="0.45">
      <c r="A164" s="14"/>
      <c r="B164" s="14"/>
      <c r="C164" s="14"/>
      <c r="D164" s="14"/>
      <c r="E164" s="14"/>
      <c r="F164" s="14"/>
    </row>
    <row r="165" spans="1:6" ht="15.75" customHeight="1" x14ac:dyDescent="0.45">
      <c r="A165" s="14"/>
      <c r="B165" s="14"/>
      <c r="C165" s="14"/>
      <c r="D165" s="14"/>
      <c r="E165" s="14"/>
      <c r="F165" s="14"/>
    </row>
    <row r="166" spans="1:6" ht="15.75" customHeight="1" x14ac:dyDescent="0.45">
      <c r="A166" s="14"/>
      <c r="B166" s="14"/>
      <c r="C166" s="14"/>
      <c r="D166" s="14"/>
      <c r="E166" s="14"/>
      <c r="F166" s="14"/>
    </row>
    <row r="167" spans="1:6" ht="15.75" customHeight="1" x14ac:dyDescent="0.45">
      <c r="A167" s="14"/>
      <c r="B167" s="14"/>
      <c r="C167" s="14"/>
      <c r="D167" s="14"/>
      <c r="E167" s="14"/>
      <c r="F167" s="14"/>
    </row>
    <row r="168" spans="1:6" ht="15.75" customHeight="1" x14ac:dyDescent="0.45">
      <c r="A168" s="14"/>
      <c r="B168" s="14"/>
      <c r="C168" s="14"/>
      <c r="D168" s="14"/>
      <c r="E168" s="14"/>
      <c r="F168" s="14"/>
    </row>
    <row r="169" spans="1:6" ht="15.75" customHeight="1" x14ac:dyDescent="0.45">
      <c r="A169" s="14"/>
      <c r="B169" s="14"/>
      <c r="C169" s="14"/>
      <c r="D169" s="14"/>
      <c r="E169" s="14"/>
      <c r="F169" s="14"/>
    </row>
    <row r="170" spans="1:6" ht="15.75" customHeight="1" x14ac:dyDescent="0.45">
      <c r="A170" s="14"/>
      <c r="B170" s="14"/>
      <c r="C170" s="14"/>
      <c r="D170" s="14"/>
      <c r="E170" s="14"/>
      <c r="F170" s="14"/>
    </row>
    <row r="171" spans="1:6" ht="15.75" customHeight="1" x14ac:dyDescent="0.45">
      <c r="A171" s="14"/>
      <c r="B171" s="14"/>
      <c r="C171" s="14"/>
      <c r="D171" s="14"/>
      <c r="E171" s="14"/>
      <c r="F171" s="14"/>
    </row>
    <row r="172" spans="1:6" ht="15.75" customHeight="1" x14ac:dyDescent="0.45">
      <c r="A172" s="14"/>
      <c r="B172" s="14"/>
      <c r="C172" s="14"/>
      <c r="D172" s="14"/>
      <c r="E172" s="14"/>
      <c r="F172" s="14"/>
    </row>
    <row r="173" spans="1:6" ht="15.75" customHeight="1" x14ac:dyDescent="0.45">
      <c r="A173" s="14"/>
      <c r="B173" s="14"/>
      <c r="C173" s="14"/>
      <c r="D173" s="14"/>
      <c r="E173" s="14"/>
      <c r="F173" s="14"/>
    </row>
    <row r="174" spans="1:6" ht="15.75" customHeight="1" x14ac:dyDescent="0.45">
      <c r="A174" s="14"/>
      <c r="B174" s="14"/>
      <c r="C174" s="14"/>
      <c r="D174" s="14"/>
      <c r="E174" s="14"/>
      <c r="F174" s="14"/>
    </row>
    <row r="175" spans="1:6" ht="15.75" customHeight="1" x14ac:dyDescent="0.45">
      <c r="A175" s="14"/>
      <c r="B175" s="14"/>
      <c r="C175" s="14"/>
      <c r="D175" s="14"/>
      <c r="E175" s="14"/>
      <c r="F175" s="14"/>
    </row>
    <row r="176" spans="1:6" ht="15.75" customHeight="1" x14ac:dyDescent="0.45">
      <c r="A176" s="14"/>
      <c r="B176" s="14"/>
      <c r="C176" s="14"/>
      <c r="D176" s="14"/>
      <c r="E176" s="14"/>
      <c r="F176" s="14"/>
    </row>
    <row r="177" spans="1:6" ht="15.75" customHeight="1" x14ac:dyDescent="0.45">
      <c r="A177" s="14"/>
      <c r="B177" s="14"/>
      <c r="C177" s="14"/>
      <c r="D177" s="14"/>
      <c r="E177" s="14"/>
      <c r="F177" s="14"/>
    </row>
    <row r="178" spans="1:6" ht="15.75" customHeight="1" x14ac:dyDescent="0.45">
      <c r="A178" s="14"/>
      <c r="B178" s="14"/>
      <c r="C178" s="14"/>
      <c r="D178" s="14"/>
      <c r="E178" s="14"/>
      <c r="F178" s="14"/>
    </row>
    <row r="179" spans="1:6" ht="15.75" customHeight="1" x14ac:dyDescent="0.45">
      <c r="A179" s="14"/>
      <c r="B179" s="14"/>
      <c r="C179" s="14"/>
      <c r="D179" s="14"/>
      <c r="E179" s="14"/>
      <c r="F179" s="14"/>
    </row>
    <row r="180" spans="1:6" ht="15.75" customHeight="1" x14ac:dyDescent="0.45">
      <c r="A180" s="14"/>
      <c r="B180" s="14"/>
      <c r="C180" s="14"/>
      <c r="D180" s="14"/>
      <c r="E180" s="14"/>
      <c r="F180" s="14"/>
    </row>
    <row r="181" spans="1:6" ht="15.75" customHeight="1" x14ac:dyDescent="0.45">
      <c r="A181" s="14"/>
      <c r="B181" s="14"/>
      <c r="C181" s="14"/>
      <c r="D181" s="14"/>
      <c r="E181" s="14"/>
      <c r="F181" s="14"/>
    </row>
    <row r="182" spans="1:6" ht="15.75" customHeight="1" x14ac:dyDescent="0.45">
      <c r="A182" s="14"/>
      <c r="B182" s="14"/>
      <c r="C182" s="14"/>
      <c r="D182" s="14"/>
      <c r="E182" s="14"/>
      <c r="F182" s="14"/>
    </row>
    <row r="183" spans="1:6" ht="15.75" customHeight="1" x14ac:dyDescent="0.45">
      <c r="A183" s="14"/>
      <c r="B183" s="14"/>
      <c r="C183" s="14"/>
      <c r="D183" s="14"/>
      <c r="E183" s="14"/>
      <c r="F183" s="14"/>
    </row>
    <row r="184" spans="1:6" ht="15.75" customHeight="1" x14ac:dyDescent="0.45">
      <c r="A184" s="14"/>
      <c r="B184" s="14"/>
      <c r="C184" s="14"/>
      <c r="D184" s="14"/>
      <c r="E184" s="14"/>
      <c r="F184" s="14"/>
    </row>
    <row r="185" spans="1:6" ht="15.75" customHeight="1" x14ac:dyDescent="0.45">
      <c r="A185" s="14"/>
      <c r="B185" s="14"/>
      <c r="C185" s="14"/>
      <c r="D185" s="14"/>
      <c r="E185" s="14"/>
      <c r="F185" s="14"/>
    </row>
    <row r="186" spans="1:6" ht="15.75" customHeight="1" x14ac:dyDescent="0.45">
      <c r="A186" s="14"/>
      <c r="B186" s="14"/>
      <c r="C186" s="14"/>
      <c r="D186" s="14"/>
      <c r="E186" s="14"/>
      <c r="F186" s="14"/>
    </row>
    <row r="187" spans="1:6" ht="15.75" customHeight="1" x14ac:dyDescent="0.45">
      <c r="A187" s="14"/>
      <c r="B187" s="14"/>
      <c r="C187" s="14"/>
      <c r="D187" s="14"/>
      <c r="E187" s="14"/>
      <c r="F187" s="14"/>
    </row>
    <row r="188" spans="1:6" ht="15.75" customHeight="1" x14ac:dyDescent="0.45">
      <c r="A188" s="14"/>
      <c r="B188" s="14"/>
      <c r="C188" s="14"/>
      <c r="D188" s="14"/>
      <c r="E188" s="14"/>
      <c r="F188" s="14"/>
    </row>
    <row r="189" spans="1:6" ht="15.75" customHeight="1" x14ac:dyDescent="0.45">
      <c r="A189" s="14"/>
      <c r="B189" s="14"/>
      <c r="C189" s="14"/>
      <c r="D189" s="14"/>
      <c r="E189" s="14"/>
      <c r="F189" s="14"/>
    </row>
    <row r="190" spans="1:6" ht="15.75" customHeight="1" x14ac:dyDescent="0.45">
      <c r="A190" s="14"/>
      <c r="B190" s="14"/>
      <c r="C190" s="14"/>
      <c r="D190" s="14"/>
      <c r="E190" s="14"/>
      <c r="F190" s="14"/>
    </row>
    <row r="191" spans="1:6" ht="15.75" customHeight="1" x14ac:dyDescent="0.45">
      <c r="A191" s="14"/>
      <c r="B191" s="14"/>
      <c r="C191" s="14"/>
      <c r="D191" s="14"/>
      <c r="E191" s="14"/>
      <c r="F191" s="14"/>
    </row>
    <row r="192" spans="1:6" ht="15.75" customHeight="1" x14ac:dyDescent="0.45">
      <c r="A192" s="14"/>
      <c r="B192" s="14"/>
      <c r="C192" s="14"/>
      <c r="D192" s="14"/>
      <c r="E192" s="14"/>
      <c r="F192" s="14"/>
    </row>
    <row r="193" spans="1:6" ht="15.75" customHeight="1" x14ac:dyDescent="0.45">
      <c r="A193" s="14"/>
      <c r="B193" s="14"/>
      <c r="C193" s="14"/>
      <c r="D193" s="14"/>
      <c r="E193" s="14"/>
      <c r="F193" s="14"/>
    </row>
    <row r="194" spans="1:6" ht="15.75" customHeight="1" x14ac:dyDescent="0.45">
      <c r="A194" s="14"/>
      <c r="B194" s="14"/>
      <c r="C194" s="14"/>
      <c r="D194" s="14"/>
      <c r="E194" s="14"/>
      <c r="F194" s="14"/>
    </row>
    <row r="195" spans="1:6" ht="15.75" customHeight="1" x14ac:dyDescent="0.45">
      <c r="A195" s="14"/>
      <c r="B195" s="14"/>
      <c r="C195" s="14"/>
      <c r="D195" s="14"/>
      <c r="E195" s="14"/>
      <c r="F195" s="14"/>
    </row>
    <row r="196" spans="1:6" ht="15.75" customHeight="1" x14ac:dyDescent="0.45">
      <c r="A196" s="14"/>
      <c r="B196" s="14"/>
      <c r="C196" s="14"/>
      <c r="D196" s="14"/>
      <c r="E196" s="14"/>
      <c r="F196" s="14"/>
    </row>
    <row r="197" spans="1:6" ht="15.75" customHeight="1" x14ac:dyDescent="0.45">
      <c r="A197" s="14"/>
      <c r="B197" s="14"/>
      <c r="C197" s="14"/>
      <c r="D197" s="14"/>
      <c r="E197" s="14"/>
      <c r="F197" s="14"/>
    </row>
    <row r="198" spans="1:6" ht="15.75" customHeight="1" x14ac:dyDescent="0.45">
      <c r="A198" s="14"/>
      <c r="B198" s="14"/>
      <c r="C198" s="14"/>
      <c r="D198" s="14"/>
      <c r="E198" s="14"/>
      <c r="F198" s="14"/>
    </row>
    <row r="199" spans="1:6" ht="15.75" customHeight="1" x14ac:dyDescent="0.45">
      <c r="A199" s="14"/>
      <c r="B199" s="14"/>
      <c r="C199" s="14"/>
      <c r="D199" s="14"/>
      <c r="E199" s="14"/>
      <c r="F199" s="14"/>
    </row>
    <row r="200" spans="1:6" ht="15.75" customHeight="1" x14ac:dyDescent="0.45">
      <c r="A200" s="14"/>
      <c r="B200" s="14"/>
      <c r="C200" s="14"/>
      <c r="D200" s="14"/>
      <c r="E200" s="14"/>
      <c r="F200" s="14"/>
    </row>
    <row r="201" spans="1:6" ht="15.75" customHeight="1" x14ac:dyDescent="0.45">
      <c r="A201" s="14"/>
      <c r="B201" s="14"/>
      <c r="C201" s="14"/>
      <c r="D201" s="14"/>
      <c r="E201" s="14"/>
      <c r="F201" s="14"/>
    </row>
    <row r="202" spans="1:6" ht="15.75" customHeight="1" x14ac:dyDescent="0.45">
      <c r="A202" s="14"/>
      <c r="B202" s="14"/>
      <c r="C202" s="14"/>
      <c r="D202" s="14"/>
      <c r="E202" s="14"/>
      <c r="F202" s="14"/>
    </row>
    <row r="203" spans="1:6" ht="15.75" customHeight="1" x14ac:dyDescent="0.45">
      <c r="A203" s="14"/>
      <c r="B203" s="14"/>
      <c r="C203" s="14"/>
      <c r="D203" s="14"/>
      <c r="E203" s="14"/>
      <c r="F203" s="14"/>
    </row>
    <row r="204" spans="1:6" ht="15.75" customHeight="1" x14ac:dyDescent="0.45">
      <c r="A204" s="14"/>
      <c r="B204" s="14"/>
      <c r="C204" s="14"/>
      <c r="D204" s="14"/>
      <c r="E204" s="14"/>
      <c r="F204" s="14"/>
    </row>
    <row r="205" spans="1:6" ht="15.75" customHeight="1" x14ac:dyDescent="0.45">
      <c r="A205" s="14"/>
      <c r="B205" s="14"/>
      <c r="C205" s="14"/>
      <c r="D205" s="14"/>
      <c r="E205" s="14"/>
      <c r="F205" s="14"/>
    </row>
    <row r="206" spans="1:6" ht="15.75" customHeight="1" x14ac:dyDescent="0.45">
      <c r="A206" s="14"/>
      <c r="B206" s="14"/>
      <c r="C206" s="14"/>
      <c r="D206" s="14"/>
      <c r="E206" s="14"/>
      <c r="F206" s="14"/>
    </row>
    <row r="207" spans="1:6" ht="15.75" customHeight="1" x14ac:dyDescent="0.45">
      <c r="A207" s="14"/>
      <c r="B207" s="14"/>
      <c r="C207" s="14"/>
      <c r="D207" s="14"/>
      <c r="E207" s="14"/>
      <c r="F207" s="14"/>
    </row>
    <row r="208" spans="1:6" ht="15.75" customHeight="1" x14ac:dyDescent="0.45">
      <c r="A208" s="14"/>
      <c r="B208" s="14"/>
      <c r="C208" s="14"/>
      <c r="D208" s="14"/>
      <c r="E208" s="14"/>
      <c r="F208" s="14"/>
    </row>
    <row r="209" spans="1:6" ht="15.75" customHeight="1" x14ac:dyDescent="0.45">
      <c r="A209" s="14"/>
      <c r="B209" s="14"/>
      <c r="C209" s="14"/>
      <c r="D209" s="14"/>
      <c r="E209" s="14"/>
      <c r="F209" s="14"/>
    </row>
    <row r="210" spans="1:6" ht="15.75" customHeight="1" x14ac:dyDescent="0.45">
      <c r="A210" s="14"/>
      <c r="B210" s="14"/>
      <c r="C210" s="14"/>
      <c r="D210" s="14"/>
      <c r="E210" s="14"/>
      <c r="F210" s="14"/>
    </row>
    <row r="211" spans="1:6" ht="15.75" customHeight="1" x14ac:dyDescent="0.45">
      <c r="A211" s="14"/>
      <c r="B211" s="14"/>
      <c r="C211" s="14"/>
      <c r="D211" s="14"/>
      <c r="E211" s="14"/>
      <c r="F211" s="14"/>
    </row>
    <row r="212" spans="1:6" ht="15.75" customHeight="1" x14ac:dyDescent="0.45">
      <c r="A212" s="14"/>
      <c r="B212" s="14"/>
      <c r="C212" s="14"/>
      <c r="D212" s="14"/>
      <c r="E212" s="14"/>
      <c r="F212" s="14"/>
    </row>
    <row r="213" spans="1:6" ht="15.75" customHeight="1" x14ac:dyDescent="0.45">
      <c r="A213" s="14"/>
      <c r="B213" s="14"/>
      <c r="C213" s="14"/>
      <c r="D213" s="14"/>
      <c r="E213" s="14"/>
      <c r="F213" s="14"/>
    </row>
    <row r="214" spans="1:6" ht="15.75" customHeight="1" x14ac:dyDescent="0.45">
      <c r="A214" s="14"/>
      <c r="B214" s="14"/>
      <c r="C214" s="14"/>
      <c r="D214" s="14"/>
      <c r="E214" s="14"/>
      <c r="F214" s="14"/>
    </row>
    <row r="215" spans="1:6" ht="15.75" customHeight="1" x14ac:dyDescent="0.45">
      <c r="A215" s="14"/>
      <c r="B215" s="14"/>
      <c r="C215" s="14"/>
      <c r="D215" s="14"/>
      <c r="E215" s="14"/>
      <c r="F215" s="14"/>
    </row>
    <row r="216" spans="1:6" ht="15.75" customHeight="1" x14ac:dyDescent="0.45">
      <c r="A216" s="14"/>
      <c r="B216" s="14"/>
      <c r="C216" s="14"/>
      <c r="D216" s="14"/>
      <c r="E216" s="14"/>
      <c r="F216" s="14"/>
    </row>
    <row r="217" spans="1:6" ht="15.75" customHeight="1" x14ac:dyDescent="0.45">
      <c r="A217" s="14"/>
      <c r="B217" s="14"/>
      <c r="C217" s="14"/>
      <c r="D217" s="14"/>
      <c r="E217" s="14"/>
      <c r="F217" s="14"/>
    </row>
    <row r="218" spans="1:6" ht="15.75" customHeight="1" x14ac:dyDescent="0.45">
      <c r="A218" s="14"/>
      <c r="B218" s="14"/>
      <c r="C218" s="14"/>
      <c r="D218" s="14"/>
      <c r="E218" s="14"/>
      <c r="F218" s="14"/>
    </row>
    <row r="219" spans="1:6" ht="15.75" customHeight="1" x14ac:dyDescent="0.45">
      <c r="A219" s="14"/>
      <c r="B219" s="14"/>
      <c r="C219" s="14"/>
      <c r="D219" s="14"/>
      <c r="E219" s="14"/>
      <c r="F219" s="14"/>
    </row>
    <row r="220" spans="1:6" ht="15.75" customHeight="1" x14ac:dyDescent="0.45">
      <c r="A220" s="14"/>
      <c r="B220" s="14"/>
      <c r="C220" s="14"/>
      <c r="D220" s="14"/>
      <c r="E220" s="14"/>
      <c r="F220" s="14"/>
    </row>
    <row r="221" spans="1:6" ht="15.75" customHeight="1" x14ac:dyDescent="0.45">
      <c r="A221" s="14"/>
      <c r="B221" s="14"/>
      <c r="C221" s="14"/>
      <c r="D221" s="14"/>
      <c r="E221" s="14"/>
      <c r="F221" s="14"/>
    </row>
    <row r="222" spans="1:6" ht="15.75" customHeight="1" x14ac:dyDescent="0.45">
      <c r="A222" s="14"/>
      <c r="B222" s="14"/>
      <c r="C222" s="14"/>
      <c r="D222" s="14"/>
      <c r="E222" s="14"/>
      <c r="F222" s="14"/>
    </row>
    <row r="223" spans="1:6" ht="15.75" customHeight="1" x14ac:dyDescent="0.45">
      <c r="A223" s="14"/>
      <c r="B223" s="14"/>
      <c r="C223" s="14"/>
      <c r="D223" s="14"/>
      <c r="E223" s="14"/>
      <c r="F223" s="14"/>
    </row>
    <row r="224" spans="1:6" ht="15.75" customHeight="1" x14ac:dyDescent="0.45">
      <c r="A224" s="14"/>
      <c r="B224" s="14"/>
      <c r="C224" s="14"/>
      <c r="D224" s="14"/>
      <c r="E224" s="14"/>
      <c r="F224" s="14"/>
    </row>
    <row r="225" spans="1:6" ht="15.75" customHeight="1" x14ac:dyDescent="0.45">
      <c r="A225" s="14"/>
      <c r="B225" s="14"/>
      <c r="C225" s="14"/>
      <c r="D225" s="14"/>
      <c r="E225" s="14"/>
      <c r="F225" s="14"/>
    </row>
    <row r="226" spans="1:6" ht="15.75" customHeight="1" x14ac:dyDescent="0.45">
      <c r="A226" s="14"/>
      <c r="B226" s="14"/>
      <c r="C226" s="14"/>
      <c r="D226" s="14"/>
      <c r="E226" s="14"/>
      <c r="F226" s="14"/>
    </row>
    <row r="227" spans="1:6" ht="15.75" customHeight="1" x14ac:dyDescent="0.45">
      <c r="A227" s="14"/>
      <c r="B227" s="14"/>
      <c r="C227" s="14"/>
      <c r="D227" s="14"/>
      <c r="E227" s="14"/>
      <c r="F227" s="14"/>
    </row>
    <row r="228" spans="1:6" ht="15.75" customHeight="1" x14ac:dyDescent="0.45">
      <c r="A228" s="14"/>
      <c r="B228" s="14"/>
      <c r="C228" s="14"/>
      <c r="D228" s="14"/>
      <c r="E228" s="14"/>
      <c r="F228" s="14"/>
    </row>
    <row r="229" spans="1:6" ht="15.75" customHeight="1" x14ac:dyDescent="0.45">
      <c r="A229" s="14"/>
      <c r="B229" s="14"/>
      <c r="C229" s="14"/>
      <c r="D229" s="14"/>
      <c r="E229" s="14"/>
      <c r="F229" s="14"/>
    </row>
    <row r="230" spans="1:6" ht="15.75" customHeight="1" x14ac:dyDescent="0.45">
      <c r="A230" s="14"/>
      <c r="B230" s="14"/>
      <c r="C230" s="14"/>
      <c r="D230" s="14"/>
      <c r="E230" s="14"/>
      <c r="F230" s="14"/>
    </row>
    <row r="231" spans="1:6" ht="15.75" customHeight="1" x14ac:dyDescent="0.45">
      <c r="A231" s="14"/>
      <c r="B231" s="14"/>
      <c r="C231" s="14"/>
      <c r="D231" s="14"/>
      <c r="E231" s="14"/>
      <c r="F231" s="14"/>
    </row>
    <row r="232" spans="1:6" ht="15.75" customHeight="1" x14ac:dyDescent="0.45">
      <c r="A232" s="14"/>
      <c r="B232" s="14"/>
      <c r="C232" s="14"/>
      <c r="D232" s="14"/>
      <c r="E232" s="14"/>
      <c r="F232" s="14"/>
    </row>
    <row r="233" spans="1:6" ht="15.75" customHeight="1" x14ac:dyDescent="0.45">
      <c r="A233" s="14"/>
      <c r="B233" s="14"/>
      <c r="C233" s="14"/>
      <c r="D233" s="14"/>
      <c r="E233" s="14"/>
      <c r="F233" s="14"/>
    </row>
    <row r="234" spans="1:6" ht="15.75" customHeight="1" x14ac:dyDescent="0.45">
      <c r="A234" s="14"/>
      <c r="B234" s="14"/>
      <c r="C234" s="14"/>
      <c r="D234" s="14"/>
      <c r="E234" s="14"/>
      <c r="F234" s="14"/>
    </row>
    <row r="235" spans="1:6" ht="15.75" customHeight="1" x14ac:dyDescent="0.45">
      <c r="A235" s="14"/>
      <c r="B235" s="14"/>
      <c r="C235" s="14"/>
      <c r="D235" s="14"/>
      <c r="E235" s="14"/>
      <c r="F235" s="14"/>
    </row>
    <row r="236" spans="1:6" ht="15.75" customHeight="1" x14ac:dyDescent="0.45">
      <c r="A236" s="14"/>
      <c r="B236" s="14"/>
      <c r="C236" s="14"/>
      <c r="D236" s="14"/>
      <c r="E236" s="14"/>
      <c r="F236" s="14"/>
    </row>
    <row r="237" spans="1:6" ht="15.75" customHeight="1" x14ac:dyDescent="0.45">
      <c r="A237" s="14"/>
      <c r="B237" s="14"/>
      <c r="C237" s="14"/>
      <c r="D237" s="14"/>
      <c r="E237" s="14"/>
      <c r="F237" s="14"/>
    </row>
    <row r="238" spans="1:6" ht="15.75" customHeight="1" x14ac:dyDescent="0.45">
      <c r="A238" s="14"/>
      <c r="B238" s="14"/>
      <c r="C238" s="14"/>
      <c r="D238" s="14"/>
      <c r="E238" s="14"/>
      <c r="F238" s="14"/>
    </row>
    <row r="239" spans="1:6" ht="15.75" customHeight="1" x14ac:dyDescent="0.45">
      <c r="A239" s="14"/>
      <c r="B239" s="14"/>
      <c r="C239" s="14"/>
      <c r="D239" s="14"/>
      <c r="E239" s="14"/>
      <c r="F239" s="14"/>
    </row>
    <row r="240" spans="1:6" ht="15.75" customHeight="1" x14ac:dyDescent="0.45">
      <c r="A240" s="14"/>
      <c r="B240" s="14"/>
      <c r="C240" s="14"/>
      <c r="D240" s="14"/>
      <c r="E240" s="14"/>
      <c r="F240" s="14"/>
    </row>
    <row r="241" spans="1:6" ht="15.75" customHeight="1" x14ac:dyDescent="0.45">
      <c r="A241" s="14"/>
      <c r="B241" s="14"/>
      <c r="C241" s="14"/>
      <c r="D241" s="14"/>
      <c r="E241" s="14"/>
      <c r="F241" s="14"/>
    </row>
    <row r="242" spans="1:6" ht="15.75" customHeight="1" x14ac:dyDescent="0.45">
      <c r="A242" s="14"/>
      <c r="B242" s="14"/>
      <c r="C242" s="14"/>
      <c r="D242" s="14"/>
      <c r="E242" s="14"/>
      <c r="F242" s="14"/>
    </row>
    <row r="243" spans="1:6" ht="15.75" customHeight="1" x14ac:dyDescent="0.45">
      <c r="A243" s="14"/>
      <c r="B243" s="14"/>
      <c r="C243" s="14"/>
      <c r="D243" s="14"/>
      <c r="E243" s="14"/>
      <c r="F243" s="14"/>
    </row>
    <row r="244" spans="1:6" ht="15.75" customHeight="1" x14ac:dyDescent="0.45">
      <c r="A244" s="14"/>
      <c r="B244" s="14"/>
      <c r="C244" s="14"/>
      <c r="D244" s="14"/>
      <c r="E244" s="14"/>
      <c r="F244" s="14"/>
    </row>
    <row r="245" spans="1:6" ht="15.75" customHeight="1" x14ac:dyDescent="0.45">
      <c r="A245" s="14"/>
      <c r="B245" s="14"/>
      <c r="C245" s="14"/>
      <c r="D245" s="14"/>
      <c r="E245" s="14"/>
      <c r="F245" s="14"/>
    </row>
    <row r="246" spans="1:6" ht="15.75" customHeight="1" x14ac:dyDescent="0.45">
      <c r="A246" s="14"/>
      <c r="B246" s="14"/>
      <c r="C246" s="14"/>
      <c r="D246" s="14"/>
      <c r="E246" s="14"/>
      <c r="F246" s="14"/>
    </row>
    <row r="247" spans="1:6" ht="15.75" customHeight="1" x14ac:dyDescent="0.45">
      <c r="A247" s="14"/>
      <c r="B247" s="14"/>
      <c r="C247" s="14"/>
      <c r="D247" s="14"/>
      <c r="E247" s="14"/>
      <c r="F247" s="14"/>
    </row>
    <row r="248" spans="1:6" ht="15.75" customHeight="1" x14ac:dyDescent="0.45">
      <c r="A248" s="14"/>
      <c r="B248" s="14"/>
      <c r="C248" s="14"/>
      <c r="D248" s="14"/>
      <c r="E248" s="14"/>
      <c r="F248" s="14"/>
    </row>
    <row r="249" spans="1:6" ht="15.75" customHeight="1" x14ac:dyDescent="0.45">
      <c r="A249" s="14"/>
      <c r="B249" s="14"/>
      <c r="C249" s="14"/>
      <c r="D249" s="14"/>
      <c r="E249" s="14"/>
      <c r="F249" s="14"/>
    </row>
    <row r="250" spans="1:6" ht="15.75" customHeight="1" x14ac:dyDescent="0.45">
      <c r="A250" s="14"/>
      <c r="B250" s="14"/>
      <c r="C250" s="14"/>
      <c r="D250" s="14"/>
      <c r="E250" s="14"/>
      <c r="F250" s="14"/>
    </row>
    <row r="251" spans="1:6" ht="15.75" customHeight="1" x14ac:dyDescent="0.45">
      <c r="A251" s="14"/>
      <c r="B251" s="14"/>
      <c r="C251" s="14"/>
      <c r="D251" s="14"/>
      <c r="E251" s="14"/>
      <c r="F251" s="14"/>
    </row>
    <row r="252" spans="1:6" ht="15.75" customHeight="1" x14ac:dyDescent="0.45">
      <c r="A252" s="14"/>
      <c r="B252" s="14"/>
      <c r="C252" s="14"/>
      <c r="D252" s="14"/>
      <c r="E252" s="14"/>
      <c r="F252" s="14"/>
    </row>
    <row r="253" spans="1:6" ht="15.75" customHeight="1" x14ac:dyDescent="0.45">
      <c r="A253" s="14"/>
      <c r="B253" s="14"/>
      <c r="C253" s="14"/>
      <c r="D253" s="14"/>
      <c r="E253" s="14"/>
      <c r="F253" s="14"/>
    </row>
    <row r="254" spans="1:6" ht="15.75" customHeight="1" x14ac:dyDescent="0.45">
      <c r="A254" s="14"/>
      <c r="B254" s="14"/>
      <c r="C254" s="14"/>
      <c r="D254" s="14"/>
      <c r="E254" s="14"/>
      <c r="F254" s="14"/>
    </row>
    <row r="255" spans="1:6" ht="15.75" customHeight="1" x14ac:dyDescent="0.45">
      <c r="A255" s="14"/>
      <c r="B255" s="14"/>
      <c r="C255" s="14"/>
      <c r="D255" s="14"/>
      <c r="E255" s="14"/>
      <c r="F255" s="14"/>
    </row>
    <row r="256" spans="1:6" ht="15.75" customHeight="1" x14ac:dyDescent="0.45">
      <c r="A256" s="14"/>
      <c r="B256" s="14"/>
      <c r="C256" s="14"/>
      <c r="D256" s="14"/>
      <c r="E256" s="14"/>
      <c r="F256" s="14"/>
    </row>
    <row r="257" spans="1:6" ht="15.75" customHeight="1" x14ac:dyDescent="0.45">
      <c r="A257" s="14"/>
      <c r="B257" s="14"/>
      <c r="C257" s="14"/>
      <c r="D257" s="14"/>
      <c r="E257" s="14"/>
      <c r="F257" s="14"/>
    </row>
    <row r="258" spans="1:6" ht="15.75" customHeight="1" x14ac:dyDescent="0.45">
      <c r="A258" s="14"/>
      <c r="B258" s="14"/>
      <c r="C258" s="14"/>
      <c r="D258" s="14"/>
      <c r="E258" s="14"/>
      <c r="F258" s="14"/>
    </row>
    <row r="259" spans="1:6" ht="15.75" customHeight="1" x14ac:dyDescent="0.45">
      <c r="A259" s="14"/>
      <c r="B259" s="14"/>
      <c r="C259" s="14"/>
      <c r="D259" s="14"/>
      <c r="E259" s="14"/>
      <c r="F259" s="14"/>
    </row>
    <row r="260" spans="1:6" ht="15.75" customHeight="1" x14ac:dyDescent="0.45">
      <c r="A260" s="14"/>
      <c r="B260" s="14"/>
      <c r="C260" s="14"/>
      <c r="D260" s="14"/>
      <c r="E260" s="14"/>
      <c r="F260" s="14"/>
    </row>
    <row r="261" spans="1:6" ht="15.75" customHeight="1" x14ac:dyDescent="0.45">
      <c r="A261" s="14"/>
      <c r="B261" s="14"/>
      <c r="C261" s="14"/>
      <c r="D261" s="14"/>
      <c r="E261" s="14"/>
      <c r="F261" s="14"/>
    </row>
    <row r="262" spans="1:6" ht="15.75" customHeight="1" x14ac:dyDescent="0.45">
      <c r="A262" s="14"/>
      <c r="B262" s="14"/>
      <c r="C262" s="14"/>
      <c r="D262" s="14"/>
      <c r="E262" s="14"/>
      <c r="F262" s="14"/>
    </row>
    <row r="263" spans="1:6" ht="15.75" customHeight="1" x14ac:dyDescent="0.45">
      <c r="A263" s="14"/>
      <c r="B263" s="14"/>
      <c r="C263" s="14"/>
      <c r="D263" s="14"/>
      <c r="E263" s="14"/>
      <c r="F263" s="14"/>
    </row>
    <row r="264" spans="1:6" ht="15.75" customHeight="1" x14ac:dyDescent="0.45">
      <c r="A264" s="14"/>
      <c r="B264" s="14"/>
      <c r="C264" s="14"/>
      <c r="D264" s="14"/>
      <c r="E264" s="14"/>
      <c r="F264" s="14"/>
    </row>
    <row r="265" spans="1:6" ht="15.75" customHeight="1" x14ac:dyDescent="0.45">
      <c r="A265" s="14"/>
      <c r="B265" s="14"/>
      <c r="C265" s="14"/>
      <c r="D265" s="14"/>
      <c r="E265" s="14"/>
      <c r="F265" s="14"/>
    </row>
    <row r="266" spans="1:6" ht="15.75" customHeight="1" x14ac:dyDescent="0.45">
      <c r="A266" s="14"/>
      <c r="B266" s="14"/>
      <c r="C266" s="14"/>
      <c r="D266" s="14"/>
      <c r="E266" s="14"/>
      <c r="F266" s="14"/>
    </row>
    <row r="267" spans="1:6" ht="15.75" customHeight="1" x14ac:dyDescent="0.45">
      <c r="A267" s="14"/>
      <c r="B267" s="14"/>
      <c r="C267" s="14"/>
      <c r="D267" s="14"/>
      <c r="E267" s="14"/>
      <c r="F267" s="14"/>
    </row>
    <row r="268" spans="1:6" ht="15.75" customHeight="1" x14ac:dyDescent="0.45">
      <c r="A268" s="14"/>
      <c r="B268" s="14"/>
      <c r="C268" s="14"/>
      <c r="D268" s="14"/>
      <c r="E268" s="14"/>
      <c r="F268" s="14"/>
    </row>
    <row r="269" spans="1:6" ht="15.75" customHeight="1" x14ac:dyDescent="0.45">
      <c r="A269" s="14"/>
      <c r="B269" s="14"/>
      <c r="C269" s="14"/>
      <c r="D269" s="14"/>
      <c r="E269" s="14"/>
      <c r="F269" s="14"/>
    </row>
    <row r="270" spans="1:6" ht="15.75" customHeight="1" x14ac:dyDescent="0.45">
      <c r="A270" s="14"/>
      <c r="B270" s="14"/>
      <c r="C270" s="14"/>
      <c r="D270" s="14"/>
      <c r="E270" s="14"/>
      <c r="F270" s="14"/>
    </row>
    <row r="271" spans="1:6" ht="15.75" customHeight="1" x14ac:dyDescent="0.45">
      <c r="A271" s="14"/>
      <c r="B271" s="14"/>
      <c r="C271" s="14"/>
      <c r="D271" s="14"/>
      <c r="E271" s="14"/>
      <c r="F271" s="14"/>
    </row>
    <row r="272" spans="1:6" ht="15.75" customHeight="1" x14ac:dyDescent="0.45">
      <c r="A272" s="14"/>
      <c r="B272" s="14"/>
      <c r="C272" s="14"/>
      <c r="D272" s="14"/>
      <c r="E272" s="14"/>
      <c r="F272" s="14"/>
    </row>
    <row r="273" spans="1:6" ht="15.75" customHeight="1" x14ac:dyDescent="0.45">
      <c r="A273" s="14"/>
      <c r="B273" s="14"/>
      <c r="C273" s="14"/>
      <c r="D273" s="14"/>
      <c r="E273" s="14"/>
      <c r="F273" s="14"/>
    </row>
    <row r="274" spans="1:6" ht="15.75" customHeight="1" x14ac:dyDescent="0.45">
      <c r="A274" s="14"/>
      <c r="B274" s="14"/>
      <c r="C274" s="14"/>
      <c r="D274" s="14"/>
      <c r="E274" s="14"/>
      <c r="F274" s="14"/>
    </row>
    <row r="275" spans="1:6" ht="15.75" customHeight="1" x14ac:dyDescent="0.45">
      <c r="A275" s="14"/>
      <c r="B275" s="14"/>
      <c r="C275" s="14"/>
      <c r="D275" s="14"/>
      <c r="E275" s="14"/>
      <c r="F275" s="14"/>
    </row>
    <row r="276" spans="1:6" ht="15.75" customHeight="1" x14ac:dyDescent="0.45">
      <c r="A276" s="14"/>
      <c r="B276" s="14"/>
      <c r="C276" s="14"/>
      <c r="D276" s="14"/>
      <c r="E276" s="14"/>
      <c r="F276" s="14"/>
    </row>
    <row r="277" spans="1:6" ht="15.75" customHeight="1" x14ac:dyDescent="0.45">
      <c r="A277" s="14"/>
      <c r="B277" s="14"/>
      <c r="C277" s="14"/>
      <c r="D277" s="14"/>
      <c r="E277" s="14"/>
      <c r="F277" s="14"/>
    </row>
    <row r="278" spans="1:6" ht="15.75" customHeight="1" x14ac:dyDescent="0.45">
      <c r="A278" s="14"/>
      <c r="B278" s="14"/>
      <c r="C278" s="14"/>
      <c r="D278" s="14"/>
      <c r="E278" s="14"/>
      <c r="F278" s="14"/>
    </row>
    <row r="279" spans="1:6" ht="15.75" customHeight="1" x14ac:dyDescent="0.45">
      <c r="A279" s="14"/>
      <c r="B279" s="14"/>
      <c r="C279" s="14"/>
      <c r="D279" s="14"/>
      <c r="E279" s="14"/>
      <c r="F279" s="14"/>
    </row>
    <row r="280" spans="1:6" ht="15.75" customHeight="1" x14ac:dyDescent="0.45">
      <c r="A280" s="14"/>
      <c r="B280" s="14"/>
      <c r="C280" s="14"/>
      <c r="D280" s="14"/>
      <c r="E280" s="14"/>
      <c r="F280" s="14"/>
    </row>
    <row r="281" spans="1:6" ht="15.75" customHeight="1" x14ac:dyDescent="0.45">
      <c r="A281" s="14"/>
      <c r="B281" s="14"/>
      <c r="C281" s="14"/>
      <c r="D281" s="14"/>
      <c r="E281" s="14"/>
      <c r="F281" s="14"/>
    </row>
    <row r="282" spans="1:6" ht="15.75" customHeight="1" x14ac:dyDescent="0.45">
      <c r="A282" s="14"/>
      <c r="B282" s="14"/>
      <c r="C282" s="14"/>
      <c r="D282" s="14"/>
      <c r="E282" s="14"/>
      <c r="F282" s="14"/>
    </row>
    <row r="283" spans="1:6" ht="15.75" customHeight="1" x14ac:dyDescent="0.45">
      <c r="A283" s="14"/>
      <c r="B283" s="14"/>
      <c r="C283" s="14"/>
      <c r="D283" s="14"/>
      <c r="E283" s="14"/>
      <c r="F283" s="14"/>
    </row>
    <row r="284" spans="1:6" ht="15.75" customHeight="1" x14ac:dyDescent="0.45">
      <c r="A284" s="14"/>
      <c r="B284" s="14"/>
      <c r="C284" s="14"/>
      <c r="D284" s="14"/>
      <c r="E284" s="14"/>
      <c r="F284" s="14"/>
    </row>
    <row r="285" spans="1:6" ht="15.75" customHeight="1" x14ac:dyDescent="0.45">
      <c r="A285" s="14"/>
      <c r="B285" s="14"/>
      <c r="C285" s="14"/>
      <c r="D285" s="14"/>
      <c r="E285" s="14"/>
      <c r="F285" s="14"/>
    </row>
    <row r="286" spans="1:6" ht="15.75" customHeight="1" x14ac:dyDescent="0.45">
      <c r="A286" s="14"/>
      <c r="B286" s="14"/>
      <c r="C286" s="14"/>
      <c r="D286" s="14"/>
      <c r="E286" s="14"/>
      <c r="F286" s="14"/>
    </row>
    <row r="287" spans="1:6" ht="15.75" customHeight="1" x14ac:dyDescent="0.45">
      <c r="A287" s="14"/>
      <c r="B287" s="14"/>
      <c r="C287" s="14"/>
      <c r="D287" s="14"/>
      <c r="E287" s="14"/>
      <c r="F287" s="14"/>
    </row>
    <row r="288" spans="1:6" ht="15.75" customHeight="1" x14ac:dyDescent="0.45">
      <c r="A288" s="14"/>
      <c r="B288" s="14"/>
      <c r="C288" s="14"/>
      <c r="D288" s="14"/>
      <c r="E288" s="14"/>
      <c r="F288" s="14"/>
    </row>
    <row r="289" spans="1:6" ht="15.75" customHeight="1" x14ac:dyDescent="0.45">
      <c r="A289" s="14"/>
      <c r="B289" s="14"/>
      <c r="C289" s="14"/>
      <c r="D289" s="14"/>
      <c r="E289" s="14"/>
      <c r="F289" s="14"/>
    </row>
    <row r="290" spans="1:6" ht="15.75" customHeight="1" x14ac:dyDescent="0.45">
      <c r="A290" s="14"/>
      <c r="B290" s="14"/>
      <c r="C290" s="14"/>
      <c r="D290" s="14"/>
      <c r="E290" s="14"/>
      <c r="F290" s="14"/>
    </row>
    <row r="291" spans="1:6" ht="15.75" customHeight="1" x14ac:dyDescent="0.45">
      <c r="A291" s="14"/>
      <c r="B291" s="14"/>
      <c r="C291" s="14"/>
      <c r="D291" s="14"/>
      <c r="E291" s="14"/>
      <c r="F291" s="14"/>
    </row>
    <row r="292" spans="1:6" ht="15.75" customHeight="1" x14ac:dyDescent="0.45">
      <c r="A292" s="14"/>
      <c r="B292" s="14"/>
      <c r="C292" s="14"/>
      <c r="D292" s="14"/>
      <c r="E292" s="14"/>
      <c r="F292" s="14"/>
    </row>
    <row r="293" spans="1:6" ht="15.75" customHeight="1" x14ac:dyDescent="0.45">
      <c r="A293" s="14"/>
      <c r="B293" s="14"/>
      <c r="C293" s="14"/>
      <c r="D293" s="14"/>
      <c r="E293" s="14"/>
      <c r="F293" s="14"/>
    </row>
    <row r="294" spans="1:6" ht="15.75" customHeight="1" x14ac:dyDescent="0.45">
      <c r="A294" s="14"/>
      <c r="B294" s="14"/>
      <c r="C294" s="14"/>
      <c r="D294" s="14"/>
      <c r="E294" s="14"/>
      <c r="F294" s="14"/>
    </row>
    <row r="295" spans="1:6" ht="15.75" customHeight="1" x14ac:dyDescent="0.45">
      <c r="A295" s="14"/>
      <c r="B295" s="14"/>
      <c r="C295" s="14"/>
      <c r="D295" s="14"/>
      <c r="E295" s="14"/>
      <c r="F295" s="14"/>
    </row>
    <row r="296" spans="1:6" ht="15.75" customHeight="1" x14ac:dyDescent="0.45">
      <c r="A296" s="14"/>
      <c r="B296" s="14"/>
      <c r="C296" s="14"/>
      <c r="D296" s="14"/>
      <c r="E296" s="14"/>
      <c r="F296" s="14"/>
    </row>
    <row r="297" spans="1:6" ht="15.75" customHeight="1" x14ac:dyDescent="0.45">
      <c r="A297" s="14"/>
      <c r="B297" s="14"/>
      <c r="C297" s="14"/>
      <c r="D297" s="14"/>
      <c r="E297" s="14"/>
      <c r="F297" s="14"/>
    </row>
    <row r="298" spans="1:6" ht="15.75" customHeight="1" x14ac:dyDescent="0.45">
      <c r="A298" s="14"/>
      <c r="B298" s="14"/>
      <c r="C298" s="14"/>
      <c r="D298" s="14"/>
      <c r="E298" s="14"/>
      <c r="F298" s="14"/>
    </row>
    <row r="299" spans="1:6" ht="15.75" customHeight="1" x14ac:dyDescent="0.45">
      <c r="A299" s="14"/>
      <c r="B299" s="14"/>
      <c r="C299" s="14"/>
      <c r="D299" s="14"/>
      <c r="E299" s="14"/>
      <c r="F299" s="14"/>
    </row>
    <row r="300" spans="1:6" ht="15.75" customHeight="1" x14ac:dyDescent="0.45">
      <c r="A300" s="14"/>
      <c r="B300" s="14"/>
      <c r="C300" s="14"/>
      <c r="D300" s="14"/>
      <c r="E300" s="14"/>
      <c r="F300" s="14"/>
    </row>
    <row r="301" spans="1:6" ht="15.75" customHeight="1" x14ac:dyDescent="0.45">
      <c r="A301" s="14"/>
      <c r="B301" s="14"/>
      <c r="C301" s="14"/>
      <c r="D301" s="14"/>
      <c r="E301" s="14"/>
      <c r="F301" s="14"/>
    </row>
    <row r="302" spans="1:6" ht="15.75" customHeight="1" x14ac:dyDescent="0.45">
      <c r="A302" s="14"/>
      <c r="B302" s="14"/>
      <c r="C302" s="14"/>
      <c r="D302" s="14"/>
      <c r="E302" s="14"/>
      <c r="F302" s="14"/>
    </row>
    <row r="303" spans="1:6" ht="15.75" customHeight="1" x14ac:dyDescent="0.45">
      <c r="A303" s="14"/>
      <c r="B303" s="14"/>
      <c r="C303" s="14"/>
      <c r="D303" s="14"/>
      <c r="E303" s="14"/>
      <c r="F303" s="14"/>
    </row>
    <row r="304" spans="1:6" ht="15.75" customHeight="1" x14ac:dyDescent="0.45">
      <c r="A304" s="14"/>
      <c r="B304" s="14"/>
      <c r="C304" s="14"/>
      <c r="D304" s="14"/>
      <c r="E304" s="14"/>
      <c r="F304" s="14"/>
    </row>
    <row r="305" spans="1:6" ht="15.75" customHeight="1" x14ac:dyDescent="0.45">
      <c r="A305" s="14"/>
      <c r="B305" s="14"/>
      <c r="C305" s="14"/>
      <c r="D305" s="14"/>
      <c r="E305" s="14"/>
      <c r="F305" s="14"/>
    </row>
    <row r="306" spans="1:6" ht="15.75" customHeight="1" x14ac:dyDescent="0.45">
      <c r="A306" s="14"/>
      <c r="B306" s="14"/>
      <c r="C306" s="14"/>
      <c r="D306" s="14"/>
      <c r="E306" s="14"/>
      <c r="F306" s="14"/>
    </row>
    <row r="307" spans="1:6" ht="15.75" customHeight="1" x14ac:dyDescent="0.45">
      <c r="A307" s="14"/>
      <c r="B307" s="14"/>
      <c r="C307" s="14"/>
      <c r="D307" s="14"/>
      <c r="E307" s="14"/>
      <c r="F307" s="14"/>
    </row>
    <row r="308" spans="1:6" ht="15.75" customHeight="1" x14ac:dyDescent="0.45">
      <c r="A308" s="14"/>
      <c r="B308" s="14"/>
      <c r="C308" s="14"/>
      <c r="D308" s="14"/>
      <c r="E308" s="14"/>
      <c r="F308" s="14"/>
    </row>
    <row r="309" spans="1:6" ht="15.75" customHeight="1" x14ac:dyDescent="0.45">
      <c r="A309" s="14"/>
      <c r="B309" s="14"/>
      <c r="C309" s="14"/>
      <c r="D309" s="14"/>
      <c r="E309" s="14"/>
      <c r="F309" s="14"/>
    </row>
    <row r="310" spans="1:6" ht="15.75" customHeight="1" x14ac:dyDescent="0.45">
      <c r="A310" s="14"/>
      <c r="B310" s="14"/>
      <c r="C310" s="14"/>
      <c r="D310" s="14"/>
      <c r="E310" s="14"/>
      <c r="F310" s="14"/>
    </row>
    <row r="311" spans="1:6" ht="15.75" customHeight="1" x14ac:dyDescent="0.45">
      <c r="A311" s="14"/>
      <c r="B311" s="14"/>
      <c r="C311" s="14"/>
      <c r="D311" s="14"/>
      <c r="E311" s="14"/>
      <c r="F311" s="14"/>
    </row>
    <row r="312" spans="1:6" ht="15.75" customHeight="1" x14ac:dyDescent="0.45">
      <c r="A312" s="14"/>
      <c r="B312" s="14"/>
      <c r="C312" s="14"/>
      <c r="D312" s="14"/>
      <c r="E312" s="14"/>
      <c r="F312" s="14"/>
    </row>
    <row r="313" spans="1:6" ht="15.75" customHeight="1" x14ac:dyDescent="0.45">
      <c r="A313" s="14"/>
      <c r="B313" s="14"/>
      <c r="C313" s="14"/>
      <c r="D313" s="14"/>
      <c r="E313" s="14"/>
      <c r="F313" s="14"/>
    </row>
    <row r="314" spans="1:6" ht="15.75" customHeight="1" x14ac:dyDescent="0.45">
      <c r="A314" s="14"/>
      <c r="B314" s="14"/>
      <c r="C314" s="14"/>
      <c r="D314" s="14"/>
      <c r="E314" s="14"/>
      <c r="F314" s="14"/>
    </row>
    <row r="315" spans="1:6" ht="15.75" customHeight="1" x14ac:dyDescent="0.45">
      <c r="A315" s="14"/>
      <c r="B315" s="14"/>
      <c r="C315" s="14"/>
      <c r="D315" s="14"/>
      <c r="E315" s="14"/>
      <c r="F315" s="14"/>
    </row>
    <row r="316" spans="1:6" ht="15.75" customHeight="1" x14ac:dyDescent="0.45">
      <c r="A316" s="14"/>
      <c r="B316" s="14"/>
      <c r="C316" s="14"/>
      <c r="D316" s="14"/>
      <c r="E316" s="14"/>
      <c r="F316" s="14"/>
    </row>
    <row r="317" spans="1:6" ht="15.75" customHeight="1" x14ac:dyDescent="0.45">
      <c r="A317" s="14"/>
      <c r="B317" s="14"/>
      <c r="C317" s="14"/>
      <c r="D317" s="14"/>
      <c r="E317" s="14"/>
      <c r="F317" s="14"/>
    </row>
    <row r="318" spans="1:6" ht="15.75" customHeight="1" x14ac:dyDescent="0.45">
      <c r="A318" s="14"/>
      <c r="B318" s="14"/>
      <c r="C318" s="14"/>
      <c r="D318" s="14"/>
      <c r="E318" s="14"/>
      <c r="F318" s="14"/>
    </row>
    <row r="319" spans="1:6" ht="15.75" customHeight="1" x14ac:dyDescent="0.45">
      <c r="A319" s="14"/>
      <c r="B319" s="14"/>
      <c r="C319" s="14"/>
      <c r="D319" s="14"/>
      <c r="E319" s="14"/>
      <c r="F319" s="14"/>
    </row>
    <row r="320" spans="1:6" ht="15.75" customHeight="1" x14ac:dyDescent="0.45">
      <c r="A320" s="14"/>
      <c r="B320" s="14"/>
      <c r="C320" s="14"/>
      <c r="D320" s="14"/>
      <c r="E320" s="14"/>
      <c r="F320" s="14"/>
    </row>
    <row r="321" spans="1:6" ht="15.75" customHeight="1" x14ac:dyDescent="0.45">
      <c r="A321" s="14"/>
      <c r="B321" s="14"/>
      <c r="C321" s="14"/>
      <c r="D321" s="14"/>
      <c r="E321" s="14"/>
      <c r="F321" s="14"/>
    </row>
    <row r="322" spans="1:6" ht="15.75" customHeight="1" x14ac:dyDescent="0.45">
      <c r="A322" s="14"/>
      <c r="B322" s="14"/>
      <c r="C322" s="14"/>
      <c r="D322" s="14"/>
      <c r="E322" s="14"/>
      <c r="F322" s="14"/>
    </row>
    <row r="323" spans="1:6" ht="15.75" customHeight="1" x14ac:dyDescent="0.45">
      <c r="A323" s="14"/>
      <c r="B323" s="14"/>
      <c r="C323" s="14"/>
      <c r="D323" s="14"/>
      <c r="E323" s="14"/>
      <c r="F323" s="14"/>
    </row>
    <row r="324" spans="1:6" ht="15.75" customHeight="1" x14ac:dyDescent="0.45">
      <c r="A324" s="14"/>
      <c r="B324" s="14"/>
      <c r="C324" s="14"/>
      <c r="D324" s="14"/>
      <c r="E324" s="14"/>
      <c r="F324" s="14"/>
    </row>
    <row r="325" spans="1:6" ht="15.75" customHeight="1" x14ac:dyDescent="0.45">
      <c r="A325" s="14"/>
      <c r="B325" s="14"/>
      <c r="C325" s="14"/>
      <c r="D325" s="14"/>
      <c r="E325" s="14"/>
      <c r="F325" s="14"/>
    </row>
    <row r="326" spans="1:6" ht="15.75" customHeight="1" x14ac:dyDescent="0.45">
      <c r="A326" s="14"/>
      <c r="B326" s="14"/>
      <c r="C326" s="14"/>
      <c r="D326" s="14"/>
      <c r="E326" s="14"/>
      <c r="F326" s="14"/>
    </row>
    <row r="327" spans="1:6" ht="15.75" customHeight="1" x14ac:dyDescent="0.45">
      <c r="A327" s="14"/>
      <c r="B327" s="14"/>
      <c r="C327" s="14"/>
      <c r="D327" s="14"/>
      <c r="E327" s="14"/>
      <c r="F327" s="14"/>
    </row>
    <row r="328" spans="1:6" ht="15.75" customHeight="1" x14ac:dyDescent="0.45">
      <c r="A328" s="14"/>
      <c r="B328" s="14"/>
      <c r="C328" s="14"/>
      <c r="D328" s="14"/>
      <c r="E328" s="14"/>
      <c r="F328" s="14"/>
    </row>
    <row r="329" spans="1:6" ht="15.75" customHeight="1" x14ac:dyDescent="0.45">
      <c r="A329" s="14"/>
      <c r="B329" s="14"/>
      <c r="C329" s="14"/>
      <c r="D329" s="14"/>
      <c r="E329" s="14"/>
      <c r="F329" s="14"/>
    </row>
    <row r="330" spans="1:6" ht="15.75" customHeight="1" x14ac:dyDescent="0.45">
      <c r="A330" s="14"/>
      <c r="B330" s="14"/>
      <c r="C330" s="14"/>
      <c r="D330" s="14"/>
      <c r="E330" s="14"/>
      <c r="F330" s="14"/>
    </row>
    <row r="331" spans="1:6" ht="15.75" customHeight="1" x14ac:dyDescent="0.45">
      <c r="A331" s="14"/>
      <c r="B331" s="14"/>
      <c r="C331" s="14"/>
      <c r="D331" s="14"/>
      <c r="E331" s="14"/>
      <c r="F331" s="14"/>
    </row>
    <row r="332" spans="1:6" ht="15.75" customHeight="1" x14ac:dyDescent="0.45">
      <c r="A332" s="14"/>
      <c r="B332" s="14"/>
      <c r="C332" s="14"/>
      <c r="D332" s="14"/>
      <c r="E332" s="14"/>
      <c r="F332" s="14"/>
    </row>
    <row r="333" spans="1:6" ht="15.75" customHeight="1" x14ac:dyDescent="0.45">
      <c r="A333" s="14"/>
      <c r="B333" s="14"/>
      <c r="C333" s="14"/>
      <c r="D333" s="14"/>
      <c r="E333" s="14"/>
      <c r="F333" s="14"/>
    </row>
    <row r="334" spans="1:6" ht="15.75" customHeight="1" x14ac:dyDescent="0.45">
      <c r="A334" s="14"/>
      <c r="B334" s="14"/>
      <c r="C334" s="14"/>
      <c r="D334" s="14"/>
      <c r="E334" s="14"/>
      <c r="F334" s="14"/>
    </row>
    <row r="335" spans="1:6" ht="15.75" customHeight="1" x14ac:dyDescent="0.45">
      <c r="A335" s="14"/>
      <c r="B335" s="14"/>
      <c r="C335" s="14"/>
      <c r="D335" s="14"/>
      <c r="E335" s="14"/>
      <c r="F335" s="14"/>
    </row>
    <row r="336" spans="1:6" ht="15.75" customHeight="1" x14ac:dyDescent="0.45">
      <c r="A336" s="14"/>
      <c r="B336" s="14"/>
      <c r="C336" s="14"/>
      <c r="D336" s="14"/>
      <c r="E336" s="14"/>
      <c r="F336" s="14"/>
    </row>
    <row r="337" spans="1:6" ht="15.75" customHeight="1" x14ac:dyDescent="0.45">
      <c r="A337" s="14"/>
      <c r="B337" s="14"/>
      <c r="C337" s="14"/>
      <c r="D337" s="14"/>
      <c r="E337" s="14"/>
      <c r="F337" s="14"/>
    </row>
    <row r="338" spans="1:6" ht="15.75" customHeight="1" x14ac:dyDescent="0.45">
      <c r="A338" s="14"/>
      <c r="B338" s="14"/>
      <c r="C338" s="14"/>
      <c r="D338" s="14"/>
      <c r="E338" s="14"/>
      <c r="F338" s="14"/>
    </row>
    <row r="339" spans="1:6" ht="15.75" customHeight="1" x14ac:dyDescent="0.45">
      <c r="A339" s="14"/>
      <c r="B339" s="14"/>
      <c r="C339" s="14"/>
      <c r="D339" s="14"/>
      <c r="E339" s="14"/>
      <c r="F339" s="14"/>
    </row>
    <row r="340" spans="1:6" ht="15.75" customHeight="1" x14ac:dyDescent="0.45">
      <c r="A340" s="14"/>
      <c r="B340" s="14"/>
      <c r="C340" s="14"/>
      <c r="D340" s="14"/>
      <c r="E340" s="14"/>
      <c r="F340" s="14"/>
    </row>
    <row r="341" spans="1:6" ht="15.75" customHeight="1" x14ac:dyDescent="0.45">
      <c r="A341" s="14"/>
      <c r="B341" s="14"/>
      <c r="C341" s="14"/>
      <c r="D341" s="14"/>
      <c r="E341" s="14"/>
      <c r="F341" s="14"/>
    </row>
    <row r="342" spans="1:6" ht="15.75" customHeight="1" x14ac:dyDescent="0.45">
      <c r="A342" s="14"/>
      <c r="B342" s="14"/>
      <c r="C342" s="14"/>
      <c r="D342" s="14"/>
      <c r="E342" s="14"/>
      <c r="F342" s="14"/>
    </row>
    <row r="343" spans="1:6" ht="15.75" customHeight="1" x14ac:dyDescent="0.45">
      <c r="A343" s="14"/>
      <c r="B343" s="14"/>
      <c r="C343" s="14"/>
      <c r="D343" s="14"/>
      <c r="E343" s="14"/>
      <c r="F343" s="14"/>
    </row>
    <row r="344" spans="1:6" ht="15.75" customHeight="1" x14ac:dyDescent="0.45">
      <c r="A344" s="14"/>
      <c r="B344" s="14"/>
      <c r="C344" s="14"/>
      <c r="D344" s="14"/>
      <c r="E344" s="14"/>
      <c r="F344" s="14"/>
    </row>
    <row r="345" spans="1:6" ht="15.75" customHeight="1" x14ac:dyDescent="0.45">
      <c r="A345" s="14"/>
      <c r="B345" s="14"/>
      <c r="C345" s="14"/>
      <c r="D345" s="14"/>
      <c r="E345" s="14"/>
      <c r="F345" s="14"/>
    </row>
    <row r="346" spans="1:6" ht="15.75" customHeight="1" x14ac:dyDescent="0.45">
      <c r="A346" s="14"/>
      <c r="B346" s="14"/>
      <c r="C346" s="14"/>
      <c r="D346" s="14"/>
      <c r="E346" s="14"/>
      <c r="F346" s="14"/>
    </row>
    <row r="347" spans="1:6" ht="15.75" customHeight="1" x14ac:dyDescent="0.45">
      <c r="A347" s="14"/>
      <c r="B347" s="14"/>
      <c r="C347" s="14"/>
      <c r="D347" s="14"/>
      <c r="E347" s="14"/>
      <c r="F347" s="14"/>
    </row>
    <row r="348" spans="1:6" ht="15.75" customHeight="1" x14ac:dyDescent="0.45">
      <c r="A348" s="14"/>
      <c r="B348" s="14"/>
      <c r="C348" s="14"/>
      <c r="D348" s="14"/>
      <c r="E348" s="14"/>
      <c r="F348" s="14"/>
    </row>
    <row r="349" spans="1:6" ht="15.75" customHeight="1" x14ac:dyDescent="0.45">
      <c r="A349" s="14"/>
      <c r="B349" s="14"/>
      <c r="C349" s="14"/>
      <c r="D349" s="14"/>
      <c r="E349" s="14"/>
      <c r="F349" s="14"/>
    </row>
    <row r="350" spans="1:6" ht="15.75" customHeight="1" x14ac:dyDescent="0.45">
      <c r="A350" s="14"/>
      <c r="B350" s="14"/>
      <c r="C350" s="14"/>
      <c r="D350" s="14"/>
      <c r="E350" s="14"/>
      <c r="F350" s="14"/>
    </row>
    <row r="351" spans="1:6" ht="15.75" customHeight="1" x14ac:dyDescent="0.45">
      <c r="A351" s="14"/>
      <c r="B351" s="14"/>
      <c r="C351" s="14"/>
      <c r="D351" s="14"/>
      <c r="E351" s="14"/>
      <c r="F351" s="14"/>
    </row>
    <row r="352" spans="1:6" ht="15.75" customHeight="1" x14ac:dyDescent="0.45">
      <c r="A352" s="14"/>
      <c r="B352" s="14"/>
      <c r="C352" s="14"/>
      <c r="D352" s="14"/>
      <c r="E352" s="14"/>
      <c r="F352" s="14"/>
    </row>
    <row r="353" spans="1:6" ht="15.75" customHeight="1" x14ac:dyDescent="0.45">
      <c r="A353" s="14"/>
      <c r="B353" s="14"/>
      <c r="C353" s="14"/>
      <c r="D353" s="14"/>
      <c r="E353" s="14"/>
      <c r="F353" s="14"/>
    </row>
    <row r="354" spans="1:6" ht="15.75" customHeight="1" x14ac:dyDescent="0.45">
      <c r="A354" s="14"/>
      <c r="B354" s="14"/>
      <c r="C354" s="14"/>
      <c r="D354" s="14"/>
      <c r="E354" s="14"/>
      <c r="F354" s="14"/>
    </row>
    <row r="355" spans="1:6" ht="15.75" customHeight="1" x14ac:dyDescent="0.45">
      <c r="A355" s="14"/>
      <c r="B355" s="14"/>
      <c r="C355" s="14"/>
      <c r="D355" s="14"/>
      <c r="E355" s="14"/>
      <c r="F355" s="14"/>
    </row>
    <row r="356" spans="1:6" ht="15.75" customHeight="1" x14ac:dyDescent="0.45">
      <c r="A356" s="14"/>
      <c r="B356" s="14"/>
      <c r="C356" s="14"/>
      <c r="D356" s="14"/>
      <c r="E356" s="14"/>
      <c r="F356" s="14"/>
    </row>
    <row r="357" spans="1:6" ht="15.75" customHeight="1" x14ac:dyDescent="0.45">
      <c r="A357" s="14"/>
      <c r="B357" s="14"/>
      <c r="C357" s="14"/>
      <c r="D357" s="14"/>
      <c r="E357" s="14"/>
      <c r="F357" s="14"/>
    </row>
    <row r="358" spans="1:6" ht="15.75" customHeight="1" x14ac:dyDescent="0.45">
      <c r="A358" s="14"/>
      <c r="B358" s="14"/>
      <c r="C358" s="14"/>
      <c r="D358" s="14"/>
      <c r="E358" s="14"/>
      <c r="F358" s="14"/>
    </row>
    <row r="359" spans="1:6" ht="15.75" customHeight="1" x14ac:dyDescent="0.45">
      <c r="A359" s="14"/>
      <c r="B359" s="14"/>
      <c r="C359" s="14"/>
      <c r="D359" s="14"/>
      <c r="E359" s="14"/>
      <c r="F359" s="14"/>
    </row>
    <row r="360" spans="1:6" ht="15.75" customHeight="1" x14ac:dyDescent="0.45">
      <c r="A360" s="14"/>
      <c r="B360" s="14"/>
      <c r="C360" s="14"/>
      <c r="D360" s="14"/>
      <c r="E360" s="14"/>
      <c r="F360" s="14"/>
    </row>
    <row r="361" spans="1:6" ht="15.75" customHeight="1" x14ac:dyDescent="0.45">
      <c r="A361" s="14"/>
      <c r="B361" s="14"/>
      <c r="C361" s="14"/>
      <c r="D361" s="14"/>
      <c r="E361" s="14"/>
      <c r="F361" s="14"/>
    </row>
    <row r="362" spans="1:6" ht="15.75" customHeight="1" x14ac:dyDescent="0.45">
      <c r="A362" s="14"/>
      <c r="B362" s="14"/>
      <c r="C362" s="14"/>
      <c r="D362" s="14"/>
      <c r="E362" s="14"/>
      <c r="F362" s="14"/>
    </row>
    <row r="363" spans="1:6" ht="15.75" customHeight="1" x14ac:dyDescent="0.45">
      <c r="A363" s="14"/>
      <c r="B363" s="14"/>
      <c r="C363" s="14"/>
      <c r="D363" s="14"/>
      <c r="E363" s="14"/>
      <c r="F363" s="14"/>
    </row>
    <row r="364" spans="1:6" ht="15.75" customHeight="1" x14ac:dyDescent="0.45">
      <c r="A364" s="14"/>
      <c r="B364" s="14"/>
      <c r="C364" s="14"/>
      <c r="D364" s="14"/>
      <c r="E364" s="14"/>
      <c r="F364" s="14"/>
    </row>
    <row r="365" spans="1:6" ht="15.75" customHeight="1" x14ac:dyDescent="0.45">
      <c r="A365" s="14"/>
      <c r="B365" s="14"/>
      <c r="C365" s="14"/>
      <c r="D365" s="14"/>
      <c r="E365" s="14"/>
      <c r="F365" s="14"/>
    </row>
    <row r="366" spans="1:6" ht="15.75" customHeight="1" x14ac:dyDescent="0.45">
      <c r="A366" s="14"/>
      <c r="B366" s="14"/>
      <c r="C366" s="14"/>
      <c r="D366" s="14"/>
      <c r="E366" s="14"/>
      <c r="F366" s="14"/>
    </row>
    <row r="367" spans="1:6" ht="15.75" customHeight="1" x14ac:dyDescent="0.45">
      <c r="A367" s="14"/>
      <c r="B367" s="14"/>
      <c r="C367" s="14"/>
      <c r="D367" s="14"/>
      <c r="E367" s="14"/>
      <c r="F367" s="14"/>
    </row>
    <row r="368" spans="1:6" ht="15.75" customHeight="1" x14ac:dyDescent="0.45">
      <c r="A368" s="14"/>
      <c r="B368" s="14"/>
      <c r="C368" s="14"/>
      <c r="D368" s="14"/>
      <c r="E368" s="14"/>
      <c r="F368" s="14"/>
    </row>
    <row r="369" spans="1:6" ht="15.75" customHeight="1" x14ac:dyDescent="0.45">
      <c r="A369" s="14"/>
      <c r="B369" s="14"/>
      <c r="C369" s="14"/>
      <c r="D369" s="14"/>
      <c r="E369" s="14"/>
      <c r="F369" s="14"/>
    </row>
    <row r="370" spans="1:6" ht="15.75" customHeight="1" x14ac:dyDescent="0.45">
      <c r="A370" s="14"/>
      <c r="B370" s="14"/>
      <c r="C370" s="14"/>
      <c r="D370" s="14"/>
      <c r="E370" s="14"/>
      <c r="F370" s="14"/>
    </row>
    <row r="371" spans="1:6" ht="15.75" customHeight="1" x14ac:dyDescent="0.45">
      <c r="A371" s="14"/>
      <c r="B371" s="14"/>
      <c r="C371" s="14"/>
      <c r="D371" s="14"/>
      <c r="E371" s="14"/>
      <c r="F371" s="14"/>
    </row>
    <row r="372" spans="1:6" ht="15.75" customHeight="1" x14ac:dyDescent="0.45">
      <c r="A372" s="14"/>
      <c r="B372" s="14"/>
      <c r="C372" s="14"/>
      <c r="D372" s="14"/>
      <c r="E372" s="14"/>
      <c r="F372" s="14"/>
    </row>
    <row r="373" spans="1:6" ht="15.75" customHeight="1" x14ac:dyDescent="0.45">
      <c r="A373" s="14"/>
      <c r="B373" s="14"/>
      <c r="C373" s="14"/>
      <c r="D373" s="14"/>
      <c r="E373" s="14"/>
      <c r="F373" s="14"/>
    </row>
    <row r="374" spans="1:6" ht="15.75" customHeight="1" x14ac:dyDescent="0.45">
      <c r="A374" s="14"/>
      <c r="B374" s="14"/>
      <c r="C374" s="14"/>
      <c r="D374" s="14"/>
      <c r="E374" s="14"/>
      <c r="F374" s="14"/>
    </row>
    <row r="375" spans="1:6" ht="15.75" customHeight="1" x14ac:dyDescent="0.45">
      <c r="A375" s="14"/>
      <c r="B375" s="14"/>
      <c r="C375" s="14"/>
      <c r="D375" s="14"/>
      <c r="E375" s="14"/>
      <c r="F375" s="14"/>
    </row>
    <row r="376" spans="1:6" ht="15.75" customHeight="1" x14ac:dyDescent="0.45">
      <c r="A376" s="14"/>
      <c r="B376" s="14"/>
      <c r="C376" s="14"/>
      <c r="D376" s="14"/>
      <c r="E376" s="14"/>
      <c r="F376" s="14"/>
    </row>
    <row r="377" spans="1:6" ht="15.75" customHeight="1" x14ac:dyDescent="0.45">
      <c r="A377" s="14"/>
      <c r="B377" s="14"/>
      <c r="C377" s="14"/>
      <c r="D377" s="14"/>
      <c r="E377" s="14"/>
      <c r="F377" s="14"/>
    </row>
    <row r="378" spans="1:6" ht="15.75" customHeight="1" x14ac:dyDescent="0.45">
      <c r="A378" s="14"/>
      <c r="B378" s="14"/>
      <c r="C378" s="14"/>
      <c r="D378" s="14"/>
      <c r="E378" s="14"/>
      <c r="F378" s="14"/>
    </row>
    <row r="379" spans="1:6" ht="15.75" customHeight="1" x14ac:dyDescent="0.45">
      <c r="A379" s="14"/>
      <c r="B379" s="14"/>
      <c r="C379" s="14"/>
      <c r="D379" s="14"/>
      <c r="E379" s="14"/>
      <c r="F379" s="14"/>
    </row>
    <row r="380" spans="1:6" ht="15.75" customHeight="1" x14ac:dyDescent="0.45">
      <c r="A380" s="14"/>
      <c r="B380" s="14"/>
      <c r="C380" s="14"/>
      <c r="D380" s="14"/>
      <c r="E380" s="14"/>
      <c r="F380" s="14"/>
    </row>
    <row r="381" spans="1:6" ht="15.75" customHeight="1" x14ac:dyDescent="0.45">
      <c r="A381" s="14"/>
      <c r="B381" s="14"/>
      <c r="C381" s="14"/>
      <c r="D381" s="14"/>
      <c r="E381" s="14"/>
      <c r="F381" s="14"/>
    </row>
    <row r="382" spans="1:6" ht="15.75" customHeight="1" x14ac:dyDescent="0.45">
      <c r="A382" s="14"/>
      <c r="B382" s="14"/>
      <c r="C382" s="14"/>
      <c r="D382" s="14"/>
      <c r="E382" s="14"/>
      <c r="F382" s="14"/>
    </row>
    <row r="383" spans="1:6" ht="15.75" customHeight="1" x14ac:dyDescent="0.45">
      <c r="A383" s="14"/>
      <c r="B383" s="14"/>
      <c r="C383" s="14"/>
      <c r="D383" s="14"/>
      <c r="E383" s="14"/>
      <c r="F383" s="14"/>
    </row>
    <row r="384" spans="1:6" ht="15.75" customHeight="1" x14ac:dyDescent="0.45">
      <c r="A384" s="14"/>
      <c r="B384" s="14"/>
      <c r="C384" s="14"/>
      <c r="D384" s="14"/>
      <c r="E384" s="14"/>
      <c r="F384" s="14"/>
    </row>
    <row r="385" spans="1:6" ht="15.75" customHeight="1" x14ac:dyDescent="0.45">
      <c r="A385" s="14"/>
      <c r="B385" s="14"/>
      <c r="C385" s="14"/>
      <c r="D385" s="14"/>
      <c r="E385" s="14"/>
      <c r="F385" s="14"/>
    </row>
    <row r="386" spans="1:6" ht="15.75" customHeight="1" x14ac:dyDescent="0.45">
      <c r="A386" s="14"/>
      <c r="B386" s="14"/>
      <c r="C386" s="14"/>
      <c r="D386" s="14"/>
      <c r="E386" s="14"/>
      <c r="F386" s="14"/>
    </row>
    <row r="387" spans="1:6" ht="15.75" customHeight="1" x14ac:dyDescent="0.45">
      <c r="A387" s="14"/>
      <c r="B387" s="14"/>
      <c r="C387" s="14"/>
      <c r="D387" s="14"/>
      <c r="E387" s="14"/>
      <c r="F387" s="14"/>
    </row>
    <row r="388" spans="1:6" ht="15.75" customHeight="1" x14ac:dyDescent="0.45">
      <c r="A388" s="14"/>
      <c r="B388" s="14"/>
      <c r="C388" s="14"/>
      <c r="D388" s="14"/>
      <c r="E388" s="14"/>
      <c r="F388" s="14"/>
    </row>
    <row r="389" spans="1:6" ht="15.75" customHeight="1" x14ac:dyDescent="0.45">
      <c r="A389" s="14"/>
      <c r="B389" s="14"/>
      <c r="C389" s="14"/>
      <c r="D389" s="14"/>
      <c r="E389" s="14"/>
      <c r="F389" s="14"/>
    </row>
    <row r="390" spans="1:6" ht="15.75" customHeight="1" x14ac:dyDescent="0.45">
      <c r="A390" s="14"/>
      <c r="B390" s="14"/>
      <c r="C390" s="14"/>
      <c r="D390" s="14"/>
      <c r="E390" s="14"/>
      <c r="F390" s="14"/>
    </row>
    <row r="391" spans="1:6" ht="15.75" customHeight="1" x14ac:dyDescent="0.45">
      <c r="A391" s="14"/>
      <c r="B391" s="14"/>
      <c r="C391" s="14"/>
      <c r="D391" s="14"/>
      <c r="E391" s="14"/>
      <c r="F391" s="14"/>
    </row>
    <row r="392" spans="1:6" ht="15.75" customHeight="1" x14ac:dyDescent="0.45">
      <c r="A392" s="14"/>
      <c r="B392" s="14"/>
      <c r="C392" s="14"/>
      <c r="D392" s="14"/>
      <c r="E392" s="14"/>
      <c r="F392" s="14"/>
    </row>
    <row r="393" spans="1:6" ht="15.75" customHeight="1" x14ac:dyDescent="0.45">
      <c r="A393" s="14"/>
      <c r="B393" s="14"/>
      <c r="C393" s="14"/>
      <c r="D393" s="14"/>
      <c r="E393" s="14"/>
      <c r="F393" s="14"/>
    </row>
    <row r="394" spans="1:6" ht="15.75" customHeight="1" x14ac:dyDescent="0.45">
      <c r="A394" s="14"/>
      <c r="B394" s="14"/>
      <c r="C394" s="14"/>
      <c r="D394" s="14"/>
      <c r="E394" s="14"/>
      <c r="F394" s="14"/>
    </row>
    <row r="395" spans="1:6" ht="15.75" customHeight="1" x14ac:dyDescent="0.45">
      <c r="A395" s="14"/>
      <c r="B395" s="14"/>
      <c r="C395" s="14"/>
      <c r="D395" s="14"/>
      <c r="E395" s="14"/>
      <c r="F395" s="14"/>
    </row>
    <row r="396" spans="1:6" ht="15.75" customHeight="1" x14ac:dyDescent="0.45">
      <c r="A396" s="14"/>
      <c r="B396" s="14"/>
      <c r="C396" s="14"/>
      <c r="D396" s="14"/>
      <c r="E396" s="14"/>
      <c r="F396" s="14"/>
    </row>
    <row r="397" spans="1:6" ht="15.75" customHeight="1" x14ac:dyDescent="0.45">
      <c r="A397" s="14"/>
      <c r="B397" s="14"/>
      <c r="C397" s="14"/>
      <c r="D397" s="14"/>
      <c r="E397" s="14"/>
      <c r="F397" s="14"/>
    </row>
    <row r="398" spans="1:6" ht="15.75" customHeight="1" x14ac:dyDescent="0.45">
      <c r="A398" s="14"/>
      <c r="B398" s="14"/>
      <c r="C398" s="14"/>
      <c r="D398" s="14"/>
      <c r="E398" s="14"/>
      <c r="F398" s="14"/>
    </row>
    <row r="399" spans="1:6" ht="15.75" customHeight="1" x14ac:dyDescent="0.45">
      <c r="A399" s="14"/>
      <c r="B399" s="14"/>
      <c r="C399" s="14"/>
      <c r="D399" s="14"/>
      <c r="E399" s="14"/>
      <c r="F399" s="14"/>
    </row>
    <row r="400" spans="1:6" ht="15.75" customHeight="1" x14ac:dyDescent="0.45">
      <c r="A400" s="14"/>
      <c r="B400" s="14"/>
      <c r="C400" s="14"/>
      <c r="D400" s="14"/>
      <c r="E400" s="14"/>
      <c r="F400" s="14"/>
    </row>
    <row r="401" spans="1:6" ht="15.75" customHeight="1" x14ac:dyDescent="0.45">
      <c r="A401" s="14"/>
      <c r="B401" s="14"/>
      <c r="C401" s="14"/>
      <c r="D401" s="14"/>
      <c r="E401" s="14"/>
      <c r="F401" s="14"/>
    </row>
    <row r="402" spans="1:6" ht="15.75" customHeight="1" x14ac:dyDescent="0.45">
      <c r="A402" s="14"/>
      <c r="B402" s="14"/>
      <c r="C402" s="14"/>
      <c r="D402" s="14"/>
      <c r="E402" s="14"/>
      <c r="F402" s="14"/>
    </row>
    <row r="403" spans="1:6" ht="15.75" customHeight="1" x14ac:dyDescent="0.45">
      <c r="A403" s="14"/>
      <c r="B403" s="14"/>
      <c r="C403" s="14"/>
      <c r="D403" s="14"/>
      <c r="E403" s="14"/>
      <c r="F403" s="14"/>
    </row>
    <row r="404" spans="1:6" ht="15.75" customHeight="1" x14ac:dyDescent="0.45">
      <c r="A404" s="14"/>
      <c r="B404" s="14"/>
      <c r="C404" s="14"/>
      <c r="D404" s="14"/>
      <c r="E404" s="14"/>
      <c r="F404" s="14"/>
    </row>
    <row r="405" spans="1:6" ht="15.75" customHeight="1" x14ac:dyDescent="0.45">
      <c r="A405" s="14"/>
      <c r="B405" s="14"/>
      <c r="C405" s="14"/>
      <c r="D405" s="14"/>
      <c r="E405" s="14"/>
      <c r="F405" s="14"/>
    </row>
    <row r="406" spans="1:6" ht="15.75" customHeight="1" x14ac:dyDescent="0.45">
      <c r="A406" s="14"/>
      <c r="B406" s="14"/>
      <c r="C406" s="14"/>
      <c r="D406" s="14"/>
      <c r="E406" s="14"/>
      <c r="F406" s="14"/>
    </row>
    <row r="407" spans="1:6" ht="15.75" customHeight="1" x14ac:dyDescent="0.45">
      <c r="A407" s="14"/>
      <c r="B407" s="14"/>
      <c r="C407" s="14"/>
      <c r="D407" s="14"/>
      <c r="E407" s="14"/>
      <c r="F407" s="14"/>
    </row>
    <row r="408" spans="1:6" ht="15.75" customHeight="1" x14ac:dyDescent="0.45">
      <c r="A408" s="14"/>
      <c r="B408" s="14"/>
      <c r="C408" s="14"/>
      <c r="D408" s="14"/>
      <c r="E408" s="14"/>
      <c r="F408" s="14"/>
    </row>
    <row r="409" spans="1:6" ht="15.75" customHeight="1" x14ac:dyDescent="0.45">
      <c r="A409" s="14"/>
      <c r="B409" s="14"/>
      <c r="C409" s="14"/>
      <c r="D409" s="14"/>
      <c r="E409" s="14"/>
      <c r="F409" s="14"/>
    </row>
    <row r="410" spans="1:6" ht="15.75" customHeight="1" x14ac:dyDescent="0.45">
      <c r="A410" s="14"/>
      <c r="B410" s="14"/>
      <c r="C410" s="14"/>
      <c r="D410" s="14"/>
      <c r="E410" s="14"/>
      <c r="F410" s="14"/>
    </row>
    <row r="411" spans="1:6" ht="15.75" customHeight="1" x14ac:dyDescent="0.45">
      <c r="A411" s="14"/>
      <c r="B411" s="14"/>
      <c r="C411" s="14"/>
      <c r="D411" s="14"/>
      <c r="E411" s="14"/>
      <c r="F411" s="14"/>
    </row>
    <row r="412" spans="1:6" ht="15.75" customHeight="1" x14ac:dyDescent="0.45">
      <c r="A412" s="14"/>
      <c r="B412" s="14"/>
      <c r="C412" s="14"/>
      <c r="D412" s="14"/>
      <c r="E412" s="14"/>
      <c r="F412" s="14"/>
    </row>
    <row r="413" spans="1:6" ht="15.75" customHeight="1" x14ac:dyDescent="0.45">
      <c r="A413" s="14"/>
      <c r="B413" s="14"/>
      <c r="C413" s="14"/>
      <c r="D413" s="14"/>
      <c r="E413" s="14"/>
      <c r="F413" s="14"/>
    </row>
    <row r="414" spans="1:6" ht="15.75" customHeight="1" x14ac:dyDescent="0.45">
      <c r="A414" s="14"/>
      <c r="B414" s="14"/>
      <c r="C414" s="14"/>
      <c r="D414" s="14"/>
      <c r="E414" s="14"/>
      <c r="F414" s="14"/>
    </row>
    <row r="415" spans="1:6" ht="15.75" customHeight="1" x14ac:dyDescent="0.45">
      <c r="A415" s="14"/>
      <c r="B415" s="14"/>
      <c r="C415" s="14"/>
      <c r="D415" s="14"/>
      <c r="E415" s="14"/>
      <c r="F415" s="14"/>
    </row>
    <row r="416" spans="1:6" ht="15.75" customHeight="1" x14ac:dyDescent="0.45">
      <c r="A416" s="14"/>
      <c r="B416" s="14"/>
      <c r="C416" s="14"/>
      <c r="D416" s="14"/>
      <c r="E416" s="14"/>
      <c r="F416" s="14"/>
    </row>
    <row r="417" spans="1:6" ht="15.75" customHeight="1" x14ac:dyDescent="0.45">
      <c r="A417" s="14"/>
      <c r="B417" s="14"/>
      <c r="C417" s="14"/>
      <c r="D417" s="14"/>
      <c r="E417" s="14"/>
      <c r="F417" s="14"/>
    </row>
    <row r="418" spans="1:6" ht="15.75" customHeight="1" x14ac:dyDescent="0.45">
      <c r="A418" s="14"/>
      <c r="B418" s="14"/>
      <c r="C418" s="14"/>
      <c r="D418" s="14"/>
      <c r="E418" s="14"/>
      <c r="F418" s="14"/>
    </row>
    <row r="419" spans="1:6" ht="15.75" customHeight="1" x14ac:dyDescent="0.45">
      <c r="A419" s="14"/>
      <c r="B419" s="14"/>
      <c r="C419" s="14"/>
      <c r="D419" s="14"/>
      <c r="E419" s="14"/>
      <c r="F419" s="14"/>
    </row>
    <row r="420" spans="1:6" ht="15.75" customHeight="1" x14ac:dyDescent="0.45">
      <c r="A420" s="14"/>
      <c r="B420" s="14"/>
      <c r="C420" s="14"/>
      <c r="D420" s="14"/>
      <c r="E420" s="14"/>
      <c r="F420" s="14"/>
    </row>
    <row r="421" spans="1:6" ht="15.75" customHeight="1" x14ac:dyDescent="0.45">
      <c r="A421" s="14"/>
      <c r="B421" s="14"/>
      <c r="C421" s="14"/>
      <c r="D421" s="14"/>
      <c r="E421" s="14"/>
      <c r="F421" s="14"/>
    </row>
    <row r="422" spans="1:6" ht="15.75" customHeight="1" x14ac:dyDescent="0.45">
      <c r="A422" s="14"/>
      <c r="B422" s="14"/>
      <c r="C422" s="14"/>
      <c r="D422" s="14"/>
      <c r="E422" s="14"/>
      <c r="F422" s="14"/>
    </row>
    <row r="423" spans="1:6" ht="15.75" customHeight="1" x14ac:dyDescent="0.45">
      <c r="A423" s="14"/>
      <c r="B423" s="14"/>
      <c r="C423" s="14"/>
      <c r="D423" s="14"/>
      <c r="E423" s="14"/>
      <c r="F423" s="14"/>
    </row>
    <row r="424" spans="1:6" ht="15.75" customHeight="1" x14ac:dyDescent="0.45">
      <c r="A424" s="14"/>
      <c r="B424" s="14"/>
      <c r="C424" s="14"/>
      <c r="D424" s="14"/>
      <c r="E424" s="14"/>
      <c r="F424" s="14"/>
    </row>
    <row r="425" spans="1:6" ht="15.75" customHeight="1" x14ac:dyDescent="0.45">
      <c r="A425" s="14"/>
      <c r="B425" s="14"/>
      <c r="C425" s="14"/>
      <c r="D425" s="14"/>
      <c r="E425" s="14"/>
      <c r="F425" s="14"/>
    </row>
    <row r="426" spans="1:6" ht="15.75" customHeight="1" x14ac:dyDescent="0.45">
      <c r="A426" s="14"/>
      <c r="B426" s="14"/>
      <c r="C426" s="14"/>
      <c r="D426" s="14"/>
      <c r="E426" s="14"/>
      <c r="F426" s="14"/>
    </row>
    <row r="427" spans="1:6" ht="15.75" customHeight="1" x14ac:dyDescent="0.45">
      <c r="A427" s="14"/>
      <c r="B427" s="14"/>
      <c r="C427" s="14"/>
      <c r="D427" s="14"/>
      <c r="E427" s="14"/>
      <c r="F427" s="14"/>
    </row>
    <row r="428" spans="1:6" ht="15.75" customHeight="1" x14ac:dyDescent="0.45">
      <c r="A428" s="14"/>
      <c r="B428" s="14"/>
      <c r="C428" s="14"/>
      <c r="D428" s="14"/>
      <c r="E428" s="14"/>
      <c r="F428" s="14"/>
    </row>
    <row r="429" spans="1:6" ht="15.75" customHeight="1" x14ac:dyDescent="0.45">
      <c r="A429" s="14"/>
      <c r="B429" s="14"/>
      <c r="C429" s="14"/>
      <c r="D429" s="14"/>
      <c r="E429" s="14"/>
      <c r="F429" s="14"/>
    </row>
    <row r="430" spans="1:6" ht="15.75" customHeight="1" x14ac:dyDescent="0.45">
      <c r="A430" s="14"/>
      <c r="B430" s="14"/>
      <c r="C430" s="14"/>
      <c r="D430" s="14"/>
      <c r="E430" s="14"/>
      <c r="F430" s="14"/>
    </row>
    <row r="431" spans="1:6" ht="15.75" customHeight="1" x14ac:dyDescent="0.45">
      <c r="A431" s="14"/>
      <c r="B431" s="14"/>
      <c r="C431" s="14"/>
      <c r="D431" s="14"/>
      <c r="E431" s="14"/>
      <c r="F431" s="14"/>
    </row>
    <row r="432" spans="1:6" ht="15.75" customHeight="1" x14ac:dyDescent="0.45">
      <c r="A432" s="14"/>
      <c r="B432" s="14"/>
      <c r="C432" s="14"/>
      <c r="D432" s="14"/>
      <c r="E432" s="14"/>
      <c r="F432" s="14"/>
    </row>
    <row r="433" spans="1:6" ht="15.75" customHeight="1" x14ac:dyDescent="0.45">
      <c r="A433" s="14"/>
      <c r="B433" s="14"/>
      <c r="C433" s="14"/>
      <c r="D433" s="14"/>
      <c r="E433" s="14"/>
      <c r="F433" s="14"/>
    </row>
    <row r="434" spans="1:6" ht="15.75" customHeight="1" x14ac:dyDescent="0.45">
      <c r="A434" s="14"/>
      <c r="B434" s="14"/>
      <c r="C434" s="14"/>
      <c r="D434" s="14"/>
      <c r="E434" s="14"/>
      <c r="F434" s="14"/>
    </row>
    <row r="435" spans="1:6" ht="15.75" customHeight="1" x14ac:dyDescent="0.45">
      <c r="A435" s="14"/>
      <c r="B435" s="14"/>
      <c r="C435" s="14"/>
      <c r="D435" s="14"/>
      <c r="E435" s="14"/>
      <c r="F435" s="14"/>
    </row>
    <row r="436" spans="1:6" ht="15.75" customHeight="1" x14ac:dyDescent="0.45">
      <c r="A436" s="14"/>
      <c r="B436" s="14"/>
      <c r="C436" s="14"/>
      <c r="D436" s="14"/>
      <c r="E436" s="14"/>
      <c r="F436" s="14"/>
    </row>
    <row r="437" spans="1:6" ht="15.75" customHeight="1" x14ac:dyDescent="0.45">
      <c r="A437" s="14"/>
      <c r="B437" s="14"/>
      <c r="C437" s="14"/>
      <c r="D437" s="14"/>
      <c r="E437" s="14"/>
      <c r="F437" s="14"/>
    </row>
    <row r="438" spans="1:6" ht="15.75" customHeight="1" x14ac:dyDescent="0.45">
      <c r="A438" s="14"/>
      <c r="B438" s="14"/>
      <c r="C438" s="14"/>
      <c r="D438" s="14"/>
      <c r="E438" s="14"/>
      <c r="F438" s="14"/>
    </row>
    <row r="439" spans="1:6" ht="15.75" customHeight="1" x14ac:dyDescent="0.45">
      <c r="A439" s="14"/>
      <c r="B439" s="14"/>
      <c r="C439" s="14"/>
      <c r="D439" s="14"/>
      <c r="E439" s="14"/>
      <c r="F439" s="14"/>
    </row>
    <row r="440" spans="1:6" ht="15.75" customHeight="1" x14ac:dyDescent="0.45">
      <c r="A440" s="14"/>
      <c r="B440" s="14"/>
      <c r="C440" s="14"/>
      <c r="D440" s="14"/>
      <c r="E440" s="14"/>
      <c r="F440" s="14"/>
    </row>
    <row r="441" spans="1:6" ht="15.75" customHeight="1" x14ac:dyDescent="0.45">
      <c r="A441" s="14"/>
      <c r="B441" s="14"/>
      <c r="C441" s="14"/>
      <c r="D441" s="14"/>
      <c r="E441" s="14"/>
      <c r="F441" s="14"/>
    </row>
    <row r="442" spans="1:6" ht="15.75" customHeight="1" x14ac:dyDescent="0.45">
      <c r="A442" s="14"/>
      <c r="B442" s="14"/>
      <c r="C442" s="14"/>
      <c r="D442" s="14"/>
      <c r="E442" s="14"/>
      <c r="F442" s="14"/>
    </row>
    <row r="443" spans="1:6" ht="15.75" customHeight="1" x14ac:dyDescent="0.45">
      <c r="A443" s="14"/>
      <c r="B443" s="14"/>
      <c r="C443" s="14"/>
      <c r="D443" s="14"/>
      <c r="E443" s="14"/>
      <c r="F443" s="14"/>
    </row>
    <row r="444" spans="1:6" ht="15.75" customHeight="1" x14ac:dyDescent="0.45">
      <c r="A444" s="14"/>
      <c r="B444" s="14"/>
      <c r="C444" s="14"/>
      <c r="D444" s="14"/>
      <c r="E444" s="14"/>
      <c r="F444" s="14"/>
    </row>
    <row r="445" spans="1:6" ht="15.75" customHeight="1" x14ac:dyDescent="0.45">
      <c r="A445" s="14"/>
      <c r="B445" s="14"/>
      <c r="C445" s="14"/>
      <c r="D445" s="14"/>
      <c r="E445" s="14"/>
      <c r="F445" s="14"/>
    </row>
    <row r="446" spans="1:6" ht="15.75" customHeight="1" x14ac:dyDescent="0.45">
      <c r="A446" s="14"/>
      <c r="B446" s="14"/>
      <c r="C446" s="14"/>
      <c r="D446" s="14"/>
      <c r="E446" s="14"/>
      <c r="F446" s="14"/>
    </row>
    <row r="447" spans="1:6" ht="15.75" customHeight="1" x14ac:dyDescent="0.45">
      <c r="A447" s="14"/>
      <c r="B447" s="14"/>
      <c r="C447" s="14"/>
      <c r="D447" s="14"/>
      <c r="E447" s="14"/>
      <c r="F447" s="14"/>
    </row>
    <row r="448" spans="1:6" ht="15.75" customHeight="1" x14ac:dyDescent="0.45">
      <c r="A448" s="14"/>
      <c r="B448" s="14"/>
      <c r="C448" s="14"/>
      <c r="D448" s="14"/>
      <c r="E448" s="14"/>
      <c r="F448" s="14"/>
    </row>
    <row r="449" spans="1:6" ht="15.75" customHeight="1" x14ac:dyDescent="0.45">
      <c r="A449" s="14"/>
      <c r="B449" s="14"/>
      <c r="C449" s="14"/>
      <c r="D449" s="14"/>
      <c r="E449" s="14"/>
      <c r="F449" s="14"/>
    </row>
    <row r="450" spans="1:6" ht="15.75" customHeight="1" x14ac:dyDescent="0.45">
      <c r="A450" s="14"/>
      <c r="B450" s="14"/>
      <c r="C450" s="14"/>
      <c r="D450" s="14"/>
      <c r="E450" s="14"/>
      <c r="F450" s="14"/>
    </row>
    <row r="451" spans="1:6" ht="15.75" customHeight="1" x14ac:dyDescent="0.45">
      <c r="A451" s="14"/>
      <c r="B451" s="14"/>
      <c r="C451" s="14"/>
      <c r="D451" s="14"/>
      <c r="E451" s="14"/>
      <c r="F451" s="14"/>
    </row>
    <row r="452" spans="1:6" ht="15.75" customHeight="1" x14ac:dyDescent="0.45">
      <c r="A452" s="14"/>
      <c r="B452" s="14"/>
      <c r="C452" s="14"/>
      <c r="D452" s="14"/>
      <c r="E452" s="14"/>
      <c r="F452" s="14"/>
    </row>
    <row r="453" spans="1:6" ht="15.75" customHeight="1" x14ac:dyDescent="0.45">
      <c r="A453" s="14"/>
      <c r="B453" s="14"/>
      <c r="C453" s="14"/>
      <c r="D453" s="14"/>
      <c r="E453" s="14"/>
      <c r="F453" s="14"/>
    </row>
    <row r="454" spans="1:6" ht="15.75" customHeight="1" x14ac:dyDescent="0.45">
      <c r="A454" s="14"/>
      <c r="B454" s="14"/>
      <c r="C454" s="14"/>
      <c r="D454" s="14"/>
      <c r="E454" s="14"/>
      <c r="F454" s="14"/>
    </row>
    <row r="455" spans="1:6" ht="15.75" customHeight="1" x14ac:dyDescent="0.45">
      <c r="A455" s="14"/>
      <c r="B455" s="14"/>
      <c r="C455" s="14"/>
      <c r="D455" s="14"/>
      <c r="E455" s="14"/>
      <c r="F455" s="14"/>
    </row>
    <row r="456" spans="1:6" ht="15.75" customHeight="1" x14ac:dyDescent="0.45">
      <c r="A456" s="14"/>
      <c r="B456" s="14"/>
      <c r="C456" s="14"/>
      <c r="D456" s="14"/>
      <c r="E456" s="14"/>
      <c r="F456" s="14"/>
    </row>
    <row r="457" spans="1:6" ht="15.75" customHeight="1" x14ac:dyDescent="0.45">
      <c r="A457" s="14"/>
      <c r="B457" s="14"/>
      <c r="C457" s="14"/>
      <c r="D457" s="14"/>
      <c r="E457" s="14"/>
      <c r="F457" s="14"/>
    </row>
    <row r="458" spans="1:6" ht="15.75" customHeight="1" x14ac:dyDescent="0.45">
      <c r="A458" s="14"/>
      <c r="B458" s="14"/>
      <c r="C458" s="14"/>
      <c r="D458" s="14"/>
      <c r="E458" s="14"/>
      <c r="F458" s="14"/>
    </row>
    <row r="459" spans="1:6" ht="15.75" customHeight="1" x14ac:dyDescent="0.45">
      <c r="A459" s="14"/>
      <c r="B459" s="14"/>
      <c r="C459" s="14"/>
      <c r="D459" s="14"/>
      <c r="E459" s="14"/>
      <c r="F459" s="14"/>
    </row>
    <row r="460" spans="1:6" ht="15.75" customHeight="1" x14ac:dyDescent="0.45">
      <c r="A460" s="14"/>
      <c r="B460" s="14"/>
      <c r="C460" s="14"/>
      <c r="D460" s="14"/>
      <c r="E460" s="14"/>
      <c r="F460" s="14"/>
    </row>
    <row r="461" spans="1:6" ht="15.75" customHeight="1" x14ac:dyDescent="0.45">
      <c r="A461" s="14"/>
      <c r="B461" s="14"/>
      <c r="C461" s="14"/>
      <c r="D461" s="14"/>
      <c r="E461" s="14"/>
      <c r="F461" s="14"/>
    </row>
    <row r="462" spans="1:6" ht="15.75" customHeight="1" x14ac:dyDescent="0.45">
      <c r="A462" s="14"/>
      <c r="B462" s="14"/>
      <c r="C462" s="14"/>
      <c r="D462" s="14"/>
      <c r="E462" s="14"/>
      <c r="F462" s="14"/>
    </row>
    <row r="463" spans="1:6" ht="15.75" customHeight="1" x14ac:dyDescent="0.45">
      <c r="A463" s="14"/>
      <c r="B463" s="14"/>
      <c r="C463" s="14"/>
      <c r="D463" s="14"/>
      <c r="E463" s="14"/>
      <c r="F463" s="14"/>
    </row>
    <row r="464" spans="1:6" ht="15.75" customHeight="1" x14ac:dyDescent="0.45">
      <c r="A464" s="14"/>
      <c r="B464" s="14"/>
      <c r="C464" s="14"/>
      <c r="D464" s="14"/>
      <c r="E464" s="14"/>
      <c r="F464" s="14"/>
    </row>
    <row r="465" spans="1:6" ht="15.75" customHeight="1" x14ac:dyDescent="0.45">
      <c r="A465" s="14"/>
      <c r="B465" s="14"/>
      <c r="C465" s="14"/>
      <c r="D465" s="14"/>
      <c r="E465" s="14"/>
      <c r="F465" s="14"/>
    </row>
    <row r="466" spans="1:6" ht="15.75" customHeight="1" x14ac:dyDescent="0.45">
      <c r="A466" s="14"/>
      <c r="B466" s="14"/>
      <c r="C466" s="14"/>
      <c r="D466" s="14"/>
      <c r="E466" s="14"/>
      <c r="F466" s="14"/>
    </row>
    <row r="467" spans="1:6" ht="15.75" customHeight="1" x14ac:dyDescent="0.45">
      <c r="A467" s="14"/>
      <c r="B467" s="14"/>
      <c r="C467" s="14"/>
      <c r="D467" s="14"/>
      <c r="E467" s="14"/>
      <c r="F467" s="14"/>
    </row>
    <row r="468" spans="1:6" ht="15.75" customHeight="1" x14ac:dyDescent="0.45">
      <c r="A468" s="14"/>
      <c r="B468" s="14"/>
      <c r="C468" s="14"/>
      <c r="D468" s="14"/>
      <c r="E468" s="14"/>
      <c r="F468" s="14"/>
    </row>
    <row r="469" spans="1:6" ht="15.75" customHeight="1" x14ac:dyDescent="0.45">
      <c r="A469" s="14"/>
      <c r="B469" s="14"/>
      <c r="C469" s="14"/>
      <c r="D469" s="14"/>
      <c r="E469" s="14"/>
      <c r="F469" s="14"/>
    </row>
    <row r="470" spans="1:6" ht="15.75" customHeight="1" x14ac:dyDescent="0.45">
      <c r="A470" s="14"/>
      <c r="B470" s="14"/>
      <c r="C470" s="14"/>
      <c r="D470" s="14"/>
      <c r="E470" s="14"/>
      <c r="F470" s="14"/>
    </row>
    <row r="471" spans="1:6" ht="15.75" customHeight="1" x14ac:dyDescent="0.45">
      <c r="A471" s="14"/>
      <c r="B471" s="14"/>
      <c r="C471" s="14"/>
      <c r="D471" s="14"/>
      <c r="E471" s="14"/>
      <c r="F471" s="14"/>
    </row>
    <row r="472" spans="1:6" ht="15.75" customHeight="1" x14ac:dyDescent="0.45">
      <c r="A472" s="14"/>
      <c r="B472" s="14"/>
      <c r="C472" s="14"/>
      <c r="D472" s="14"/>
      <c r="E472" s="14"/>
      <c r="F472" s="14"/>
    </row>
    <row r="473" spans="1:6" ht="15.75" customHeight="1" x14ac:dyDescent="0.45">
      <c r="A473" s="14"/>
      <c r="B473" s="14"/>
      <c r="C473" s="14"/>
      <c r="D473" s="14"/>
      <c r="E473" s="14"/>
      <c r="F473" s="14"/>
    </row>
    <row r="474" spans="1:6" ht="15.75" customHeight="1" x14ac:dyDescent="0.45">
      <c r="A474" s="14"/>
      <c r="B474" s="14"/>
      <c r="C474" s="14"/>
      <c r="D474" s="14"/>
      <c r="E474" s="14"/>
      <c r="F474" s="14"/>
    </row>
    <row r="475" spans="1:6" ht="15.75" customHeight="1" x14ac:dyDescent="0.45">
      <c r="A475" s="14"/>
      <c r="B475" s="14"/>
      <c r="C475" s="14"/>
      <c r="D475" s="14"/>
      <c r="E475" s="14"/>
      <c r="F475" s="14"/>
    </row>
    <row r="476" spans="1:6" ht="15.75" customHeight="1" x14ac:dyDescent="0.45">
      <c r="A476" s="14"/>
      <c r="B476" s="14"/>
      <c r="C476" s="14"/>
      <c r="D476" s="14"/>
      <c r="E476" s="14"/>
      <c r="F476" s="14"/>
    </row>
    <row r="477" spans="1:6" ht="15.75" customHeight="1" x14ac:dyDescent="0.45">
      <c r="A477" s="14"/>
      <c r="B477" s="14"/>
      <c r="C477" s="14"/>
      <c r="D477" s="14"/>
      <c r="E477" s="14"/>
      <c r="F477" s="14"/>
    </row>
    <row r="478" spans="1:6" ht="15.75" customHeight="1" x14ac:dyDescent="0.45">
      <c r="A478" s="14"/>
      <c r="B478" s="14"/>
      <c r="C478" s="14"/>
      <c r="D478" s="14"/>
      <c r="E478" s="14"/>
      <c r="F478" s="14"/>
    </row>
    <row r="479" spans="1:6" ht="15.75" customHeight="1" x14ac:dyDescent="0.45">
      <c r="A479" s="14"/>
      <c r="B479" s="14"/>
      <c r="C479" s="14"/>
      <c r="D479" s="14"/>
      <c r="E479" s="14"/>
      <c r="F479" s="14"/>
    </row>
    <row r="480" spans="1:6" ht="15.75" customHeight="1" x14ac:dyDescent="0.45">
      <c r="A480" s="14"/>
      <c r="B480" s="14"/>
      <c r="C480" s="14"/>
      <c r="D480" s="14"/>
      <c r="E480" s="14"/>
      <c r="F480" s="14"/>
    </row>
    <row r="481" spans="1:6" ht="15.75" customHeight="1" x14ac:dyDescent="0.45">
      <c r="A481" s="14"/>
      <c r="B481" s="14"/>
      <c r="C481" s="14"/>
      <c r="D481" s="14"/>
      <c r="E481" s="14"/>
      <c r="F481" s="14"/>
    </row>
    <row r="482" spans="1:6" ht="15.75" customHeight="1" x14ac:dyDescent="0.45">
      <c r="A482" s="14"/>
      <c r="B482" s="14"/>
      <c r="C482" s="14"/>
      <c r="D482" s="14"/>
      <c r="E482" s="14"/>
      <c r="F482" s="14"/>
    </row>
    <row r="483" spans="1:6" ht="15.75" customHeight="1" x14ac:dyDescent="0.45">
      <c r="A483" s="14"/>
      <c r="B483" s="14"/>
      <c r="C483" s="14"/>
      <c r="D483" s="14"/>
      <c r="E483" s="14"/>
      <c r="F483" s="14"/>
    </row>
    <row r="484" spans="1:6" ht="15.75" customHeight="1" x14ac:dyDescent="0.45">
      <c r="A484" s="14"/>
      <c r="B484" s="14"/>
      <c r="C484" s="14"/>
      <c r="D484" s="14"/>
      <c r="E484" s="14"/>
      <c r="F484" s="14"/>
    </row>
    <row r="485" spans="1:6" ht="15.75" customHeight="1" x14ac:dyDescent="0.45">
      <c r="A485" s="14"/>
      <c r="B485" s="14"/>
      <c r="C485" s="14"/>
      <c r="D485" s="14"/>
      <c r="E485" s="14"/>
      <c r="F485" s="14"/>
    </row>
    <row r="486" spans="1:6" ht="15.75" customHeight="1" x14ac:dyDescent="0.45">
      <c r="A486" s="14"/>
      <c r="B486" s="14"/>
      <c r="C486" s="14"/>
      <c r="D486" s="14"/>
      <c r="E486" s="14"/>
      <c r="F486" s="14"/>
    </row>
    <row r="487" spans="1:6" ht="15.75" customHeight="1" x14ac:dyDescent="0.45">
      <c r="A487" s="14"/>
      <c r="B487" s="14"/>
      <c r="C487" s="14"/>
      <c r="D487" s="14"/>
      <c r="E487" s="14"/>
      <c r="F487" s="14"/>
    </row>
    <row r="488" spans="1:6" ht="15.75" customHeight="1" x14ac:dyDescent="0.45">
      <c r="A488" s="14"/>
      <c r="B488" s="14"/>
      <c r="C488" s="14"/>
      <c r="D488" s="14"/>
      <c r="E488" s="14"/>
      <c r="F488" s="14"/>
    </row>
    <row r="489" spans="1:6" ht="15.75" customHeight="1" x14ac:dyDescent="0.45">
      <c r="A489" s="14"/>
      <c r="B489" s="14"/>
      <c r="C489" s="14"/>
      <c r="D489" s="14"/>
      <c r="E489" s="14"/>
      <c r="F489" s="14"/>
    </row>
    <row r="490" spans="1:6" ht="15.75" customHeight="1" x14ac:dyDescent="0.45">
      <c r="A490" s="14"/>
      <c r="B490" s="14"/>
      <c r="C490" s="14"/>
      <c r="D490" s="14"/>
      <c r="E490" s="14"/>
      <c r="F490" s="14"/>
    </row>
    <row r="491" spans="1:6" ht="15.75" customHeight="1" x14ac:dyDescent="0.45">
      <c r="A491" s="14"/>
      <c r="B491" s="14"/>
      <c r="C491" s="14"/>
      <c r="D491" s="14"/>
      <c r="E491" s="14"/>
      <c r="F491" s="14"/>
    </row>
    <row r="492" spans="1:6" ht="15.75" customHeight="1" x14ac:dyDescent="0.45">
      <c r="A492" s="14"/>
      <c r="B492" s="14"/>
      <c r="C492" s="14"/>
      <c r="D492" s="14"/>
      <c r="E492" s="14"/>
      <c r="F492" s="14"/>
    </row>
    <row r="493" spans="1:6" ht="15.75" customHeight="1" x14ac:dyDescent="0.45">
      <c r="A493" s="14"/>
      <c r="B493" s="14"/>
      <c r="C493" s="14"/>
      <c r="D493" s="14"/>
      <c r="E493" s="14"/>
      <c r="F493" s="14"/>
    </row>
    <row r="494" spans="1:6" ht="15.75" customHeight="1" x14ac:dyDescent="0.45">
      <c r="A494" s="14"/>
      <c r="B494" s="14"/>
      <c r="C494" s="14"/>
      <c r="D494" s="14"/>
      <c r="E494" s="14"/>
      <c r="F494" s="14"/>
    </row>
    <row r="495" spans="1:6" ht="15.75" customHeight="1" x14ac:dyDescent="0.45">
      <c r="A495" s="14"/>
      <c r="B495" s="14"/>
      <c r="C495" s="14"/>
      <c r="D495" s="14"/>
      <c r="E495" s="14"/>
      <c r="F495" s="14"/>
    </row>
    <row r="496" spans="1:6" ht="15.75" customHeight="1" x14ac:dyDescent="0.45">
      <c r="A496" s="14"/>
      <c r="B496" s="14"/>
      <c r="C496" s="14"/>
      <c r="D496" s="14"/>
      <c r="E496" s="14"/>
      <c r="F496" s="14"/>
    </row>
    <row r="497" spans="1:6" ht="15.75" customHeight="1" x14ac:dyDescent="0.45">
      <c r="A497" s="14"/>
      <c r="B497" s="14"/>
      <c r="C497" s="14"/>
      <c r="D497" s="14"/>
      <c r="E497" s="14"/>
      <c r="F497" s="14"/>
    </row>
    <row r="498" spans="1:6" ht="15.75" customHeight="1" x14ac:dyDescent="0.45">
      <c r="A498" s="14"/>
      <c r="B498" s="14"/>
      <c r="C498" s="14"/>
      <c r="D498" s="14"/>
      <c r="E498" s="14"/>
      <c r="F498" s="14"/>
    </row>
    <row r="499" spans="1:6" ht="15.75" customHeight="1" x14ac:dyDescent="0.45">
      <c r="A499" s="14"/>
      <c r="B499" s="14"/>
      <c r="C499" s="14"/>
      <c r="D499" s="14"/>
      <c r="E499" s="14"/>
      <c r="F499" s="14"/>
    </row>
    <row r="500" spans="1:6" ht="15.75" customHeight="1" x14ac:dyDescent="0.45">
      <c r="A500" s="14"/>
      <c r="B500" s="14"/>
      <c r="C500" s="14"/>
      <c r="D500" s="14"/>
      <c r="E500" s="14"/>
      <c r="F500" s="14"/>
    </row>
    <row r="501" spans="1:6" ht="15.75" customHeight="1" x14ac:dyDescent="0.45">
      <c r="A501" s="14"/>
      <c r="B501" s="14"/>
      <c r="C501" s="14"/>
      <c r="D501" s="14"/>
      <c r="E501" s="14"/>
      <c r="F501" s="14"/>
    </row>
    <row r="502" spans="1:6" ht="15.75" customHeight="1" x14ac:dyDescent="0.45">
      <c r="A502" s="14"/>
      <c r="B502" s="14"/>
      <c r="C502" s="14"/>
      <c r="D502" s="14"/>
      <c r="E502" s="14"/>
      <c r="F502" s="14"/>
    </row>
    <row r="503" spans="1:6" ht="15.75" customHeight="1" x14ac:dyDescent="0.45">
      <c r="A503" s="14"/>
      <c r="B503" s="14"/>
      <c r="C503" s="14"/>
      <c r="D503" s="14"/>
      <c r="E503" s="14"/>
      <c r="F503" s="14"/>
    </row>
    <row r="504" spans="1:6" ht="15.75" customHeight="1" x14ac:dyDescent="0.45">
      <c r="A504" s="14"/>
      <c r="B504" s="14"/>
      <c r="C504" s="14"/>
      <c r="D504" s="14"/>
      <c r="E504" s="14"/>
      <c r="F504" s="14"/>
    </row>
    <row r="505" spans="1:6" ht="15.75" customHeight="1" x14ac:dyDescent="0.45">
      <c r="A505" s="14"/>
      <c r="B505" s="14"/>
      <c r="C505" s="14"/>
      <c r="D505" s="14"/>
      <c r="E505" s="14"/>
      <c r="F505" s="14"/>
    </row>
    <row r="506" spans="1:6" ht="15.75" customHeight="1" x14ac:dyDescent="0.45">
      <c r="A506" s="14"/>
      <c r="B506" s="14"/>
      <c r="C506" s="14"/>
      <c r="D506" s="14"/>
      <c r="E506" s="14"/>
      <c r="F506" s="14"/>
    </row>
    <row r="507" spans="1:6" ht="15.75" customHeight="1" x14ac:dyDescent="0.45">
      <c r="A507" s="14"/>
      <c r="B507" s="14"/>
      <c r="C507" s="14"/>
      <c r="D507" s="14"/>
      <c r="E507" s="14"/>
      <c r="F507" s="14"/>
    </row>
    <row r="508" spans="1:6" ht="15.75" customHeight="1" x14ac:dyDescent="0.45">
      <c r="A508" s="14"/>
      <c r="B508" s="14"/>
      <c r="C508" s="14"/>
      <c r="D508" s="14"/>
      <c r="E508" s="14"/>
      <c r="F508" s="14"/>
    </row>
    <row r="509" spans="1:6" ht="15.75" customHeight="1" x14ac:dyDescent="0.45">
      <c r="A509" s="14"/>
      <c r="B509" s="14"/>
      <c r="C509" s="14"/>
      <c r="D509" s="14"/>
      <c r="E509" s="14"/>
      <c r="F509" s="14"/>
    </row>
    <row r="510" spans="1:6" ht="15.75" customHeight="1" x14ac:dyDescent="0.45">
      <c r="A510" s="14"/>
      <c r="B510" s="14"/>
      <c r="C510" s="14"/>
      <c r="D510" s="14"/>
      <c r="E510" s="14"/>
      <c r="F510" s="14"/>
    </row>
    <row r="511" spans="1:6" ht="15.75" customHeight="1" x14ac:dyDescent="0.45">
      <c r="A511" s="14"/>
      <c r="B511" s="14"/>
      <c r="C511" s="14"/>
      <c r="D511" s="14"/>
      <c r="E511" s="14"/>
      <c r="F511" s="14"/>
    </row>
    <row r="512" spans="1:6" ht="15.75" customHeight="1" x14ac:dyDescent="0.45">
      <c r="A512" s="14"/>
      <c r="B512" s="14"/>
      <c r="C512" s="14"/>
      <c r="D512" s="14"/>
      <c r="E512" s="14"/>
      <c r="F512" s="14"/>
    </row>
    <row r="513" spans="1:6" ht="15.75" customHeight="1" x14ac:dyDescent="0.45">
      <c r="A513" s="14"/>
      <c r="B513" s="14"/>
      <c r="C513" s="14"/>
      <c r="D513" s="14"/>
      <c r="E513" s="14"/>
      <c r="F513" s="14"/>
    </row>
    <row r="514" spans="1:6" ht="15.75" customHeight="1" x14ac:dyDescent="0.45">
      <c r="A514" s="14"/>
      <c r="B514" s="14"/>
      <c r="C514" s="14"/>
      <c r="D514" s="14"/>
      <c r="E514" s="14"/>
      <c r="F514" s="14"/>
    </row>
    <row r="515" spans="1:6" ht="15.75" customHeight="1" x14ac:dyDescent="0.45">
      <c r="A515" s="14"/>
      <c r="B515" s="14"/>
      <c r="C515" s="14"/>
      <c r="D515" s="14"/>
      <c r="E515" s="14"/>
      <c r="F515" s="14"/>
    </row>
    <row r="516" spans="1:6" ht="15.75" customHeight="1" x14ac:dyDescent="0.45">
      <c r="A516" s="14"/>
      <c r="B516" s="14"/>
      <c r="C516" s="14"/>
      <c r="D516" s="14"/>
      <c r="E516" s="14"/>
      <c r="F516" s="14"/>
    </row>
    <row r="517" spans="1:6" ht="15.75" customHeight="1" x14ac:dyDescent="0.45">
      <c r="A517" s="14"/>
      <c r="B517" s="14"/>
      <c r="C517" s="14"/>
      <c r="D517" s="14"/>
      <c r="E517" s="14"/>
      <c r="F517" s="14"/>
    </row>
    <row r="518" spans="1:6" ht="15.75" customHeight="1" x14ac:dyDescent="0.45">
      <c r="A518" s="14"/>
      <c r="B518" s="14"/>
      <c r="C518" s="14"/>
      <c r="D518" s="14"/>
      <c r="E518" s="14"/>
      <c r="F518" s="14"/>
    </row>
    <row r="519" spans="1:6" ht="15.75" customHeight="1" x14ac:dyDescent="0.45">
      <c r="A519" s="14"/>
      <c r="B519" s="14"/>
      <c r="C519" s="14"/>
      <c r="D519" s="14"/>
      <c r="E519" s="14"/>
      <c r="F519" s="14"/>
    </row>
    <row r="520" spans="1:6" ht="15.75" customHeight="1" x14ac:dyDescent="0.45">
      <c r="A520" s="14"/>
      <c r="B520" s="14"/>
      <c r="C520" s="14"/>
      <c r="D520" s="14"/>
      <c r="E520" s="14"/>
      <c r="F520" s="14"/>
    </row>
    <row r="521" spans="1:6" ht="15.75" customHeight="1" x14ac:dyDescent="0.45">
      <c r="A521" s="14"/>
      <c r="B521" s="14"/>
      <c r="C521" s="14"/>
      <c r="D521" s="14"/>
      <c r="E521" s="14"/>
      <c r="F521" s="14"/>
    </row>
    <row r="522" spans="1:6" ht="15.75" customHeight="1" x14ac:dyDescent="0.45">
      <c r="A522" s="14"/>
      <c r="B522" s="14"/>
      <c r="C522" s="14"/>
      <c r="D522" s="14"/>
      <c r="E522" s="14"/>
      <c r="F522" s="14"/>
    </row>
    <row r="523" spans="1:6" ht="15.75" customHeight="1" x14ac:dyDescent="0.45">
      <c r="A523" s="14"/>
      <c r="B523" s="14"/>
      <c r="C523" s="14"/>
      <c r="D523" s="14"/>
      <c r="E523" s="14"/>
      <c r="F523" s="14"/>
    </row>
    <row r="524" spans="1:6" ht="15.75" customHeight="1" x14ac:dyDescent="0.45">
      <c r="A524" s="14"/>
      <c r="B524" s="14"/>
      <c r="C524" s="14"/>
      <c r="D524" s="14"/>
      <c r="E524" s="14"/>
      <c r="F524" s="14"/>
    </row>
    <row r="525" spans="1:6" ht="15.75" customHeight="1" x14ac:dyDescent="0.45">
      <c r="A525" s="14"/>
      <c r="B525" s="14"/>
      <c r="C525" s="14"/>
      <c r="D525" s="14"/>
      <c r="E525" s="14"/>
      <c r="F525" s="14"/>
    </row>
    <row r="526" spans="1:6" ht="15.75" customHeight="1" x14ac:dyDescent="0.45">
      <c r="A526" s="14"/>
      <c r="B526" s="14"/>
      <c r="C526" s="14"/>
      <c r="D526" s="14"/>
      <c r="E526" s="14"/>
      <c r="F526" s="14"/>
    </row>
    <row r="527" spans="1:6" ht="15.75" customHeight="1" x14ac:dyDescent="0.45">
      <c r="A527" s="14"/>
      <c r="B527" s="14"/>
      <c r="C527" s="14"/>
      <c r="D527" s="14"/>
      <c r="E527" s="14"/>
      <c r="F527" s="14"/>
    </row>
    <row r="528" spans="1:6" ht="15.75" customHeight="1" x14ac:dyDescent="0.45">
      <c r="A528" s="14"/>
      <c r="B528" s="14"/>
      <c r="C528" s="14"/>
      <c r="D528" s="14"/>
      <c r="E528" s="14"/>
      <c r="F528" s="14"/>
    </row>
    <row r="529" spans="1:6" ht="15.75" customHeight="1" x14ac:dyDescent="0.45">
      <c r="A529" s="14"/>
      <c r="B529" s="14"/>
      <c r="C529" s="14"/>
      <c r="D529" s="14"/>
      <c r="E529" s="14"/>
      <c r="F529" s="14"/>
    </row>
    <row r="530" spans="1:6" ht="15.75" customHeight="1" x14ac:dyDescent="0.45">
      <c r="A530" s="14"/>
      <c r="B530" s="14"/>
      <c r="C530" s="14"/>
      <c r="D530" s="14"/>
      <c r="E530" s="14"/>
      <c r="F530" s="14"/>
    </row>
    <row r="531" spans="1:6" ht="15.75" customHeight="1" x14ac:dyDescent="0.45">
      <c r="A531" s="14"/>
      <c r="B531" s="14"/>
      <c r="C531" s="14"/>
      <c r="D531" s="14"/>
      <c r="E531" s="14"/>
      <c r="F531" s="14"/>
    </row>
    <row r="532" spans="1:6" ht="15.75" customHeight="1" x14ac:dyDescent="0.45">
      <c r="A532" s="14"/>
      <c r="B532" s="14"/>
      <c r="C532" s="14"/>
      <c r="D532" s="14"/>
      <c r="E532" s="14"/>
      <c r="F532" s="14"/>
    </row>
    <row r="533" spans="1:6" ht="15.75" customHeight="1" x14ac:dyDescent="0.45">
      <c r="A533" s="14"/>
      <c r="B533" s="14"/>
      <c r="C533" s="14"/>
      <c r="D533" s="14"/>
      <c r="E533" s="14"/>
      <c r="F533" s="14"/>
    </row>
    <row r="534" spans="1:6" ht="15.75" customHeight="1" x14ac:dyDescent="0.45">
      <c r="A534" s="14"/>
      <c r="B534" s="14"/>
      <c r="C534" s="14"/>
      <c r="D534" s="14"/>
      <c r="E534" s="14"/>
      <c r="F534" s="14"/>
    </row>
    <row r="535" spans="1:6" ht="15.75" customHeight="1" x14ac:dyDescent="0.45">
      <c r="A535" s="14"/>
      <c r="B535" s="14"/>
      <c r="C535" s="14"/>
      <c r="D535" s="14"/>
      <c r="E535" s="14"/>
      <c r="F535" s="14"/>
    </row>
    <row r="536" spans="1:6" ht="15.75" customHeight="1" x14ac:dyDescent="0.45">
      <c r="A536" s="14"/>
      <c r="B536" s="14"/>
      <c r="C536" s="14"/>
      <c r="D536" s="14"/>
      <c r="E536" s="14"/>
      <c r="F536" s="14"/>
    </row>
    <row r="537" spans="1:6" ht="15.75" customHeight="1" x14ac:dyDescent="0.45">
      <c r="A537" s="14"/>
      <c r="B537" s="14"/>
      <c r="C537" s="14"/>
      <c r="D537" s="14"/>
      <c r="E537" s="14"/>
      <c r="F537" s="14"/>
    </row>
    <row r="538" spans="1:6" ht="15.75" customHeight="1" x14ac:dyDescent="0.45">
      <c r="A538" s="14"/>
      <c r="B538" s="14"/>
      <c r="C538" s="14"/>
      <c r="D538" s="14"/>
      <c r="E538" s="14"/>
      <c r="F538" s="14"/>
    </row>
    <row r="539" spans="1:6" ht="15.75" customHeight="1" x14ac:dyDescent="0.45">
      <c r="A539" s="14"/>
      <c r="B539" s="14"/>
      <c r="C539" s="14"/>
      <c r="D539" s="14"/>
      <c r="E539" s="14"/>
      <c r="F539" s="14"/>
    </row>
    <row r="540" spans="1:6" ht="15.75" customHeight="1" x14ac:dyDescent="0.45">
      <c r="A540" s="14"/>
      <c r="B540" s="14"/>
      <c r="C540" s="14"/>
      <c r="D540" s="14"/>
      <c r="E540" s="14"/>
      <c r="F540" s="14"/>
    </row>
    <row r="541" spans="1:6" ht="15.75" customHeight="1" x14ac:dyDescent="0.45">
      <c r="A541" s="14"/>
      <c r="B541" s="14"/>
      <c r="C541" s="14"/>
      <c r="D541" s="14"/>
      <c r="E541" s="14"/>
      <c r="F541" s="14"/>
    </row>
    <row r="542" spans="1:6" ht="15.75" customHeight="1" x14ac:dyDescent="0.45">
      <c r="A542" s="14"/>
      <c r="B542" s="14"/>
      <c r="C542" s="14"/>
      <c r="D542" s="14"/>
      <c r="E542" s="14"/>
      <c r="F542" s="14"/>
    </row>
    <row r="543" spans="1:6" ht="15.75" customHeight="1" x14ac:dyDescent="0.45">
      <c r="A543" s="14"/>
      <c r="B543" s="14"/>
      <c r="C543" s="14"/>
      <c r="D543" s="14"/>
      <c r="E543" s="14"/>
      <c r="F543" s="14"/>
    </row>
    <row r="544" spans="1:6" ht="15.75" customHeight="1" x14ac:dyDescent="0.45">
      <c r="A544" s="14"/>
      <c r="B544" s="14"/>
      <c r="C544" s="14"/>
      <c r="D544" s="14"/>
      <c r="E544" s="14"/>
      <c r="F544" s="14"/>
    </row>
    <row r="545" spans="1:6" ht="15.75" customHeight="1" x14ac:dyDescent="0.45">
      <c r="A545" s="14"/>
      <c r="B545" s="14"/>
      <c r="C545" s="14"/>
      <c r="D545" s="14"/>
      <c r="E545" s="14"/>
      <c r="F545" s="14"/>
    </row>
    <row r="546" spans="1:6" ht="15.75" customHeight="1" x14ac:dyDescent="0.45">
      <c r="A546" s="14"/>
      <c r="B546" s="14"/>
      <c r="C546" s="14"/>
      <c r="D546" s="14"/>
      <c r="E546" s="14"/>
      <c r="F546" s="14"/>
    </row>
    <row r="547" spans="1:6" ht="15.75" customHeight="1" x14ac:dyDescent="0.45">
      <c r="A547" s="14"/>
      <c r="B547" s="14"/>
      <c r="C547" s="14"/>
      <c r="D547" s="14"/>
      <c r="E547" s="14"/>
      <c r="F547" s="14"/>
    </row>
    <row r="548" spans="1:6" ht="15.75" customHeight="1" x14ac:dyDescent="0.45">
      <c r="A548" s="14"/>
      <c r="B548" s="14"/>
      <c r="C548" s="14"/>
      <c r="D548" s="14"/>
      <c r="E548" s="14"/>
      <c r="F548" s="14"/>
    </row>
    <row r="549" spans="1:6" ht="15.75" customHeight="1" x14ac:dyDescent="0.45">
      <c r="A549" s="14"/>
      <c r="B549" s="14"/>
      <c r="C549" s="14"/>
      <c r="D549" s="14"/>
      <c r="E549" s="14"/>
      <c r="F549" s="14"/>
    </row>
    <row r="550" spans="1:6" ht="15.75" customHeight="1" x14ac:dyDescent="0.45">
      <c r="A550" s="14"/>
      <c r="B550" s="14"/>
      <c r="C550" s="14"/>
      <c r="D550" s="14"/>
      <c r="E550" s="14"/>
      <c r="F550" s="14"/>
    </row>
    <row r="551" spans="1:6" ht="15.75" customHeight="1" x14ac:dyDescent="0.45">
      <c r="A551" s="14"/>
      <c r="B551" s="14"/>
      <c r="C551" s="14"/>
      <c r="D551" s="14"/>
      <c r="E551" s="14"/>
      <c r="F551" s="14"/>
    </row>
    <row r="552" spans="1:6" ht="15.75" customHeight="1" x14ac:dyDescent="0.45">
      <c r="A552" s="14"/>
      <c r="B552" s="14"/>
      <c r="C552" s="14"/>
      <c r="D552" s="14"/>
      <c r="E552" s="14"/>
      <c r="F552" s="14"/>
    </row>
    <row r="553" spans="1:6" ht="15.75" customHeight="1" x14ac:dyDescent="0.45">
      <c r="A553" s="14"/>
      <c r="B553" s="14"/>
      <c r="C553" s="14"/>
      <c r="D553" s="14"/>
      <c r="E553" s="14"/>
      <c r="F553" s="14"/>
    </row>
    <row r="554" spans="1:6" ht="15.75" customHeight="1" x14ac:dyDescent="0.45">
      <c r="A554" s="14"/>
      <c r="B554" s="14"/>
      <c r="C554" s="14"/>
      <c r="D554" s="14"/>
      <c r="E554" s="14"/>
      <c r="F554" s="14"/>
    </row>
    <row r="555" spans="1:6" ht="15.75" customHeight="1" x14ac:dyDescent="0.45">
      <c r="A555" s="14"/>
      <c r="B555" s="14"/>
      <c r="C555" s="14"/>
      <c r="D555" s="14"/>
      <c r="E555" s="14"/>
      <c r="F555" s="14"/>
    </row>
    <row r="556" spans="1:6" ht="15.75" customHeight="1" x14ac:dyDescent="0.45">
      <c r="A556" s="14"/>
      <c r="B556" s="14"/>
      <c r="C556" s="14"/>
      <c r="D556" s="14"/>
      <c r="E556" s="14"/>
      <c r="F556" s="14"/>
    </row>
    <row r="557" spans="1:6" ht="15.75" customHeight="1" x14ac:dyDescent="0.45">
      <c r="A557" s="14"/>
      <c r="B557" s="14"/>
      <c r="C557" s="14"/>
      <c r="D557" s="14"/>
      <c r="E557" s="14"/>
      <c r="F557" s="14"/>
    </row>
    <row r="558" spans="1:6" ht="15.75" customHeight="1" x14ac:dyDescent="0.45">
      <c r="A558" s="14"/>
      <c r="B558" s="14"/>
      <c r="C558" s="14"/>
      <c r="D558" s="14"/>
      <c r="E558" s="14"/>
      <c r="F558" s="14"/>
    </row>
    <row r="559" spans="1:6" ht="15.75" customHeight="1" x14ac:dyDescent="0.45">
      <c r="A559" s="14"/>
      <c r="B559" s="14"/>
      <c r="C559" s="14"/>
      <c r="D559" s="14"/>
      <c r="E559" s="14"/>
      <c r="F559" s="14"/>
    </row>
    <row r="560" spans="1:6" ht="15.75" customHeight="1" x14ac:dyDescent="0.45">
      <c r="A560" s="14"/>
      <c r="B560" s="14"/>
      <c r="C560" s="14"/>
      <c r="D560" s="14"/>
      <c r="E560" s="14"/>
      <c r="F560" s="14"/>
    </row>
    <row r="561" spans="1:6" ht="15.75" customHeight="1" x14ac:dyDescent="0.45">
      <c r="A561" s="14"/>
      <c r="B561" s="14"/>
      <c r="C561" s="14"/>
      <c r="D561" s="14"/>
      <c r="E561" s="14"/>
      <c r="F561" s="14"/>
    </row>
    <row r="562" spans="1:6" ht="15.75" customHeight="1" x14ac:dyDescent="0.45">
      <c r="A562" s="14"/>
      <c r="B562" s="14"/>
      <c r="C562" s="14"/>
      <c r="D562" s="14"/>
      <c r="E562" s="14"/>
      <c r="F562" s="14"/>
    </row>
    <row r="563" spans="1:6" ht="15.75" customHeight="1" x14ac:dyDescent="0.45">
      <c r="A563" s="14"/>
      <c r="B563" s="14"/>
      <c r="C563" s="14"/>
      <c r="D563" s="14"/>
      <c r="E563" s="14"/>
      <c r="F563" s="14"/>
    </row>
    <row r="564" spans="1:6" ht="15.75" customHeight="1" x14ac:dyDescent="0.45">
      <c r="A564" s="14"/>
      <c r="B564" s="14"/>
      <c r="C564" s="14"/>
      <c r="D564" s="14"/>
      <c r="E564" s="14"/>
      <c r="F564" s="14"/>
    </row>
    <row r="565" spans="1:6" ht="15.75" customHeight="1" x14ac:dyDescent="0.45">
      <c r="A565" s="14"/>
      <c r="B565" s="14"/>
      <c r="C565" s="14"/>
      <c r="D565" s="14"/>
      <c r="E565" s="14"/>
      <c r="F565" s="14"/>
    </row>
    <row r="566" spans="1:6" ht="15.75" customHeight="1" x14ac:dyDescent="0.45">
      <c r="A566" s="14"/>
      <c r="B566" s="14"/>
      <c r="C566" s="14"/>
      <c r="D566" s="14"/>
      <c r="E566" s="14"/>
      <c r="F566" s="14"/>
    </row>
    <row r="567" spans="1:6" ht="15.75" customHeight="1" x14ac:dyDescent="0.45">
      <c r="A567" s="14"/>
      <c r="B567" s="14"/>
      <c r="C567" s="14"/>
      <c r="D567" s="14"/>
      <c r="E567" s="14"/>
      <c r="F567" s="14"/>
    </row>
    <row r="568" spans="1:6" ht="15.75" customHeight="1" x14ac:dyDescent="0.45">
      <c r="A568" s="14"/>
      <c r="B568" s="14"/>
      <c r="C568" s="14"/>
      <c r="D568" s="14"/>
      <c r="E568" s="14"/>
      <c r="F568" s="14"/>
    </row>
    <row r="569" spans="1:6" ht="15.75" customHeight="1" x14ac:dyDescent="0.45">
      <c r="A569" s="14"/>
      <c r="B569" s="14"/>
      <c r="C569" s="14"/>
      <c r="D569" s="14"/>
      <c r="E569" s="14"/>
      <c r="F569" s="14"/>
    </row>
    <row r="570" spans="1:6" ht="15.75" customHeight="1" x14ac:dyDescent="0.45">
      <c r="A570" s="14"/>
      <c r="B570" s="14"/>
      <c r="C570" s="14"/>
      <c r="D570" s="14"/>
      <c r="E570" s="14"/>
      <c r="F570" s="14"/>
    </row>
    <row r="571" spans="1:6" ht="15.75" customHeight="1" x14ac:dyDescent="0.45">
      <c r="A571" s="14"/>
      <c r="B571" s="14"/>
      <c r="C571" s="14"/>
      <c r="D571" s="14"/>
      <c r="E571" s="14"/>
      <c r="F571" s="14"/>
    </row>
    <row r="572" spans="1:6" ht="15.75" customHeight="1" x14ac:dyDescent="0.45">
      <c r="A572" s="14"/>
      <c r="B572" s="14"/>
      <c r="C572" s="14"/>
      <c r="D572" s="14"/>
      <c r="E572" s="14"/>
      <c r="F572" s="14"/>
    </row>
    <row r="573" spans="1:6" ht="15.75" customHeight="1" x14ac:dyDescent="0.45">
      <c r="A573" s="14"/>
      <c r="B573" s="14"/>
      <c r="C573" s="14"/>
      <c r="D573" s="14"/>
      <c r="E573" s="14"/>
      <c r="F573" s="14"/>
    </row>
    <row r="574" spans="1:6" ht="15.75" customHeight="1" x14ac:dyDescent="0.45">
      <c r="A574" s="14"/>
      <c r="B574" s="14"/>
      <c r="C574" s="14"/>
      <c r="D574" s="14"/>
      <c r="E574" s="14"/>
      <c r="F574" s="14"/>
    </row>
    <row r="575" spans="1:6" ht="15.75" customHeight="1" x14ac:dyDescent="0.45">
      <c r="A575" s="14"/>
      <c r="B575" s="14"/>
      <c r="C575" s="14"/>
      <c r="D575" s="14"/>
      <c r="E575" s="14"/>
      <c r="F575" s="14"/>
    </row>
    <row r="576" spans="1:6" ht="15.75" customHeight="1" x14ac:dyDescent="0.45">
      <c r="A576" s="14"/>
      <c r="B576" s="14"/>
      <c r="C576" s="14"/>
      <c r="D576" s="14"/>
      <c r="E576" s="14"/>
      <c r="F576" s="14"/>
    </row>
    <row r="577" spans="1:6" ht="15.75" customHeight="1" x14ac:dyDescent="0.45">
      <c r="A577" s="14"/>
      <c r="B577" s="14"/>
      <c r="C577" s="14"/>
      <c r="D577" s="14"/>
      <c r="E577" s="14"/>
      <c r="F577" s="14"/>
    </row>
    <row r="578" spans="1:6" ht="15.75" customHeight="1" x14ac:dyDescent="0.45">
      <c r="A578" s="14"/>
      <c r="B578" s="14"/>
      <c r="C578" s="14"/>
      <c r="D578" s="14"/>
      <c r="E578" s="14"/>
      <c r="F578" s="14"/>
    </row>
    <row r="579" spans="1:6" ht="15.75" customHeight="1" x14ac:dyDescent="0.45">
      <c r="A579" s="14"/>
      <c r="B579" s="14"/>
      <c r="C579" s="14"/>
      <c r="D579" s="14"/>
      <c r="E579" s="14"/>
      <c r="F579" s="14"/>
    </row>
    <row r="580" spans="1:6" ht="15.75" customHeight="1" x14ac:dyDescent="0.45">
      <c r="A580" s="14"/>
      <c r="B580" s="14"/>
      <c r="C580" s="14"/>
      <c r="D580" s="14"/>
      <c r="E580" s="14"/>
      <c r="F580" s="14"/>
    </row>
    <row r="581" spans="1:6" ht="15.75" customHeight="1" x14ac:dyDescent="0.45">
      <c r="A581" s="14"/>
      <c r="B581" s="14"/>
      <c r="C581" s="14"/>
      <c r="D581" s="14"/>
      <c r="E581" s="14"/>
      <c r="F581" s="14"/>
    </row>
    <row r="582" spans="1:6" ht="15.75" customHeight="1" x14ac:dyDescent="0.45">
      <c r="A582" s="14"/>
      <c r="B582" s="14"/>
      <c r="C582" s="14"/>
      <c r="D582" s="14"/>
      <c r="E582" s="14"/>
      <c r="F582" s="14"/>
    </row>
    <row r="583" spans="1:6" ht="15.75" customHeight="1" x14ac:dyDescent="0.45">
      <c r="A583" s="14"/>
      <c r="B583" s="14"/>
      <c r="C583" s="14"/>
      <c r="D583" s="14"/>
      <c r="E583" s="14"/>
      <c r="F583" s="14"/>
    </row>
    <row r="584" spans="1:6" ht="15.75" customHeight="1" x14ac:dyDescent="0.45">
      <c r="A584" s="14"/>
      <c r="B584" s="14"/>
      <c r="C584" s="14"/>
      <c r="D584" s="14"/>
      <c r="E584" s="14"/>
      <c r="F584" s="14"/>
    </row>
    <row r="585" spans="1:6" ht="15.75" customHeight="1" x14ac:dyDescent="0.45">
      <c r="A585" s="14"/>
      <c r="B585" s="14"/>
      <c r="C585" s="14"/>
      <c r="D585" s="14"/>
      <c r="E585" s="14"/>
      <c r="F585" s="14"/>
    </row>
    <row r="586" spans="1:6" ht="15.75" customHeight="1" x14ac:dyDescent="0.45">
      <c r="A586" s="14"/>
      <c r="B586" s="14"/>
      <c r="C586" s="14"/>
      <c r="D586" s="14"/>
      <c r="E586" s="14"/>
      <c r="F586" s="14"/>
    </row>
    <row r="587" spans="1:6" ht="15.75" customHeight="1" x14ac:dyDescent="0.45">
      <c r="A587" s="14"/>
      <c r="B587" s="14"/>
      <c r="C587" s="14"/>
      <c r="D587" s="14"/>
      <c r="E587" s="14"/>
      <c r="F587" s="14"/>
    </row>
    <row r="588" spans="1:6" ht="15.75" customHeight="1" x14ac:dyDescent="0.45">
      <c r="A588" s="14"/>
      <c r="B588" s="14"/>
      <c r="C588" s="14"/>
      <c r="D588" s="14"/>
      <c r="E588" s="14"/>
      <c r="F588" s="14"/>
    </row>
    <row r="589" spans="1:6" ht="15.75" customHeight="1" x14ac:dyDescent="0.45">
      <c r="A589" s="14"/>
      <c r="B589" s="14"/>
      <c r="C589" s="14"/>
      <c r="D589" s="14"/>
      <c r="E589" s="14"/>
      <c r="F589" s="14"/>
    </row>
    <row r="590" spans="1:6" ht="15.75" customHeight="1" x14ac:dyDescent="0.45">
      <c r="A590" s="14"/>
      <c r="B590" s="14"/>
      <c r="C590" s="14"/>
      <c r="D590" s="14"/>
      <c r="E590" s="14"/>
      <c r="F590" s="14"/>
    </row>
    <row r="591" spans="1:6" ht="15.75" customHeight="1" x14ac:dyDescent="0.45">
      <c r="A591" s="14"/>
      <c r="B591" s="14"/>
      <c r="C591" s="14"/>
      <c r="D591" s="14"/>
      <c r="E591" s="14"/>
      <c r="F591" s="14"/>
    </row>
    <row r="592" spans="1:6" ht="15.75" customHeight="1" x14ac:dyDescent="0.45">
      <c r="A592" s="14"/>
      <c r="B592" s="14"/>
      <c r="C592" s="14"/>
      <c r="D592" s="14"/>
      <c r="E592" s="14"/>
      <c r="F592" s="14"/>
    </row>
    <row r="593" spans="1:6" ht="15.75" customHeight="1" x14ac:dyDescent="0.45">
      <c r="A593" s="14"/>
      <c r="B593" s="14"/>
      <c r="C593" s="14"/>
      <c r="D593" s="14"/>
      <c r="E593" s="14"/>
      <c r="F593" s="14"/>
    </row>
    <row r="594" spans="1:6" ht="15.75" customHeight="1" x14ac:dyDescent="0.45">
      <c r="A594" s="14"/>
      <c r="B594" s="14"/>
      <c r="C594" s="14"/>
      <c r="D594" s="14"/>
      <c r="E594" s="14"/>
      <c r="F594" s="14"/>
    </row>
    <row r="595" spans="1:6" ht="15.75" customHeight="1" x14ac:dyDescent="0.45">
      <c r="A595" s="14"/>
      <c r="B595" s="14"/>
      <c r="C595" s="14"/>
      <c r="D595" s="14"/>
      <c r="E595" s="14"/>
      <c r="F595" s="14"/>
    </row>
    <row r="596" spans="1:6" ht="15.75" customHeight="1" x14ac:dyDescent="0.45">
      <c r="A596" s="14"/>
      <c r="B596" s="14"/>
      <c r="C596" s="14"/>
      <c r="D596" s="14"/>
      <c r="E596" s="14"/>
      <c r="F596" s="14"/>
    </row>
    <row r="597" spans="1:6" ht="15.75" customHeight="1" x14ac:dyDescent="0.45">
      <c r="A597" s="14"/>
      <c r="B597" s="14"/>
      <c r="C597" s="14"/>
      <c r="D597" s="14"/>
      <c r="E597" s="14"/>
      <c r="F597" s="14"/>
    </row>
    <row r="598" spans="1:6" ht="15.75" customHeight="1" x14ac:dyDescent="0.45">
      <c r="A598" s="14"/>
      <c r="B598" s="14"/>
      <c r="C598" s="14"/>
      <c r="D598" s="14"/>
      <c r="E598" s="14"/>
      <c r="F598" s="14"/>
    </row>
    <row r="599" spans="1:6" ht="15.75" customHeight="1" x14ac:dyDescent="0.45">
      <c r="A599" s="14"/>
      <c r="B599" s="14"/>
      <c r="C599" s="14"/>
      <c r="D599" s="14"/>
      <c r="E599" s="14"/>
      <c r="F599" s="14"/>
    </row>
    <row r="600" spans="1:6" ht="15.75" customHeight="1" x14ac:dyDescent="0.45">
      <c r="A600" s="14"/>
      <c r="B600" s="14"/>
      <c r="C600" s="14"/>
      <c r="D600" s="14"/>
      <c r="E600" s="14"/>
      <c r="F600" s="14"/>
    </row>
    <row r="601" spans="1:6" ht="15.75" customHeight="1" x14ac:dyDescent="0.45">
      <c r="A601" s="14"/>
      <c r="B601" s="14"/>
      <c r="C601" s="14"/>
      <c r="D601" s="14"/>
      <c r="E601" s="14"/>
      <c r="F601" s="14"/>
    </row>
    <row r="602" spans="1:6" ht="15.75" customHeight="1" x14ac:dyDescent="0.45">
      <c r="A602" s="14"/>
      <c r="B602" s="14"/>
      <c r="C602" s="14"/>
      <c r="D602" s="14"/>
      <c r="E602" s="14"/>
      <c r="F602" s="14"/>
    </row>
    <row r="603" spans="1:6" ht="15.75" customHeight="1" x14ac:dyDescent="0.45">
      <c r="A603" s="14"/>
      <c r="B603" s="14"/>
      <c r="C603" s="14"/>
      <c r="D603" s="14"/>
      <c r="E603" s="14"/>
      <c r="F603" s="14"/>
    </row>
    <row r="604" spans="1:6" ht="15.75" customHeight="1" x14ac:dyDescent="0.45">
      <c r="A604" s="14"/>
      <c r="B604" s="14"/>
      <c r="C604" s="14"/>
      <c r="D604" s="14"/>
      <c r="E604" s="14"/>
      <c r="F604" s="14"/>
    </row>
    <row r="605" spans="1:6" ht="15.75" customHeight="1" x14ac:dyDescent="0.45">
      <c r="A605" s="14"/>
      <c r="B605" s="14"/>
      <c r="C605" s="14"/>
      <c r="D605" s="14"/>
      <c r="E605" s="14"/>
      <c r="F605" s="14"/>
    </row>
    <row r="606" spans="1:6" ht="15.75" customHeight="1" x14ac:dyDescent="0.45">
      <c r="A606" s="14"/>
      <c r="B606" s="14"/>
      <c r="C606" s="14"/>
      <c r="D606" s="14"/>
      <c r="E606" s="14"/>
      <c r="F606" s="14"/>
    </row>
    <row r="607" spans="1:6" ht="15.75" customHeight="1" x14ac:dyDescent="0.45">
      <c r="A607" s="14"/>
      <c r="B607" s="14"/>
      <c r="C607" s="14"/>
      <c r="D607" s="14"/>
      <c r="E607" s="14"/>
      <c r="F607" s="14"/>
    </row>
    <row r="608" spans="1:6" ht="15.75" customHeight="1" x14ac:dyDescent="0.45">
      <c r="A608" s="14"/>
      <c r="B608" s="14"/>
      <c r="C608" s="14"/>
      <c r="D608" s="14"/>
      <c r="E608" s="14"/>
      <c r="F608" s="14"/>
    </row>
    <row r="609" spans="1:6" ht="15.75" customHeight="1" x14ac:dyDescent="0.45">
      <c r="A609" s="14"/>
      <c r="B609" s="14"/>
      <c r="C609" s="14"/>
      <c r="D609" s="14"/>
      <c r="E609" s="14"/>
      <c r="F609" s="14"/>
    </row>
    <row r="610" spans="1:6" ht="15.75" customHeight="1" x14ac:dyDescent="0.45">
      <c r="A610" s="14"/>
      <c r="B610" s="14"/>
      <c r="C610" s="14"/>
      <c r="D610" s="14"/>
      <c r="E610" s="14"/>
      <c r="F610" s="14"/>
    </row>
    <row r="611" spans="1:6" ht="15.75" customHeight="1" x14ac:dyDescent="0.45">
      <c r="A611" s="14"/>
      <c r="B611" s="14"/>
      <c r="C611" s="14"/>
      <c r="D611" s="14"/>
      <c r="E611" s="14"/>
      <c r="F611" s="14"/>
    </row>
    <row r="612" spans="1:6" ht="15.75" customHeight="1" x14ac:dyDescent="0.45">
      <c r="A612" s="14"/>
      <c r="B612" s="14"/>
      <c r="C612" s="14"/>
      <c r="D612" s="14"/>
      <c r="E612" s="14"/>
      <c r="F612" s="14"/>
    </row>
    <row r="613" spans="1:6" ht="15.75" customHeight="1" x14ac:dyDescent="0.45">
      <c r="A613" s="14"/>
      <c r="B613" s="14"/>
      <c r="C613" s="14"/>
      <c r="D613" s="14"/>
      <c r="E613" s="14"/>
      <c r="F613" s="14"/>
    </row>
    <row r="614" spans="1:6" ht="15.75" customHeight="1" x14ac:dyDescent="0.45">
      <c r="A614" s="14"/>
      <c r="B614" s="14"/>
      <c r="C614" s="14"/>
      <c r="D614" s="14"/>
      <c r="E614" s="14"/>
      <c r="F614" s="14"/>
    </row>
    <row r="615" spans="1:6" ht="15.75" customHeight="1" x14ac:dyDescent="0.45">
      <c r="A615" s="14"/>
      <c r="B615" s="14"/>
      <c r="C615" s="14"/>
      <c r="D615" s="14"/>
      <c r="E615" s="14"/>
      <c r="F615" s="14"/>
    </row>
    <row r="616" spans="1:6" ht="15.75" customHeight="1" x14ac:dyDescent="0.45">
      <c r="A616" s="14"/>
      <c r="B616" s="14"/>
      <c r="C616" s="14"/>
      <c r="D616" s="14"/>
      <c r="E616" s="14"/>
      <c r="F616" s="14"/>
    </row>
    <row r="617" spans="1:6" ht="15.75" customHeight="1" x14ac:dyDescent="0.45">
      <c r="A617" s="14"/>
      <c r="B617" s="14"/>
      <c r="C617" s="14"/>
      <c r="D617" s="14"/>
      <c r="E617" s="14"/>
      <c r="F617" s="14"/>
    </row>
    <row r="618" spans="1:6" ht="15.75" customHeight="1" x14ac:dyDescent="0.45">
      <c r="A618" s="14"/>
      <c r="B618" s="14"/>
      <c r="C618" s="14"/>
      <c r="D618" s="14"/>
      <c r="E618" s="14"/>
      <c r="F618" s="14"/>
    </row>
    <row r="619" spans="1:6" ht="15.75" customHeight="1" x14ac:dyDescent="0.45">
      <c r="A619" s="14"/>
      <c r="B619" s="14"/>
      <c r="C619" s="14"/>
      <c r="D619" s="14"/>
      <c r="E619" s="14"/>
      <c r="F619" s="14"/>
    </row>
    <row r="620" spans="1:6" ht="15.75" customHeight="1" x14ac:dyDescent="0.45">
      <c r="A620" s="14"/>
      <c r="B620" s="14"/>
      <c r="C620" s="14"/>
      <c r="D620" s="14"/>
      <c r="E620" s="14"/>
      <c r="F620" s="14"/>
    </row>
    <row r="621" spans="1:6" ht="15.75" customHeight="1" x14ac:dyDescent="0.45">
      <c r="A621" s="14"/>
      <c r="B621" s="14"/>
      <c r="C621" s="14"/>
      <c r="D621" s="14"/>
      <c r="E621" s="14"/>
      <c r="F621" s="14"/>
    </row>
    <row r="622" spans="1:6" ht="15.75" customHeight="1" x14ac:dyDescent="0.45">
      <c r="A622" s="14"/>
      <c r="B622" s="14"/>
      <c r="C622" s="14"/>
      <c r="D622" s="14"/>
      <c r="E622" s="14"/>
      <c r="F622" s="14"/>
    </row>
    <row r="623" spans="1:6" ht="15.75" customHeight="1" x14ac:dyDescent="0.45">
      <c r="A623" s="14"/>
      <c r="B623" s="14"/>
      <c r="C623" s="14"/>
      <c r="D623" s="14"/>
      <c r="E623" s="14"/>
      <c r="F623" s="14"/>
    </row>
    <row r="624" spans="1:6" ht="15.75" customHeight="1" x14ac:dyDescent="0.45">
      <c r="A624" s="14"/>
      <c r="B624" s="14"/>
      <c r="C624" s="14"/>
      <c r="D624" s="14"/>
      <c r="E624" s="14"/>
      <c r="F624" s="14"/>
    </row>
    <row r="625" spans="1:6" ht="15.75" customHeight="1" x14ac:dyDescent="0.45">
      <c r="A625" s="14"/>
      <c r="B625" s="14"/>
      <c r="C625" s="14"/>
      <c r="D625" s="14"/>
      <c r="E625" s="14"/>
      <c r="F625" s="14"/>
    </row>
    <row r="626" spans="1:6" ht="15.75" customHeight="1" x14ac:dyDescent="0.45">
      <c r="A626" s="14"/>
      <c r="B626" s="14"/>
      <c r="C626" s="14"/>
      <c r="D626" s="14"/>
      <c r="E626" s="14"/>
      <c r="F626" s="14"/>
    </row>
    <row r="627" spans="1:6" ht="15.75" customHeight="1" x14ac:dyDescent="0.45">
      <c r="A627" s="14"/>
      <c r="B627" s="14"/>
      <c r="C627" s="14"/>
      <c r="D627" s="14"/>
      <c r="E627" s="14"/>
      <c r="F627" s="14"/>
    </row>
    <row r="628" spans="1:6" ht="15.75" customHeight="1" x14ac:dyDescent="0.45">
      <c r="A628" s="14"/>
      <c r="B628" s="14"/>
      <c r="C628" s="14"/>
      <c r="D628" s="14"/>
      <c r="E628" s="14"/>
      <c r="F628" s="14"/>
    </row>
    <row r="629" spans="1:6" ht="15.75" customHeight="1" x14ac:dyDescent="0.45">
      <c r="A629" s="14"/>
      <c r="B629" s="14"/>
      <c r="C629" s="14"/>
      <c r="D629" s="14"/>
      <c r="E629" s="14"/>
      <c r="F629" s="14"/>
    </row>
    <row r="630" spans="1:6" ht="15.75" customHeight="1" x14ac:dyDescent="0.45">
      <c r="A630" s="14"/>
      <c r="B630" s="14"/>
      <c r="C630" s="14"/>
      <c r="D630" s="14"/>
      <c r="E630" s="14"/>
      <c r="F630" s="14"/>
    </row>
    <row r="631" spans="1:6" ht="15.75" customHeight="1" x14ac:dyDescent="0.45">
      <c r="A631" s="14"/>
      <c r="B631" s="14"/>
      <c r="C631" s="14"/>
      <c r="D631" s="14"/>
      <c r="E631" s="14"/>
      <c r="F631" s="14"/>
    </row>
    <row r="632" spans="1:6" ht="15.75" customHeight="1" x14ac:dyDescent="0.45">
      <c r="A632" s="14"/>
      <c r="B632" s="14"/>
      <c r="C632" s="14"/>
      <c r="D632" s="14"/>
      <c r="E632" s="14"/>
      <c r="F632" s="14"/>
    </row>
    <row r="633" spans="1:6" ht="15.75" customHeight="1" x14ac:dyDescent="0.45">
      <c r="A633" s="14"/>
      <c r="B633" s="14"/>
      <c r="C633" s="14"/>
      <c r="D633" s="14"/>
      <c r="E633" s="14"/>
      <c r="F633" s="14"/>
    </row>
    <row r="634" spans="1:6" ht="15.75" customHeight="1" x14ac:dyDescent="0.45">
      <c r="A634" s="14"/>
      <c r="B634" s="14"/>
      <c r="C634" s="14"/>
      <c r="D634" s="14"/>
      <c r="E634" s="14"/>
      <c r="F634" s="14"/>
    </row>
    <row r="635" spans="1:6" ht="15.75" customHeight="1" x14ac:dyDescent="0.45">
      <c r="A635" s="14"/>
      <c r="B635" s="14"/>
      <c r="C635" s="14"/>
      <c r="D635" s="14"/>
      <c r="E635" s="14"/>
      <c r="F635" s="14"/>
    </row>
    <row r="636" spans="1:6" ht="15.75" customHeight="1" x14ac:dyDescent="0.45">
      <c r="A636" s="14"/>
      <c r="B636" s="14"/>
      <c r="C636" s="14"/>
      <c r="D636" s="14"/>
      <c r="E636" s="14"/>
      <c r="F636" s="14"/>
    </row>
    <row r="637" spans="1:6" ht="15.75" customHeight="1" x14ac:dyDescent="0.45">
      <c r="A637" s="14"/>
      <c r="B637" s="14"/>
      <c r="C637" s="14"/>
      <c r="D637" s="14"/>
      <c r="E637" s="14"/>
      <c r="F637" s="14"/>
    </row>
    <row r="638" spans="1:6" ht="15.75" customHeight="1" x14ac:dyDescent="0.45">
      <c r="A638" s="14"/>
      <c r="B638" s="14"/>
      <c r="C638" s="14"/>
      <c r="D638" s="14"/>
      <c r="E638" s="14"/>
      <c r="F638" s="14"/>
    </row>
    <row r="639" spans="1:6" ht="15.75" customHeight="1" x14ac:dyDescent="0.45">
      <c r="A639" s="14"/>
      <c r="B639" s="14"/>
      <c r="C639" s="14"/>
      <c r="D639" s="14"/>
      <c r="E639" s="14"/>
      <c r="F639" s="14"/>
    </row>
    <row r="640" spans="1:6" ht="15.75" customHeight="1" x14ac:dyDescent="0.45">
      <c r="A640" s="14"/>
      <c r="B640" s="14"/>
      <c r="C640" s="14"/>
      <c r="D640" s="14"/>
      <c r="E640" s="14"/>
      <c r="F640" s="14"/>
    </row>
    <row r="641" spans="1:6" ht="15.75" customHeight="1" x14ac:dyDescent="0.45">
      <c r="A641" s="14"/>
      <c r="B641" s="14"/>
      <c r="C641" s="14"/>
      <c r="D641" s="14"/>
      <c r="E641" s="14"/>
      <c r="F641" s="14"/>
    </row>
    <row r="642" spans="1:6" ht="15.75" customHeight="1" x14ac:dyDescent="0.45">
      <c r="A642" s="14"/>
      <c r="B642" s="14"/>
      <c r="C642" s="14"/>
      <c r="D642" s="14"/>
      <c r="E642" s="14"/>
      <c r="F642" s="14"/>
    </row>
    <row r="643" spans="1:6" ht="15.75" customHeight="1" x14ac:dyDescent="0.45">
      <c r="A643" s="14"/>
      <c r="B643" s="14"/>
      <c r="C643" s="14"/>
      <c r="D643" s="14"/>
      <c r="E643" s="14"/>
      <c r="F643" s="14"/>
    </row>
    <row r="644" spans="1:6" ht="15.75" customHeight="1" x14ac:dyDescent="0.45">
      <c r="A644" s="14"/>
      <c r="B644" s="14"/>
      <c r="C644" s="14"/>
      <c r="D644" s="14"/>
      <c r="E644" s="14"/>
      <c r="F644" s="14"/>
    </row>
    <row r="645" spans="1:6" ht="15.75" customHeight="1" x14ac:dyDescent="0.45">
      <c r="A645" s="14"/>
      <c r="B645" s="14"/>
      <c r="C645" s="14"/>
      <c r="D645" s="14"/>
      <c r="E645" s="14"/>
      <c r="F645" s="14"/>
    </row>
    <row r="646" spans="1:6" ht="15.75" customHeight="1" x14ac:dyDescent="0.45">
      <c r="A646" s="14"/>
      <c r="B646" s="14"/>
      <c r="C646" s="14"/>
      <c r="D646" s="14"/>
      <c r="E646" s="14"/>
      <c r="F646" s="14"/>
    </row>
    <row r="647" spans="1:6" ht="15.75" customHeight="1" x14ac:dyDescent="0.45">
      <c r="A647" s="14"/>
      <c r="B647" s="14"/>
      <c r="C647" s="14"/>
      <c r="D647" s="14"/>
      <c r="E647" s="14"/>
      <c r="F647" s="14"/>
    </row>
    <row r="648" spans="1:6" ht="15.75" customHeight="1" x14ac:dyDescent="0.45">
      <c r="A648" s="14"/>
      <c r="B648" s="14"/>
      <c r="C648" s="14"/>
      <c r="D648" s="14"/>
      <c r="E648" s="14"/>
      <c r="F648" s="14"/>
    </row>
    <row r="649" spans="1:6" ht="15.75" customHeight="1" x14ac:dyDescent="0.45">
      <c r="A649" s="14"/>
      <c r="B649" s="14"/>
      <c r="C649" s="14"/>
      <c r="D649" s="14"/>
      <c r="E649" s="14"/>
      <c r="F649" s="14"/>
    </row>
    <row r="650" spans="1:6" ht="15.75" customHeight="1" x14ac:dyDescent="0.45">
      <c r="A650" s="14"/>
      <c r="B650" s="14"/>
      <c r="C650" s="14"/>
      <c r="D650" s="14"/>
      <c r="E650" s="14"/>
      <c r="F650" s="14"/>
    </row>
    <row r="651" spans="1:6" ht="15.75" customHeight="1" x14ac:dyDescent="0.45">
      <c r="A651" s="14"/>
      <c r="B651" s="14"/>
      <c r="C651" s="14"/>
      <c r="D651" s="14"/>
      <c r="E651" s="14"/>
      <c r="F651" s="14"/>
    </row>
    <row r="652" spans="1:6" ht="15.75" customHeight="1" x14ac:dyDescent="0.45">
      <c r="A652" s="14"/>
      <c r="B652" s="14"/>
      <c r="C652" s="14"/>
      <c r="D652" s="14"/>
      <c r="E652" s="14"/>
      <c r="F652" s="14"/>
    </row>
    <row r="653" spans="1:6" ht="15.75" customHeight="1" x14ac:dyDescent="0.45">
      <c r="A653" s="14"/>
      <c r="B653" s="14"/>
      <c r="C653" s="14"/>
      <c r="D653" s="14"/>
      <c r="E653" s="14"/>
      <c r="F653" s="14"/>
    </row>
    <row r="654" spans="1:6" ht="15.75" customHeight="1" x14ac:dyDescent="0.45">
      <c r="A654" s="14"/>
      <c r="B654" s="14"/>
      <c r="C654" s="14"/>
      <c r="D654" s="14"/>
      <c r="E654" s="14"/>
      <c r="F654" s="14"/>
    </row>
    <row r="655" spans="1:6" ht="15.75" customHeight="1" x14ac:dyDescent="0.45">
      <c r="A655" s="14"/>
      <c r="B655" s="14"/>
      <c r="C655" s="14"/>
      <c r="D655" s="14"/>
      <c r="E655" s="14"/>
      <c r="F655" s="14"/>
    </row>
    <row r="656" spans="1:6" ht="15.75" customHeight="1" x14ac:dyDescent="0.45">
      <c r="A656" s="14"/>
      <c r="B656" s="14"/>
      <c r="C656" s="14"/>
      <c r="D656" s="14"/>
      <c r="E656" s="14"/>
      <c r="F656" s="14"/>
    </row>
    <row r="657" spans="1:6" ht="15.75" customHeight="1" x14ac:dyDescent="0.45">
      <c r="A657" s="14"/>
      <c r="B657" s="14"/>
      <c r="C657" s="14"/>
      <c r="D657" s="14"/>
      <c r="E657" s="14"/>
      <c r="F657" s="14"/>
    </row>
    <row r="658" spans="1:6" ht="15.75" customHeight="1" x14ac:dyDescent="0.45">
      <c r="A658" s="14"/>
      <c r="B658" s="14"/>
      <c r="C658" s="14"/>
      <c r="D658" s="14"/>
      <c r="E658" s="14"/>
      <c r="F658" s="14"/>
    </row>
    <row r="659" spans="1:6" ht="15.75" customHeight="1" x14ac:dyDescent="0.45">
      <c r="A659" s="14"/>
      <c r="B659" s="14"/>
      <c r="C659" s="14"/>
      <c r="D659" s="14"/>
      <c r="E659" s="14"/>
      <c r="F659" s="14"/>
    </row>
    <row r="660" spans="1:6" ht="15.75" customHeight="1" x14ac:dyDescent="0.45">
      <c r="A660" s="14"/>
      <c r="B660" s="14"/>
      <c r="C660" s="14"/>
      <c r="D660" s="14"/>
      <c r="E660" s="14"/>
      <c r="F660" s="14"/>
    </row>
    <row r="661" spans="1:6" ht="15.75" customHeight="1" x14ac:dyDescent="0.45">
      <c r="A661" s="14"/>
      <c r="B661" s="14"/>
      <c r="C661" s="14"/>
      <c r="D661" s="14"/>
      <c r="E661" s="14"/>
      <c r="F661" s="14"/>
    </row>
    <row r="662" spans="1:6" ht="15.75" customHeight="1" x14ac:dyDescent="0.45">
      <c r="A662" s="14"/>
      <c r="B662" s="14"/>
      <c r="C662" s="14"/>
      <c r="D662" s="14"/>
      <c r="E662" s="14"/>
      <c r="F662" s="14"/>
    </row>
    <row r="663" spans="1:6" ht="15.75" customHeight="1" x14ac:dyDescent="0.45">
      <c r="A663" s="14"/>
      <c r="B663" s="14"/>
      <c r="C663" s="14"/>
      <c r="D663" s="14"/>
      <c r="E663" s="14"/>
      <c r="F663" s="14"/>
    </row>
    <row r="664" spans="1:6" ht="15.75" customHeight="1" x14ac:dyDescent="0.45">
      <c r="A664" s="14"/>
      <c r="B664" s="14"/>
      <c r="C664" s="14"/>
      <c r="D664" s="14"/>
      <c r="E664" s="14"/>
      <c r="F664" s="14"/>
    </row>
    <row r="665" spans="1:6" ht="15.75" customHeight="1" x14ac:dyDescent="0.45">
      <c r="A665" s="14"/>
      <c r="B665" s="14"/>
      <c r="C665" s="14"/>
      <c r="D665" s="14"/>
      <c r="E665" s="14"/>
      <c r="F665" s="14"/>
    </row>
    <row r="666" spans="1:6" ht="15.75" customHeight="1" x14ac:dyDescent="0.45">
      <c r="A666" s="14"/>
      <c r="B666" s="14"/>
      <c r="C666" s="14"/>
      <c r="D666" s="14"/>
      <c r="E666" s="14"/>
      <c r="F666" s="14"/>
    </row>
    <row r="667" spans="1:6" ht="15.75" customHeight="1" x14ac:dyDescent="0.45">
      <c r="A667" s="14"/>
      <c r="B667" s="14"/>
      <c r="C667" s="14"/>
      <c r="D667" s="14"/>
      <c r="E667" s="14"/>
      <c r="F667" s="14"/>
    </row>
    <row r="668" spans="1:6" ht="15.75" customHeight="1" x14ac:dyDescent="0.45">
      <c r="A668" s="14"/>
      <c r="B668" s="14"/>
      <c r="C668" s="14"/>
      <c r="D668" s="14"/>
      <c r="E668" s="14"/>
      <c r="F668" s="14"/>
    </row>
    <row r="669" spans="1:6" ht="15.75" customHeight="1" x14ac:dyDescent="0.45">
      <c r="A669" s="14"/>
      <c r="B669" s="14"/>
      <c r="C669" s="14"/>
      <c r="D669" s="14"/>
      <c r="E669" s="14"/>
      <c r="F669" s="14"/>
    </row>
    <row r="670" spans="1:6" ht="15.75" customHeight="1" x14ac:dyDescent="0.45">
      <c r="A670" s="14"/>
      <c r="B670" s="14"/>
      <c r="C670" s="14"/>
      <c r="D670" s="14"/>
      <c r="E670" s="14"/>
      <c r="F670" s="14"/>
    </row>
    <row r="671" spans="1:6" ht="15.75" customHeight="1" x14ac:dyDescent="0.45">
      <c r="A671" s="14"/>
      <c r="B671" s="14"/>
      <c r="C671" s="14"/>
      <c r="D671" s="14"/>
      <c r="E671" s="14"/>
      <c r="F671" s="14"/>
    </row>
    <row r="672" spans="1:6" ht="15.75" customHeight="1" x14ac:dyDescent="0.45">
      <c r="A672" s="14"/>
      <c r="B672" s="14"/>
      <c r="C672" s="14"/>
      <c r="D672" s="14"/>
      <c r="E672" s="14"/>
      <c r="F672" s="14"/>
    </row>
    <row r="673" spans="1:6" ht="15.75" customHeight="1" x14ac:dyDescent="0.45">
      <c r="A673" s="14"/>
      <c r="B673" s="14"/>
      <c r="C673" s="14"/>
      <c r="D673" s="14"/>
      <c r="E673" s="14"/>
      <c r="F673" s="14"/>
    </row>
    <row r="674" spans="1:6" ht="15.75" customHeight="1" x14ac:dyDescent="0.45">
      <c r="A674" s="14"/>
      <c r="B674" s="14"/>
      <c r="C674" s="14"/>
      <c r="D674" s="14"/>
      <c r="E674" s="14"/>
      <c r="F674" s="14"/>
    </row>
    <row r="675" spans="1:6" ht="15.75" customHeight="1" x14ac:dyDescent="0.45">
      <c r="A675" s="14"/>
      <c r="B675" s="14"/>
      <c r="C675" s="14"/>
      <c r="D675" s="14"/>
      <c r="E675" s="14"/>
      <c r="F675" s="14"/>
    </row>
    <row r="676" spans="1:6" ht="15.75" customHeight="1" x14ac:dyDescent="0.45">
      <c r="A676" s="14"/>
      <c r="B676" s="14"/>
      <c r="C676" s="14"/>
      <c r="D676" s="14"/>
      <c r="E676" s="14"/>
      <c r="F676" s="14"/>
    </row>
    <row r="677" spans="1:6" ht="15.75" customHeight="1" x14ac:dyDescent="0.45">
      <c r="A677" s="14"/>
      <c r="B677" s="14"/>
      <c r="C677" s="14"/>
      <c r="D677" s="14"/>
      <c r="E677" s="14"/>
      <c r="F677" s="14"/>
    </row>
    <row r="678" spans="1:6" ht="15.75" customHeight="1" x14ac:dyDescent="0.45">
      <c r="A678" s="14"/>
      <c r="B678" s="14"/>
      <c r="C678" s="14"/>
      <c r="D678" s="14"/>
      <c r="E678" s="14"/>
      <c r="F678" s="14"/>
    </row>
    <row r="679" spans="1:6" ht="15.75" customHeight="1" x14ac:dyDescent="0.45">
      <c r="A679" s="14"/>
      <c r="B679" s="14"/>
      <c r="C679" s="14"/>
      <c r="D679" s="14"/>
      <c r="E679" s="14"/>
      <c r="F679" s="14"/>
    </row>
    <row r="680" spans="1:6" ht="15.75" customHeight="1" x14ac:dyDescent="0.45">
      <c r="A680" s="14"/>
      <c r="B680" s="14"/>
      <c r="C680" s="14"/>
      <c r="D680" s="14"/>
      <c r="E680" s="14"/>
      <c r="F680" s="14"/>
    </row>
    <row r="681" spans="1:6" ht="15.75" customHeight="1" x14ac:dyDescent="0.45">
      <c r="A681" s="14"/>
      <c r="B681" s="14"/>
      <c r="C681" s="14"/>
      <c r="D681" s="14"/>
      <c r="E681" s="14"/>
      <c r="F681" s="14"/>
    </row>
    <row r="682" spans="1:6" ht="15.75" customHeight="1" x14ac:dyDescent="0.45">
      <c r="A682" s="14"/>
      <c r="B682" s="14"/>
      <c r="C682" s="14"/>
      <c r="D682" s="14"/>
      <c r="E682" s="14"/>
      <c r="F682" s="14"/>
    </row>
    <row r="683" spans="1:6" ht="15.75" customHeight="1" x14ac:dyDescent="0.45">
      <c r="A683" s="14"/>
      <c r="B683" s="14"/>
      <c r="C683" s="14"/>
      <c r="D683" s="14"/>
      <c r="E683" s="14"/>
      <c r="F683" s="14"/>
    </row>
    <row r="684" spans="1:6" ht="15.75" customHeight="1" x14ac:dyDescent="0.45">
      <c r="A684" s="14"/>
      <c r="B684" s="14"/>
      <c r="C684" s="14"/>
      <c r="D684" s="14"/>
      <c r="E684" s="14"/>
      <c r="F684" s="14"/>
    </row>
    <row r="685" spans="1:6" ht="15.75" customHeight="1" x14ac:dyDescent="0.45">
      <c r="A685" s="14"/>
      <c r="B685" s="14"/>
      <c r="C685" s="14"/>
      <c r="D685" s="14"/>
      <c r="E685" s="14"/>
      <c r="F685" s="14"/>
    </row>
    <row r="686" spans="1:6" ht="15.75" customHeight="1" x14ac:dyDescent="0.45">
      <c r="A686" s="14"/>
      <c r="B686" s="14"/>
      <c r="C686" s="14"/>
      <c r="D686" s="14"/>
      <c r="E686" s="14"/>
      <c r="F686" s="14"/>
    </row>
    <row r="687" spans="1:6" ht="15.75" customHeight="1" x14ac:dyDescent="0.45">
      <c r="A687" s="14"/>
      <c r="B687" s="14"/>
      <c r="C687" s="14"/>
      <c r="D687" s="14"/>
      <c r="E687" s="14"/>
      <c r="F687" s="14"/>
    </row>
    <row r="688" spans="1:6" ht="15.75" customHeight="1" x14ac:dyDescent="0.45">
      <c r="A688" s="14"/>
      <c r="B688" s="14"/>
      <c r="C688" s="14"/>
      <c r="D688" s="14"/>
      <c r="E688" s="14"/>
      <c r="F688" s="14"/>
    </row>
    <row r="689" spans="1:6" ht="15.75" customHeight="1" x14ac:dyDescent="0.45">
      <c r="A689" s="14"/>
      <c r="B689" s="14"/>
      <c r="C689" s="14"/>
      <c r="D689" s="14"/>
      <c r="E689" s="14"/>
      <c r="F689" s="14"/>
    </row>
    <row r="690" spans="1:6" ht="15.75" customHeight="1" x14ac:dyDescent="0.45">
      <c r="A690" s="14"/>
      <c r="B690" s="14"/>
      <c r="C690" s="14"/>
      <c r="D690" s="14"/>
      <c r="E690" s="14"/>
      <c r="F690" s="14"/>
    </row>
    <row r="691" spans="1:6" ht="15.75" customHeight="1" x14ac:dyDescent="0.45">
      <c r="A691" s="14"/>
      <c r="B691" s="14"/>
      <c r="C691" s="14"/>
      <c r="D691" s="14"/>
      <c r="E691" s="14"/>
      <c r="F691" s="14"/>
    </row>
    <row r="692" spans="1:6" ht="15.75" customHeight="1" x14ac:dyDescent="0.45">
      <c r="A692" s="14"/>
      <c r="B692" s="14"/>
      <c r="C692" s="14"/>
      <c r="D692" s="14"/>
      <c r="E692" s="14"/>
      <c r="F692" s="14"/>
    </row>
    <row r="693" spans="1:6" ht="15.75" customHeight="1" x14ac:dyDescent="0.45">
      <c r="A693" s="14"/>
      <c r="B693" s="14"/>
      <c r="C693" s="14"/>
      <c r="D693" s="14"/>
      <c r="E693" s="14"/>
      <c r="F693" s="14"/>
    </row>
    <row r="694" spans="1:6" ht="15.75" customHeight="1" x14ac:dyDescent="0.45">
      <c r="A694" s="14"/>
      <c r="B694" s="14"/>
      <c r="C694" s="14"/>
      <c r="D694" s="14"/>
      <c r="E694" s="14"/>
      <c r="F694" s="14"/>
    </row>
    <row r="695" spans="1:6" ht="15.75" customHeight="1" x14ac:dyDescent="0.45">
      <c r="A695" s="14"/>
      <c r="B695" s="14"/>
      <c r="C695" s="14"/>
      <c r="D695" s="14"/>
      <c r="E695" s="14"/>
      <c r="F695" s="14"/>
    </row>
    <row r="696" spans="1:6" ht="15.75" customHeight="1" x14ac:dyDescent="0.45">
      <c r="A696" s="14"/>
      <c r="B696" s="14"/>
      <c r="C696" s="14"/>
      <c r="D696" s="14"/>
      <c r="E696" s="14"/>
      <c r="F696" s="14"/>
    </row>
    <row r="697" spans="1:6" ht="15.75" customHeight="1" x14ac:dyDescent="0.45">
      <c r="A697" s="14"/>
      <c r="B697" s="14"/>
      <c r="C697" s="14"/>
      <c r="D697" s="14"/>
      <c r="E697" s="14"/>
      <c r="F697" s="14"/>
    </row>
    <row r="698" spans="1:6" ht="15.75" customHeight="1" x14ac:dyDescent="0.45">
      <c r="A698" s="14"/>
      <c r="B698" s="14"/>
      <c r="C698" s="14"/>
      <c r="D698" s="14"/>
      <c r="E698" s="14"/>
      <c r="F698" s="14"/>
    </row>
    <row r="699" spans="1:6" ht="15.75" customHeight="1" x14ac:dyDescent="0.45">
      <c r="A699" s="14"/>
      <c r="B699" s="14"/>
      <c r="C699" s="14"/>
      <c r="D699" s="14"/>
      <c r="E699" s="14"/>
      <c r="F699" s="14"/>
    </row>
    <row r="700" spans="1:6" ht="15.75" customHeight="1" x14ac:dyDescent="0.45">
      <c r="A700" s="14"/>
      <c r="B700" s="14"/>
      <c r="C700" s="14"/>
      <c r="D700" s="14"/>
      <c r="E700" s="14"/>
      <c r="F700" s="14"/>
    </row>
    <row r="701" spans="1:6" ht="15.75" customHeight="1" x14ac:dyDescent="0.45">
      <c r="A701" s="14"/>
      <c r="B701" s="14"/>
      <c r="C701" s="14"/>
      <c r="D701" s="14"/>
      <c r="E701" s="14"/>
      <c r="F701" s="14"/>
    </row>
    <row r="702" spans="1:6" ht="15.75" customHeight="1" x14ac:dyDescent="0.45">
      <c r="A702" s="14"/>
      <c r="B702" s="14"/>
      <c r="C702" s="14"/>
      <c r="D702" s="14"/>
      <c r="E702" s="14"/>
      <c r="F702" s="14"/>
    </row>
    <row r="703" spans="1:6" ht="15.75" customHeight="1" x14ac:dyDescent="0.45">
      <c r="A703" s="14"/>
      <c r="B703" s="14"/>
      <c r="C703" s="14"/>
      <c r="D703" s="14"/>
      <c r="E703" s="14"/>
      <c r="F703" s="14"/>
    </row>
    <row r="704" spans="1:6" ht="15.75" customHeight="1" x14ac:dyDescent="0.45">
      <c r="A704" s="14"/>
      <c r="B704" s="14"/>
      <c r="C704" s="14"/>
      <c r="D704" s="14"/>
      <c r="E704" s="14"/>
      <c r="F704" s="14"/>
    </row>
    <row r="705" spans="1:6" ht="15.75" customHeight="1" x14ac:dyDescent="0.45">
      <c r="A705" s="14"/>
      <c r="B705" s="14"/>
      <c r="C705" s="14"/>
      <c r="D705" s="14"/>
      <c r="E705" s="14"/>
      <c r="F705" s="14"/>
    </row>
    <row r="706" spans="1:6" ht="15.75" customHeight="1" x14ac:dyDescent="0.45">
      <c r="A706" s="14"/>
      <c r="B706" s="14"/>
      <c r="C706" s="14"/>
      <c r="D706" s="14"/>
      <c r="E706" s="14"/>
      <c r="F706" s="14"/>
    </row>
    <row r="707" spans="1:6" ht="15.75" customHeight="1" x14ac:dyDescent="0.45">
      <c r="A707" s="14"/>
      <c r="B707" s="14"/>
      <c r="C707" s="14"/>
      <c r="D707" s="14"/>
      <c r="E707" s="14"/>
      <c r="F707" s="14"/>
    </row>
    <row r="708" spans="1:6" ht="15.75" customHeight="1" x14ac:dyDescent="0.45">
      <c r="A708" s="14"/>
      <c r="B708" s="14"/>
      <c r="C708" s="14"/>
      <c r="D708" s="14"/>
      <c r="E708" s="14"/>
      <c r="F708" s="14"/>
    </row>
    <row r="709" spans="1:6" ht="15.75" customHeight="1" x14ac:dyDescent="0.45">
      <c r="A709" s="14"/>
      <c r="B709" s="14"/>
      <c r="C709" s="14"/>
      <c r="D709" s="14"/>
      <c r="E709" s="14"/>
      <c r="F709" s="14"/>
    </row>
    <row r="710" spans="1:6" ht="15.75" customHeight="1" x14ac:dyDescent="0.45">
      <c r="A710" s="14"/>
      <c r="B710" s="14"/>
      <c r="C710" s="14"/>
      <c r="D710" s="14"/>
      <c r="E710" s="14"/>
      <c r="F710" s="14"/>
    </row>
    <row r="711" spans="1:6" ht="15.75" customHeight="1" x14ac:dyDescent="0.45">
      <c r="A711" s="14"/>
      <c r="B711" s="14"/>
      <c r="C711" s="14"/>
      <c r="D711" s="14"/>
      <c r="E711" s="14"/>
      <c r="F711" s="14"/>
    </row>
    <row r="712" spans="1:6" ht="15.75" customHeight="1" x14ac:dyDescent="0.45">
      <c r="A712" s="14"/>
      <c r="B712" s="14"/>
      <c r="C712" s="14"/>
      <c r="D712" s="14"/>
      <c r="E712" s="14"/>
      <c r="F712" s="14"/>
    </row>
    <row r="713" spans="1:6" ht="15.75" customHeight="1" x14ac:dyDescent="0.45">
      <c r="A713" s="14"/>
      <c r="B713" s="14"/>
      <c r="C713" s="14"/>
      <c r="D713" s="14"/>
      <c r="E713" s="14"/>
      <c r="F713" s="14"/>
    </row>
    <row r="714" spans="1:6" ht="15.75" customHeight="1" x14ac:dyDescent="0.45">
      <c r="A714" s="14"/>
      <c r="B714" s="14"/>
      <c r="C714" s="14"/>
      <c r="D714" s="14"/>
      <c r="E714" s="14"/>
      <c r="F714" s="14"/>
    </row>
    <row r="715" spans="1:6" ht="15.75" customHeight="1" x14ac:dyDescent="0.45">
      <c r="A715" s="14"/>
      <c r="B715" s="14"/>
      <c r="C715" s="14"/>
      <c r="D715" s="14"/>
      <c r="E715" s="14"/>
      <c r="F715" s="14"/>
    </row>
    <row r="716" spans="1:6" ht="15.75" customHeight="1" x14ac:dyDescent="0.45">
      <c r="A716" s="14"/>
      <c r="B716" s="14"/>
      <c r="C716" s="14"/>
      <c r="D716" s="14"/>
      <c r="E716" s="14"/>
      <c r="F716" s="14"/>
    </row>
    <row r="717" spans="1:6" ht="15.75" customHeight="1" x14ac:dyDescent="0.45">
      <c r="A717" s="14"/>
      <c r="B717" s="14"/>
      <c r="C717" s="14"/>
      <c r="D717" s="14"/>
      <c r="E717" s="14"/>
      <c r="F717" s="14"/>
    </row>
    <row r="718" spans="1:6" ht="15.75" customHeight="1" x14ac:dyDescent="0.45">
      <c r="A718" s="14"/>
      <c r="B718" s="14"/>
      <c r="C718" s="14"/>
      <c r="D718" s="14"/>
      <c r="E718" s="14"/>
      <c r="F718" s="14"/>
    </row>
    <row r="719" spans="1:6" ht="15.75" customHeight="1" x14ac:dyDescent="0.45">
      <c r="A719" s="14"/>
      <c r="B719" s="14"/>
      <c r="C719" s="14"/>
      <c r="D719" s="14"/>
      <c r="E719" s="14"/>
      <c r="F719" s="14"/>
    </row>
    <row r="720" spans="1:6" ht="15.75" customHeight="1" x14ac:dyDescent="0.45">
      <c r="A720" s="14"/>
      <c r="B720" s="14"/>
      <c r="C720" s="14"/>
      <c r="D720" s="14"/>
      <c r="E720" s="14"/>
      <c r="F720" s="14"/>
    </row>
    <row r="721" spans="1:6" ht="15.75" customHeight="1" x14ac:dyDescent="0.45">
      <c r="A721" s="14"/>
      <c r="B721" s="14"/>
      <c r="C721" s="14"/>
      <c r="D721" s="14"/>
      <c r="E721" s="14"/>
      <c r="F721" s="14"/>
    </row>
    <row r="722" spans="1:6" ht="15.75" customHeight="1" x14ac:dyDescent="0.45">
      <c r="A722" s="14"/>
      <c r="B722" s="14"/>
      <c r="C722" s="14"/>
      <c r="D722" s="14"/>
      <c r="E722" s="14"/>
      <c r="F722" s="14"/>
    </row>
    <row r="723" spans="1:6" ht="15.75" customHeight="1" x14ac:dyDescent="0.45">
      <c r="A723" s="14"/>
      <c r="B723" s="14"/>
      <c r="C723" s="14"/>
      <c r="D723" s="14"/>
      <c r="E723" s="14"/>
      <c r="F723" s="14"/>
    </row>
    <row r="724" spans="1:6" ht="15.75" customHeight="1" x14ac:dyDescent="0.45">
      <c r="A724" s="14"/>
      <c r="B724" s="14"/>
      <c r="C724" s="14"/>
      <c r="D724" s="14"/>
      <c r="E724" s="14"/>
      <c r="F724" s="14"/>
    </row>
    <row r="725" spans="1:6" ht="15.75" customHeight="1" x14ac:dyDescent="0.45">
      <c r="A725" s="14"/>
      <c r="B725" s="14"/>
      <c r="C725" s="14"/>
      <c r="D725" s="14"/>
      <c r="E725" s="14"/>
      <c r="F725" s="14"/>
    </row>
    <row r="726" spans="1:6" ht="15.75" customHeight="1" x14ac:dyDescent="0.45">
      <c r="A726" s="14"/>
      <c r="B726" s="14"/>
      <c r="C726" s="14"/>
      <c r="D726" s="14"/>
      <c r="E726" s="14"/>
      <c r="F726" s="14"/>
    </row>
    <row r="727" spans="1:6" ht="15.75" customHeight="1" x14ac:dyDescent="0.45">
      <c r="A727" s="14"/>
      <c r="B727" s="14"/>
      <c r="C727" s="14"/>
      <c r="D727" s="14"/>
      <c r="E727" s="14"/>
      <c r="F727" s="14"/>
    </row>
    <row r="728" spans="1:6" ht="15.75" customHeight="1" x14ac:dyDescent="0.45">
      <c r="A728" s="14"/>
      <c r="B728" s="14"/>
      <c r="C728" s="14"/>
      <c r="D728" s="14"/>
      <c r="E728" s="14"/>
      <c r="F728" s="14"/>
    </row>
    <row r="729" spans="1:6" ht="15.75" customHeight="1" x14ac:dyDescent="0.45">
      <c r="A729" s="14"/>
      <c r="B729" s="14"/>
      <c r="C729" s="14"/>
      <c r="D729" s="14"/>
      <c r="E729" s="14"/>
      <c r="F729" s="14"/>
    </row>
    <row r="730" spans="1:6" ht="15.75" customHeight="1" x14ac:dyDescent="0.45">
      <c r="A730" s="14"/>
      <c r="B730" s="14"/>
      <c r="C730" s="14"/>
      <c r="D730" s="14"/>
      <c r="E730" s="14"/>
      <c r="F730" s="14"/>
    </row>
    <row r="731" spans="1:6" ht="15.75" customHeight="1" x14ac:dyDescent="0.45">
      <c r="A731" s="14"/>
      <c r="B731" s="14"/>
      <c r="C731" s="14"/>
      <c r="D731" s="14"/>
      <c r="E731" s="14"/>
      <c r="F731" s="14"/>
    </row>
    <row r="732" spans="1:6" ht="15.75" customHeight="1" x14ac:dyDescent="0.45">
      <c r="A732" s="14"/>
      <c r="B732" s="14"/>
      <c r="C732" s="14"/>
      <c r="D732" s="14"/>
      <c r="E732" s="14"/>
      <c r="F732" s="14"/>
    </row>
    <row r="733" spans="1:6" ht="15.75" customHeight="1" x14ac:dyDescent="0.45">
      <c r="A733" s="14"/>
      <c r="B733" s="14"/>
      <c r="C733" s="14"/>
      <c r="D733" s="14"/>
      <c r="E733" s="14"/>
      <c r="F733" s="14"/>
    </row>
    <row r="734" spans="1:6" ht="15.75" customHeight="1" x14ac:dyDescent="0.45">
      <c r="A734" s="14"/>
      <c r="B734" s="14"/>
      <c r="C734" s="14"/>
      <c r="D734" s="14"/>
      <c r="E734" s="14"/>
      <c r="F734" s="14"/>
    </row>
    <row r="735" spans="1:6" ht="15.75" customHeight="1" x14ac:dyDescent="0.45">
      <c r="A735" s="14"/>
      <c r="B735" s="14"/>
      <c r="C735" s="14"/>
      <c r="D735" s="14"/>
      <c r="E735" s="14"/>
      <c r="F735" s="14"/>
    </row>
    <row r="736" spans="1:6" ht="15.75" customHeight="1" x14ac:dyDescent="0.45">
      <c r="A736" s="14"/>
      <c r="B736" s="14"/>
      <c r="C736" s="14"/>
      <c r="D736" s="14"/>
      <c r="E736" s="14"/>
      <c r="F736" s="14"/>
    </row>
    <row r="737" spans="1:6" ht="15.75" customHeight="1" x14ac:dyDescent="0.45">
      <c r="A737" s="14"/>
      <c r="B737" s="14"/>
      <c r="C737" s="14"/>
      <c r="D737" s="14"/>
      <c r="E737" s="14"/>
      <c r="F737" s="14"/>
    </row>
    <row r="738" spans="1:6" ht="15.75" customHeight="1" x14ac:dyDescent="0.45">
      <c r="A738" s="14"/>
      <c r="B738" s="14"/>
      <c r="C738" s="14"/>
      <c r="D738" s="14"/>
      <c r="E738" s="14"/>
      <c r="F738" s="14"/>
    </row>
    <row r="739" spans="1:6" ht="15.75" customHeight="1" x14ac:dyDescent="0.45">
      <c r="A739" s="14"/>
      <c r="B739" s="14"/>
      <c r="C739" s="14"/>
      <c r="D739" s="14"/>
      <c r="E739" s="14"/>
      <c r="F739" s="14"/>
    </row>
    <row r="740" spans="1:6" ht="15.75" customHeight="1" x14ac:dyDescent="0.45">
      <c r="A740" s="14"/>
      <c r="B740" s="14"/>
      <c r="C740" s="14"/>
      <c r="D740" s="14"/>
      <c r="E740" s="14"/>
      <c r="F740" s="14"/>
    </row>
    <row r="741" spans="1:6" ht="15.75" customHeight="1" x14ac:dyDescent="0.45">
      <c r="A741" s="14"/>
      <c r="B741" s="14"/>
      <c r="C741" s="14"/>
      <c r="D741" s="14"/>
      <c r="E741" s="14"/>
      <c r="F741" s="14"/>
    </row>
    <row r="742" spans="1:6" ht="15.75" customHeight="1" x14ac:dyDescent="0.45">
      <c r="A742" s="14"/>
      <c r="B742" s="14"/>
      <c r="C742" s="14"/>
      <c r="D742" s="14"/>
      <c r="E742" s="14"/>
      <c r="F742" s="14"/>
    </row>
    <row r="743" spans="1:6" ht="15.75" customHeight="1" x14ac:dyDescent="0.45">
      <c r="A743" s="14"/>
      <c r="B743" s="14"/>
      <c r="C743" s="14"/>
      <c r="D743" s="14"/>
      <c r="E743" s="14"/>
      <c r="F743" s="14"/>
    </row>
    <row r="744" spans="1:6" ht="15.75" customHeight="1" x14ac:dyDescent="0.45">
      <c r="A744" s="14"/>
      <c r="B744" s="14"/>
      <c r="C744" s="14"/>
      <c r="D744" s="14"/>
      <c r="E744" s="14"/>
      <c r="F744" s="14"/>
    </row>
    <row r="745" spans="1:6" ht="15.75" customHeight="1" x14ac:dyDescent="0.45">
      <c r="A745" s="14"/>
      <c r="B745" s="14"/>
      <c r="C745" s="14"/>
      <c r="D745" s="14"/>
      <c r="E745" s="14"/>
      <c r="F745" s="14"/>
    </row>
    <row r="746" spans="1:6" ht="15.75" customHeight="1" x14ac:dyDescent="0.45">
      <c r="A746" s="14"/>
      <c r="B746" s="14"/>
      <c r="C746" s="14"/>
      <c r="D746" s="14"/>
      <c r="E746" s="14"/>
      <c r="F746" s="14"/>
    </row>
    <row r="747" spans="1:6" ht="15.75" customHeight="1" x14ac:dyDescent="0.45">
      <c r="A747" s="14"/>
      <c r="B747" s="14"/>
      <c r="C747" s="14"/>
      <c r="D747" s="14"/>
      <c r="E747" s="14"/>
      <c r="F747" s="14"/>
    </row>
    <row r="748" spans="1:6" ht="15.75" customHeight="1" x14ac:dyDescent="0.45">
      <c r="A748" s="14"/>
      <c r="B748" s="14"/>
      <c r="C748" s="14"/>
      <c r="D748" s="14"/>
      <c r="E748" s="14"/>
      <c r="F748" s="14"/>
    </row>
    <row r="749" spans="1:6" ht="15.75" customHeight="1" x14ac:dyDescent="0.45">
      <c r="A749" s="14"/>
      <c r="B749" s="14"/>
      <c r="C749" s="14"/>
      <c r="D749" s="14"/>
      <c r="E749" s="14"/>
      <c r="F749" s="14"/>
    </row>
    <row r="750" spans="1:6" ht="15.75" customHeight="1" x14ac:dyDescent="0.45">
      <c r="A750" s="14"/>
      <c r="B750" s="14"/>
      <c r="C750" s="14"/>
      <c r="D750" s="14"/>
      <c r="E750" s="14"/>
      <c r="F750" s="14"/>
    </row>
    <row r="751" spans="1:6" ht="15.75" customHeight="1" x14ac:dyDescent="0.45">
      <c r="A751" s="14"/>
      <c r="B751" s="14"/>
      <c r="C751" s="14"/>
      <c r="D751" s="14"/>
      <c r="E751" s="14"/>
      <c r="F751" s="14"/>
    </row>
    <row r="752" spans="1:6" ht="15.75" customHeight="1" x14ac:dyDescent="0.45">
      <c r="A752" s="14"/>
      <c r="B752" s="14"/>
      <c r="C752" s="14"/>
      <c r="D752" s="14"/>
      <c r="E752" s="14"/>
      <c r="F752" s="14"/>
    </row>
    <row r="753" spans="1:6" ht="15.75" customHeight="1" x14ac:dyDescent="0.45">
      <c r="A753" s="14"/>
      <c r="B753" s="14"/>
      <c r="C753" s="14"/>
      <c r="D753" s="14"/>
      <c r="E753" s="14"/>
      <c r="F753" s="14"/>
    </row>
    <row r="754" spans="1:6" ht="15.75" customHeight="1" x14ac:dyDescent="0.45">
      <c r="A754" s="14"/>
      <c r="B754" s="14"/>
      <c r="C754" s="14"/>
      <c r="D754" s="14"/>
      <c r="E754" s="14"/>
      <c r="F754" s="14"/>
    </row>
    <row r="755" spans="1:6" ht="15.75" customHeight="1" x14ac:dyDescent="0.45">
      <c r="A755" s="14"/>
      <c r="B755" s="14"/>
      <c r="C755" s="14"/>
      <c r="D755" s="14"/>
      <c r="E755" s="14"/>
      <c r="F755" s="14"/>
    </row>
    <row r="756" spans="1:6" ht="15.75" customHeight="1" x14ac:dyDescent="0.45">
      <c r="A756" s="14"/>
      <c r="B756" s="14"/>
      <c r="C756" s="14"/>
      <c r="D756" s="14"/>
      <c r="E756" s="14"/>
      <c r="F756" s="14"/>
    </row>
    <row r="757" spans="1:6" ht="15.75" customHeight="1" x14ac:dyDescent="0.45">
      <c r="A757" s="14"/>
      <c r="B757" s="14"/>
      <c r="C757" s="14"/>
      <c r="D757" s="14"/>
      <c r="E757" s="14"/>
      <c r="F757" s="14"/>
    </row>
    <row r="758" spans="1:6" ht="15.75" customHeight="1" x14ac:dyDescent="0.45">
      <c r="A758" s="14"/>
      <c r="B758" s="14"/>
      <c r="C758" s="14"/>
      <c r="D758" s="14"/>
      <c r="E758" s="14"/>
      <c r="F758" s="14"/>
    </row>
    <row r="759" spans="1:6" ht="15.75" customHeight="1" x14ac:dyDescent="0.45">
      <c r="A759" s="14"/>
      <c r="B759" s="14"/>
      <c r="C759" s="14"/>
      <c r="D759" s="14"/>
      <c r="E759" s="14"/>
      <c r="F759" s="14"/>
    </row>
    <row r="760" spans="1:6" ht="15.75" customHeight="1" x14ac:dyDescent="0.45">
      <c r="A760" s="14"/>
      <c r="B760" s="14"/>
      <c r="C760" s="14"/>
      <c r="D760" s="14"/>
      <c r="E760" s="14"/>
      <c r="F760" s="14"/>
    </row>
    <row r="761" spans="1:6" ht="15.75" customHeight="1" x14ac:dyDescent="0.45">
      <c r="A761" s="14"/>
      <c r="B761" s="14"/>
      <c r="C761" s="14"/>
      <c r="D761" s="14"/>
      <c r="E761" s="14"/>
      <c r="F761" s="14"/>
    </row>
    <row r="762" spans="1:6" ht="15.75" customHeight="1" x14ac:dyDescent="0.45">
      <c r="A762" s="14"/>
      <c r="B762" s="14"/>
      <c r="C762" s="14"/>
      <c r="D762" s="14"/>
      <c r="E762" s="14"/>
      <c r="F762" s="14"/>
    </row>
    <row r="763" spans="1:6" ht="15.75" customHeight="1" x14ac:dyDescent="0.45">
      <c r="A763" s="14"/>
      <c r="B763" s="14"/>
      <c r="C763" s="14"/>
      <c r="D763" s="14"/>
      <c r="E763" s="14"/>
      <c r="F763" s="14"/>
    </row>
    <row r="764" spans="1:6" ht="15.75" customHeight="1" x14ac:dyDescent="0.45">
      <c r="A764" s="14"/>
      <c r="B764" s="14"/>
      <c r="C764" s="14"/>
      <c r="D764" s="14"/>
      <c r="E764" s="14"/>
      <c r="F764" s="14"/>
    </row>
    <row r="765" spans="1:6" ht="15.75" customHeight="1" x14ac:dyDescent="0.45">
      <c r="A765" s="14"/>
      <c r="B765" s="14"/>
      <c r="C765" s="14"/>
      <c r="D765" s="14"/>
      <c r="E765" s="14"/>
      <c r="F765" s="14"/>
    </row>
    <row r="766" spans="1:6" ht="15.75" customHeight="1" x14ac:dyDescent="0.45">
      <c r="A766" s="14"/>
      <c r="B766" s="14"/>
      <c r="C766" s="14"/>
      <c r="D766" s="14"/>
      <c r="E766" s="14"/>
      <c r="F766" s="14"/>
    </row>
    <row r="767" spans="1:6" ht="15.75" customHeight="1" x14ac:dyDescent="0.45">
      <c r="A767" s="14"/>
      <c r="B767" s="14"/>
      <c r="C767" s="14"/>
      <c r="D767" s="14"/>
      <c r="E767" s="14"/>
      <c r="F767" s="14"/>
    </row>
    <row r="768" spans="1:6" ht="15.75" customHeight="1" x14ac:dyDescent="0.45">
      <c r="A768" s="14"/>
      <c r="B768" s="14"/>
      <c r="C768" s="14"/>
      <c r="D768" s="14"/>
      <c r="E768" s="14"/>
      <c r="F768" s="14"/>
    </row>
    <row r="769" spans="1:6" ht="15.75" customHeight="1" x14ac:dyDescent="0.45">
      <c r="A769" s="14"/>
      <c r="B769" s="14"/>
      <c r="C769" s="14"/>
      <c r="D769" s="14"/>
      <c r="E769" s="14"/>
      <c r="F769" s="14"/>
    </row>
    <row r="770" spans="1:6" ht="15.75" customHeight="1" x14ac:dyDescent="0.45">
      <c r="A770" s="14"/>
      <c r="B770" s="14"/>
      <c r="C770" s="14"/>
      <c r="D770" s="14"/>
      <c r="E770" s="14"/>
      <c r="F770" s="14"/>
    </row>
    <row r="771" spans="1:6" ht="15.75" customHeight="1" x14ac:dyDescent="0.45">
      <c r="A771" s="14"/>
      <c r="B771" s="14"/>
      <c r="C771" s="14"/>
      <c r="D771" s="14"/>
      <c r="E771" s="14"/>
      <c r="F771" s="14"/>
    </row>
    <row r="772" spans="1:6" ht="15.75" customHeight="1" x14ac:dyDescent="0.45">
      <c r="A772" s="14"/>
      <c r="B772" s="14"/>
      <c r="C772" s="14"/>
      <c r="D772" s="14"/>
      <c r="E772" s="14"/>
      <c r="F772" s="14"/>
    </row>
    <row r="773" spans="1:6" ht="15.75" customHeight="1" x14ac:dyDescent="0.45">
      <c r="A773" s="14"/>
      <c r="B773" s="14"/>
      <c r="C773" s="14"/>
      <c r="D773" s="14"/>
      <c r="E773" s="14"/>
      <c r="F773" s="14"/>
    </row>
    <row r="774" spans="1:6" ht="15.75" customHeight="1" x14ac:dyDescent="0.45">
      <c r="A774" s="14"/>
      <c r="B774" s="14"/>
      <c r="C774" s="14"/>
      <c r="D774" s="14"/>
      <c r="E774" s="14"/>
      <c r="F774" s="14"/>
    </row>
    <row r="775" spans="1:6" ht="15.75" customHeight="1" x14ac:dyDescent="0.45">
      <c r="A775" s="14"/>
      <c r="B775" s="14"/>
      <c r="C775" s="14"/>
      <c r="D775" s="14"/>
      <c r="E775" s="14"/>
      <c r="F775" s="14"/>
    </row>
    <row r="776" spans="1:6" ht="15.75" customHeight="1" x14ac:dyDescent="0.45">
      <c r="A776" s="14"/>
      <c r="B776" s="14"/>
      <c r="C776" s="14"/>
      <c r="D776" s="14"/>
      <c r="E776" s="14"/>
      <c r="F776" s="14"/>
    </row>
    <row r="777" spans="1:6" ht="15.75" customHeight="1" x14ac:dyDescent="0.45">
      <c r="A777" s="14"/>
      <c r="B777" s="14"/>
      <c r="C777" s="14"/>
      <c r="D777" s="14"/>
      <c r="E777" s="14"/>
      <c r="F777" s="14"/>
    </row>
    <row r="778" spans="1:6" ht="15.75" customHeight="1" x14ac:dyDescent="0.45">
      <c r="A778" s="14"/>
      <c r="B778" s="14"/>
      <c r="C778" s="14"/>
      <c r="D778" s="14"/>
      <c r="E778" s="14"/>
      <c r="F778" s="14"/>
    </row>
    <row r="779" spans="1:6" ht="15.75" customHeight="1" x14ac:dyDescent="0.45">
      <c r="A779" s="14"/>
      <c r="B779" s="14"/>
      <c r="C779" s="14"/>
      <c r="D779" s="14"/>
      <c r="E779" s="14"/>
      <c r="F779" s="14"/>
    </row>
    <row r="780" spans="1:6" ht="15.75" customHeight="1" x14ac:dyDescent="0.45">
      <c r="A780" s="14"/>
      <c r="B780" s="14"/>
      <c r="C780" s="14"/>
      <c r="D780" s="14"/>
      <c r="E780" s="14"/>
      <c r="F780" s="14"/>
    </row>
    <row r="781" spans="1:6" ht="15.75" customHeight="1" x14ac:dyDescent="0.45">
      <c r="A781" s="14"/>
      <c r="B781" s="14"/>
      <c r="C781" s="14"/>
      <c r="D781" s="14"/>
      <c r="E781" s="14"/>
      <c r="F781" s="14"/>
    </row>
    <row r="782" spans="1:6" ht="15.75" customHeight="1" x14ac:dyDescent="0.45">
      <c r="A782" s="14"/>
      <c r="B782" s="14"/>
      <c r="C782" s="14"/>
      <c r="D782" s="14"/>
      <c r="E782" s="14"/>
      <c r="F782" s="14"/>
    </row>
    <row r="783" spans="1:6" ht="15.75" customHeight="1" x14ac:dyDescent="0.45">
      <c r="A783" s="14"/>
      <c r="B783" s="14"/>
      <c r="C783" s="14"/>
      <c r="D783" s="14"/>
      <c r="E783" s="14"/>
      <c r="F783" s="14"/>
    </row>
    <row r="784" spans="1:6" ht="15.75" customHeight="1" x14ac:dyDescent="0.45">
      <c r="A784" s="14"/>
      <c r="B784" s="14"/>
      <c r="C784" s="14"/>
      <c r="D784" s="14"/>
      <c r="E784" s="14"/>
      <c r="F784" s="14"/>
    </row>
    <row r="785" spans="1:6" ht="15.75" customHeight="1" x14ac:dyDescent="0.45">
      <c r="A785" s="14"/>
      <c r="B785" s="14"/>
      <c r="C785" s="14"/>
      <c r="D785" s="14"/>
      <c r="E785" s="14"/>
      <c r="F785" s="14"/>
    </row>
    <row r="786" spans="1:6" ht="15.75" customHeight="1" x14ac:dyDescent="0.45">
      <c r="A786" s="14"/>
      <c r="B786" s="14"/>
      <c r="C786" s="14"/>
      <c r="D786" s="14"/>
      <c r="E786" s="14"/>
      <c r="F786" s="14"/>
    </row>
    <row r="787" spans="1:6" ht="15.75" customHeight="1" x14ac:dyDescent="0.45">
      <c r="A787" s="14"/>
      <c r="B787" s="14"/>
      <c r="C787" s="14"/>
      <c r="D787" s="14"/>
      <c r="E787" s="14"/>
      <c r="F787" s="14"/>
    </row>
    <row r="788" spans="1:6" ht="15.75" customHeight="1" x14ac:dyDescent="0.45">
      <c r="A788" s="14"/>
      <c r="B788" s="14"/>
      <c r="C788" s="14"/>
      <c r="D788" s="14"/>
      <c r="E788" s="14"/>
      <c r="F788" s="14"/>
    </row>
    <row r="789" spans="1:6" ht="15.75" customHeight="1" x14ac:dyDescent="0.45">
      <c r="A789" s="14"/>
      <c r="B789" s="14"/>
      <c r="C789" s="14"/>
      <c r="D789" s="14"/>
      <c r="E789" s="14"/>
      <c r="F789" s="14"/>
    </row>
    <row r="790" spans="1:6" ht="15.75" customHeight="1" x14ac:dyDescent="0.45">
      <c r="A790" s="14"/>
      <c r="B790" s="14"/>
      <c r="C790" s="14"/>
      <c r="D790" s="14"/>
      <c r="E790" s="14"/>
      <c r="F790" s="14"/>
    </row>
    <row r="791" spans="1:6" ht="15.75" customHeight="1" x14ac:dyDescent="0.45">
      <c r="A791" s="14"/>
      <c r="B791" s="14"/>
      <c r="C791" s="14"/>
      <c r="D791" s="14"/>
      <c r="E791" s="14"/>
      <c r="F791" s="14"/>
    </row>
    <row r="792" spans="1:6" ht="15.75" customHeight="1" x14ac:dyDescent="0.45">
      <c r="A792" s="14"/>
      <c r="B792" s="14"/>
      <c r="C792" s="14"/>
      <c r="D792" s="14"/>
      <c r="E792" s="14"/>
      <c r="F792" s="14"/>
    </row>
    <row r="793" spans="1:6" ht="15.75" customHeight="1" x14ac:dyDescent="0.45">
      <c r="A793" s="14"/>
      <c r="B793" s="14"/>
      <c r="C793" s="14"/>
      <c r="D793" s="14"/>
      <c r="E793" s="14"/>
      <c r="F793" s="14"/>
    </row>
    <row r="794" spans="1:6" ht="15.75" customHeight="1" x14ac:dyDescent="0.45">
      <c r="A794" s="14"/>
      <c r="B794" s="14"/>
      <c r="C794" s="14"/>
      <c r="D794" s="14"/>
      <c r="E794" s="14"/>
      <c r="F794" s="14"/>
    </row>
    <row r="795" spans="1:6" ht="15.75" customHeight="1" x14ac:dyDescent="0.45">
      <c r="A795" s="14"/>
      <c r="B795" s="14"/>
      <c r="C795" s="14"/>
      <c r="D795" s="14"/>
      <c r="E795" s="14"/>
      <c r="F795" s="14"/>
    </row>
    <row r="796" spans="1:6" ht="15.75" customHeight="1" x14ac:dyDescent="0.45">
      <c r="A796" s="14"/>
      <c r="B796" s="14"/>
      <c r="C796" s="14"/>
      <c r="D796" s="14"/>
      <c r="E796" s="14"/>
      <c r="F796" s="14"/>
    </row>
    <row r="797" spans="1:6" ht="15.75" customHeight="1" x14ac:dyDescent="0.45">
      <c r="A797" s="14"/>
      <c r="B797" s="14"/>
      <c r="C797" s="14"/>
      <c r="D797" s="14"/>
      <c r="E797" s="14"/>
      <c r="F797" s="14"/>
    </row>
    <row r="798" spans="1:6" ht="15.75" customHeight="1" x14ac:dyDescent="0.45">
      <c r="A798" s="14"/>
      <c r="B798" s="14"/>
      <c r="C798" s="14"/>
      <c r="D798" s="14"/>
      <c r="E798" s="14"/>
      <c r="F798" s="14"/>
    </row>
    <row r="799" spans="1:6" ht="15.75" customHeight="1" x14ac:dyDescent="0.45">
      <c r="A799" s="14"/>
      <c r="B799" s="14"/>
      <c r="C799" s="14"/>
      <c r="D799" s="14"/>
      <c r="E799" s="14"/>
      <c r="F799" s="14"/>
    </row>
    <row r="800" spans="1:6" ht="15.75" customHeight="1" x14ac:dyDescent="0.45">
      <c r="A800" s="14"/>
      <c r="B800" s="14"/>
      <c r="C800" s="14"/>
      <c r="D800" s="14"/>
      <c r="E800" s="14"/>
      <c r="F800" s="14"/>
    </row>
    <row r="801" spans="1:6" ht="15.75" customHeight="1" x14ac:dyDescent="0.45">
      <c r="A801" s="14"/>
      <c r="B801" s="14"/>
      <c r="C801" s="14"/>
      <c r="D801" s="14"/>
      <c r="E801" s="14"/>
      <c r="F801" s="14"/>
    </row>
    <row r="802" spans="1:6" ht="15.75" customHeight="1" x14ac:dyDescent="0.45">
      <c r="A802" s="14"/>
      <c r="B802" s="14"/>
      <c r="C802" s="14"/>
      <c r="D802" s="14"/>
      <c r="E802" s="14"/>
      <c r="F802" s="14"/>
    </row>
    <row r="803" spans="1:6" ht="15.75" customHeight="1" x14ac:dyDescent="0.45">
      <c r="A803" s="14"/>
      <c r="B803" s="14"/>
      <c r="C803" s="14"/>
      <c r="D803" s="14"/>
      <c r="E803" s="14"/>
      <c r="F803" s="14"/>
    </row>
    <row r="804" spans="1:6" ht="15.75" customHeight="1" x14ac:dyDescent="0.45">
      <c r="A804" s="14"/>
      <c r="B804" s="14"/>
      <c r="C804" s="14"/>
      <c r="D804" s="14"/>
      <c r="E804" s="14"/>
      <c r="F804" s="14"/>
    </row>
    <row r="805" spans="1:6" ht="15.75" customHeight="1" x14ac:dyDescent="0.45">
      <c r="A805" s="14"/>
      <c r="B805" s="14"/>
      <c r="C805" s="14"/>
      <c r="D805" s="14"/>
      <c r="E805" s="14"/>
      <c r="F805" s="14"/>
    </row>
    <row r="806" spans="1:6" ht="15.75" customHeight="1" x14ac:dyDescent="0.45">
      <c r="A806" s="14"/>
      <c r="B806" s="14"/>
      <c r="C806" s="14"/>
      <c r="D806" s="14"/>
      <c r="E806" s="14"/>
      <c r="F806" s="14"/>
    </row>
    <row r="807" spans="1:6" ht="15.75" customHeight="1" x14ac:dyDescent="0.45">
      <c r="A807" s="14"/>
      <c r="B807" s="14"/>
      <c r="C807" s="14"/>
      <c r="D807" s="14"/>
      <c r="E807" s="14"/>
      <c r="F807" s="14"/>
    </row>
    <row r="808" spans="1:6" ht="15.75" customHeight="1" x14ac:dyDescent="0.45">
      <c r="A808" s="14"/>
      <c r="B808" s="14"/>
      <c r="C808" s="14"/>
      <c r="D808" s="14"/>
      <c r="E808" s="14"/>
      <c r="F808" s="14"/>
    </row>
    <row r="809" spans="1:6" ht="15.75" customHeight="1" x14ac:dyDescent="0.45">
      <c r="A809" s="14"/>
      <c r="B809" s="14"/>
      <c r="C809" s="14"/>
      <c r="D809" s="14"/>
      <c r="E809" s="14"/>
      <c r="F809" s="14"/>
    </row>
    <row r="810" spans="1:6" ht="15.75" customHeight="1" x14ac:dyDescent="0.45">
      <c r="A810" s="14"/>
      <c r="B810" s="14"/>
      <c r="C810" s="14"/>
      <c r="D810" s="14"/>
      <c r="E810" s="14"/>
      <c r="F810" s="14"/>
    </row>
    <row r="811" spans="1:6" ht="15.75" customHeight="1" x14ac:dyDescent="0.45">
      <c r="A811" s="14"/>
      <c r="B811" s="14"/>
      <c r="C811" s="14"/>
      <c r="D811" s="14"/>
      <c r="E811" s="14"/>
      <c r="F811" s="14"/>
    </row>
    <row r="812" spans="1:6" ht="15.75" customHeight="1" x14ac:dyDescent="0.45">
      <c r="A812" s="14"/>
      <c r="B812" s="14"/>
      <c r="C812" s="14"/>
      <c r="D812" s="14"/>
      <c r="E812" s="14"/>
      <c r="F812" s="14"/>
    </row>
    <row r="813" spans="1:6" ht="15.75" customHeight="1" x14ac:dyDescent="0.45">
      <c r="A813" s="14"/>
      <c r="B813" s="14"/>
      <c r="C813" s="14"/>
      <c r="D813" s="14"/>
      <c r="E813" s="14"/>
      <c r="F813" s="14"/>
    </row>
    <row r="814" spans="1:6" ht="15.75" customHeight="1" x14ac:dyDescent="0.45">
      <c r="A814" s="14"/>
      <c r="B814" s="14"/>
      <c r="C814" s="14"/>
      <c r="D814" s="14"/>
      <c r="E814" s="14"/>
      <c r="F814" s="14"/>
    </row>
    <row r="815" spans="1:6" ht="15.75" customHeight="1" x14ac:dyDescent="0.45">
      <c r="A815" s="14"/>
      <c r="B815" s="14"/>
      <c r="C815" s="14"/>
      <c r="D815" s="14"/>
      <c r="E815" s="14"/>
      <c r="F815" s="14"/>
    </row>
    <row r="816" spans="1:6" ht="15.75" customHeight="1" x14ac:dyDescent="0.45">
      <c r="A816" s="14"/>
      <c r="B816" s="14"/>
      <c r="C816" s="14"/>
      <c r="D816" s="14"/>
      <c r="E816" s="14"/>
      <c r="F816" s="14"/>
    </row>
    <row r="817" spans="1:6" ht="15.75" customHeight="1" x14ac:dyDescent="0.45">
      <c r="A817" s="14"/>
      <c r="B817" s="14"/>
      <c r="C817" s="14"/>
      <c r="D817" s="14"/>
      <c r="E817" s="14"/>
      <c r="F817" s="14"/>
    </row>
    <row r="818" spans="1:6" ht="15.75" customHeight="1" x14ac:dyDescent="0.45">
      <c r="A818" s="14"/>
      <c r="B818" s="14"/>
      <c r="C818" s="14"/>
      <c r="D818" s="14"/>
      <c r="E818" s="14"/>
      <c r="F818" s="14"/>
    </row>
    <row r="819" spans="1:6" ht="15.75" customHeight="1" x14ac:dyDescent="0.45">
      <c r="A819" s="14"/>
      <c r="B819" s="14"/>
      <c r="C819" s="14"/>
      <c r="D819" s="14"/>
      <c r="E819" s="14"/>
      <c r="F819" s="14"/>
    </row>
    <row r="820" spans="1:6" ht="15.75" customHeight="1" x14ac:dyDescent="0.45">
      <c r="A820" s="14"/>
      <c r="B820" s="14"/>
      <c r="C820" s="14"/>
      <c r="D820" s="14"/>
      <c r="E820" s="14"/>
      <c r="F820" s="14"/>
    </row>
    <row r="821" spans="1:6" ht="15.75" customHeight="1" x14ac:dyDescent="0.45">
      <c r="A821" s="14"/>
      <c r="B821" s="14"/>
      <c r="C821" s="14"/>
      <c r="D821" s="14"/>
      <c r="E821" s="14"/>
      <c r="F821" s="14"/>
    </row>
    <row r="822" spans="1:6" ht="15.75" customHeight="1" x14ac:dyDescent="0.45">
      <c r="A822" s="14"/>
      <c r="B822" s="14"/>
      <c r="C822" s="14"/>
      <c r="D822" s="14"/>
      <c r="E822" s="14"/>
      <c r="F822" s="14"/>
    </row>
    <row r="823" spans="1:6" ht="15.75" customHeight="1" x14ac:dyDescent="0.45">
      <c r="A823" s="14"/>
      <c r="B823" s="14"/>
      <c r="C823" s="14"/>
      <c r="D823" s="14"/>
      <c r="E823" s="14"/>
      <c r="F823" s="14"/>
    </row>
    <row r="824" spans="1:6" ht="15.75" customHeight="1" x14ac:dyDescent="0.45">
      <c r="A824" s="14"/>
      <c r="B824" s="14"/>
      <c r="C824" s="14"/>
      <c r="D824" s="14"/>
      <c r="E824" s="14"/>
      <c r="F824" s="14"/>
    </row>
    <row r="825" spans="1:6" ht="15.75" customHeight="1" x14ac:dyDescent="0.45">
      <c r="A825" s="14"/>
      <c r="B825" s="14"/>
      <c r="C825" s="14"/>
      <c r="D825" s="14"/>
      <c r="E825" s="14"/>
      <c r="F825" s="14"/>
    </row>
    <row r="826" spans="1:6" ht="15.75" customHeight="1" x14ac:dyDescent="0.45">
      <c r="A826" s="14"/>
      <c r="B826" s="14"/>
      <c r="C826" s="14"/>
      <c r="D826" s="14"/>
      <c r="E826" s="14"/>
      <c r="F826" s="14"/>
    </row>
    <row r="827" spans="1:6" ht="15.75" customHeight="1" x14ac:dyDescent="0.45">
      <c r="A827" s="14"/>
      <c r="B827" s="14"/>
      <c r="C827" s="14"/>
      <c r="D827" s="14"/>
      <c r="E827" s="14"/>
      <c r="F827" s="14"/>
    </row>
    <row r="828" spans="1:6" ht="15.75" customHeight="1" x14ac:dyDescent="0.45">
      <c r="A828" s="14"/>
      <c r="B828" s="14"/>
      <c r="C828" s="14"/>
      <c r="D828" s="14"/>
      <c r="E828" s="14"/>
      <c r="F828" s="14"/>
    </row>
    <row r="829" spans="1:6" ht="15.75" customHeight="1" x14ac:dyDescent="0.45">
      <c r="A829" s="14"/>
      <c r="B829" s="14"/>
      <c r="C829" s="14"/>
      <c r="D829" s="14"/>
      <c r="E829" s="14"/>
      <c r="F829" s="14"/>
    </row>
    <row r="830" spans="1:6" ht="15.75" customHeight="1" x14ac:dyDescent="0.45">
      <c r="A830" s="14"/>
      <c r="B830" s="14"/>
      <c r="C830" s="14"/>
      <c r="D830" s="14"/>
      <c r="E830" s="14"/>
      <c r="F830" s="14"/>
    </row>
    <row r="831" spans="1:6" ht="15.75" customHeight="1" x14ac:dyDescent="0.45">
      <c r="A831" s="14"/>
      <c r="B831" s="14"/>
      <c r="C831" s="14"/>
      <c r="D831" s="14"/>
      <c r="E831" s="14"/>
      <c r="F831" s="14"/>
    </row>
    <row r="832" spans="1:6" ht="15.75" customHeight="1" x14ac:dyDescent="0.45">
      <c r="A832" s="14"/>
      <c r="B832" s="14"/>
      <c r="C832" s="14"/>
      <c r="D832" s="14"/>
      <c r="E832" s="14"/>
      <c r="F832" s="14"/>
    </row>
    <row r="833" spans="1:6" ht="15.75" customHeight="1" x14ac:dyDescent="0.45">
      <c r="A833" s="14"/>
      <c r="B833" s="14"/>
      <c r="C833" s="14"/>
      <c r="D833" s="14"/>
      <c r="E833" s="14"/>
      <c r="F833" s="14"/>
    </row>
    <row r="834" spans="1:6" ht="15.75" customHeight="1" x14ac:dyDescent="0.45">
      <c r="A834" s="14"/>
      <c r="B834" s="14"/>
      <c r="C834" s="14"/>
      <c r="D834" s="14"/>
      <c r="E834" s="14"/>
      <c r="F834" s="14"/>
    </row>
    <row r="835" spans="1:6" ht="15.75" customHeight="1" x14ac:dyDescent="0.45">
      <c r="A835" s="14"/>
      <c r="B835" s="14"/>
      <c r="C835" s="14"/>
      <c r="D835" s="14"/>
      <c r="E835" s="14"/>
      <c r="F835" s="14"/>
    </row>
    <row r="836" spans="1:6" ht="15.75" customHeight="1" x14ac:dyDescent="0.45">
      <c r="A836" s="14"/>
      <c r="B836" s="14"/>
      <c r="C836" s="14"/>
      <c r="D836" s="14"/>
      <c r="E836" s="14"/>
      <c r="F836" s="14"/>
    </row>
    <row r="837" spans="1:6" ht="15.75" customHeight="1" x14ac:dyDescent="0.45">
      <c r="A837" s="14"/>
      <c r="B837" s="14"/>
      <c r="C837" s="14"/>
      <c r="D837" s="14"/>
      <c r="E837" s="14"/>
      <c r="F837" s="14"/>
    </row>
    <row r="838" spans="1:6" ht="15.75" customHeight="1" x14ac:dyDescent="0.45">
      <c r="A838" s="14"/>
      <c r="B838" s="14"/>
      <c r="C838" s="14"/>
      <c r="D838" s="14"/>
      <c r="E838" s="14"/>
      <c r="F838" s="14"/>
    </row>
    <row r="839" spans="1:6" ht="15.75" customHeight="1" x14ac:dyDescent="0.45">
      <c r="A839" s="14"/>
      <c r="B839" s="14"/>
      <c r="C839" s="14"/>
      <c r="D839" s="14"/>
      <c r="E839" s="14"/>
      <c r="F839" s="14"/>
    </row>
    <row r="840" spans="1:6" ht="15.75" customHeight="1" x14ac:dyDescent="0.45">
      <c r="A840" s="14"/>
      <c r="B840" s="14"/>
      <c r="C840" s="14"/>
      <c r="D840" s="14"/>
      <c r="E840" s="14"/>
      <c r="F840" s="14"/>
    </row>
    <row r="841" spans="1:6" ht="15.75" customHeight="1" x14ac:dyDescent="0.45">
      <c r="A841" s="14"/>
      <c r="B841" s="14"/>
      <c r="C841" s="14"/>
      <c r="D841" s="14"/>
      <c r="E841" s="14"/>
      <c r="F841" s="14"/>
    </row>
    <row r="842" spans="1:6" ht="15.75" customHeight="1" x14ac:dyDescent="0.45">
      <c r="A842" s="14"/>
      <c r="B842" s="14"/>
      <c r="C842" s="14"/>
      <c r="D842" s="14"/>
      <c r="E842" s="14"/>
      <c r="F842" s="14"/>
    </row>
    <row r="843" spans="1:6" ht="15.75" customHeight="1" x14ac:dyDescent="0.45">
      <c r="A843" s="14"/>
      <c r="B843" s="14"/>
      <c r="C843" s="14"/>
      <c r="D843" s="14"/>
      <c r="E843" s="14"/>
      <c r="F843" s="14"/>
    </row>
    <row r="844" spans="1:6" ht="15.75" customHeight="1" x14ac:dyDescent="0.45">
      <c r="A844" s="14"/>
      <c r="B844" s="14"/>
      <c r="C844" s="14"/>
      <c r="D844" s="14"/>
      <c r="E844" s="14"/>
      <c r="F844" s="14"/>
    </row>
    <row r="845" spans="1:6" ht="15.75" customHeight="1" x14ac:dyDescent="0.45">
      <c r="A845" s="14"/>
      <c r="B845" s="14"/>
      <c r="C845" s="14"/>
      <c r="D845" s="14"/>
      <c r="E845" s="14"/>
      <c r="F845" s="14"/>
    </row>
    <row r="846" spans="1:6" ht="15.75" customHeight="1" x14ac:dyDescent="0.45">
      <c r="A846" s="14"/>
      <c r="B846" s="14"/>
      <c r="C846" s="14"/>
      <c r="D846" s="14"/>
      <c r="E846" s="14"/>
      <c r="F846" s="14"/>
    </row>
    <row r="847" spans="1:6" ht="15.75" customHeight="1" x14ac:dyDescent="0.45">
      <c r="A847" s="14"/>
      <c r="B847" s="14"/>
      <c r="C847" s="14"/>
      <c r="D847" s="14"/>
      <c r="E847" s="14"/>
      <c r="F847" s="14"/>
    </row>
    <row r="848" spans="1:6" ht="15.75" customHeight="1" x14ac:dyDescent="0.45">
      <c r="A848" s="14"/>
      <c r="B848" s="14"/>
      <c r="C848" s="14"/>
      <c r="D848" s="14"/>
      <c r="E848" s="14"/>
      <c r="F848" s="14"/>
    </row>
    <row r="849" spans="1:6" ht="15.75" customHeight="1" x14ac:dyDescent="0.45">
      <c r="A849" s="14"/>
      <c r="B849" s="14"/>
      <c r="C849" s="14"/>
      <c r="D849" s="14"/>
      <c r="E849" s="14"/>
      <c r="F849" s="14"/>
    </row>
    <row r="850" spans="1:6" ht="15.75" customHeight="1" x14ac:dyDescent="0.45">
      <c r="A850" s="14"/>
      <c r="B850" s="14"/>
      <c r="C850" s="14"/>
      <c r="D850" s="14"/>
      <c r="E850" s="14"/>
      <c r="F850" s="14"/>
    </row>
    <row r="851" spans="1:6" ht="15.75" customHeight="1" x14ac:dyDescent="0.45">
      <c r="A851" s="14"/>
      <c r="B851" s="14"/>
      <c r="C851" s="14"/>
      <c r="D851" s="14"/>
      <c r="E851" s="14"/>
      <c r="F851" s="14"/>
    </row>
    <row r="852" spans="1:6" ht="15.75" customHeight="1" x14ac:dyDescent="0.45">
      <c r="A852" s="14"/>
      <c r="B852" s="14"/>
      <c r="C852" s="14"/>
      <c r="D852" s="14"/>
      <c r="E852" s="14"/>
      <c r="F852" s="14"/>
    </row>
    <row r="853" spans="1:6" ht="15.75" customHeight="1" x14ac:dyDescent="0.45">
      <c r="A853" s="14"/>
      <c r="B853" s="14"/>
      <c r="C853" s="14"/>
      <c r="D853" s="14"/>
      <c r="E853" s="14"/>
      <c r="F853" s="14"/>
    </row>
    <row r="854" spans="1:6" ht="15.75" customHeight="1" x14ac:dyDescent="0.45">
      <c r="A854" s="14"/>
      <c r="B854" s="14"/>
      <c r="C854" s="14"/>
      <c r="D854" s="14"/>
      <c r="E854" s="14"/>
      <c r="F854" s="14"/>
    </row>
    <row r="855" spans="1:6" ht="15.75" customHeight="1" x14ac:dyDescent="0.45">
      <c r="A855" s="14"/>
      <c r="B855" s="14"/>
      <c r="C855" s="14"/>
      <c r="D855" s="14"/>
      <c r="E855" s="14"/>
      <c r="F855" s="14"/>
    </row>
    <row r="856" spans="1:6" ht="15.75" customHeight="1" x14ac:dyDescent="0.45">
      <c r="A856" s="14"/>
      <c r="B856" s="14"/>
      <c r="C856" s="14"/>
      <c r="D856" s="14"/>
      <c r="E856" s="14"/>
      <c r="F856" s="14"/>
    </row>
    <row r="857" spans="1:6" ht="15.75" customHeight="1" x14ac:dyDescent="0.45">
      <c r="A857" s="14"/>
      <c r="B857" s="14"/>
      <c r="C857" s="14"/>
      <c r="D857" s="14"/>
      <c r="E857" s="14"/>
      <c r="F857" s="14"/>
    </row>
    <row r="858" spans="1:6" ht="15.75" customHeight="1" x14ac:dyDescent="0.45">
      <c r="A858" s="14"/>
      <c r="B858" s="14"/>
      <c r="C858" s="14"/>
      <c r="D858" s="14"/>
      <c r="E858" s="14"/>
      <c r="F858" s="14"/>
    </row>
    <row r="859" spans="1:6" ht="15.75" customHeight="1" x14ac:dyDescent="0.45">
      <c r="A859" s="14"/>
      <c r="B859" s="14"/>
      <c r="C859" s="14"/>
      <c r="D859" s="14"/>
      <c r="E859" s="14"/>
      <c r="F859" s="14"/>
    </row>
    <row r="860" spans="1:6" ht="15.75" customHeight="1" x14ac:dyDescent="0.45">
      <c r="A860" s="14"/>
      <c r="B860" s="14"/>
      <c r="C860" s="14"/>
      <c r="D860" s="14"/>
      <c r="E860" s="14"/>
      <c r="F860" s="14"/>
    </row>
    <row r="861" spans="1:6" ht="15.75" customHeight="1" x14ac:dyDescent="0.45">
      <c r="A861" s="14"/>
      <c r="B861" s="14"/>
      <c r="C861" s="14"/>
      <c r="D861" s="14"/>
      <c r="E861" s="14"/>
      <c r="F861" s="14"/>
    </row>
    <row r="862" spans="1:6" ht="15.75" customHeight="1" x14ac:dyDescent="0.45">
      <c r="A862" s="14"/>
      <c r="B862" s="14"/>
      <c r="C862" s="14"/>
      <c r="D862" s="14"/>
      <c r="E862" s="14"/>
      <c r="F862" s="14"/>
    </row>
    <row r="863" spans="1:6" ht="15.75" customHeight="1" x14ac:dyDescent="0.45">
      <c r="A863" s="14"/>
      <c r="B863" s="14"/>
      <c r="C863" s="14"/>
      <c r="D863" s="14"/>
      <c r="E863" s="14"/>
      <c r="F863" s="14"/>
    </row>
    <row r="864" spans="1:6" ht="15.75" customHeight="1" x14ac:dyDescent="0.45">
      <c r="A864" s="14"/>
      <c r="B864" s="14"/>
      <c r="C864" s="14"/>
      <c r="D864" s="14"/>
      <c r="E864" s="14"/>
      <c r="F864" s="14"/>
    </row>
    <row r="865" spans="1:6" ht="15.75" customHeight="1" x14ac:dyDescent="0.45">
      <c r="A865" s="14"/>
      <c r="B865" s="14"/>
      <c r="C865" s="14"/>
      <c r="D865" s="14"/>
      <c r="E865" s="14"/>
      <c r="F865" s="14"/>
    </row>
    <row r="866" spans="1:6" ht="15.75" customHeight="1" x14ac:dyDescent="0.45">
      <c r="A866" s="14"/>
      <c r="B866" s="14"/>
      <c r="C866" s="14"/>
      <c r="D866" s="14"/>
      <c r="E866" s="14"/>
      <c r="F866" s="14"/>
    </row>
    <row r="867" spans="1:6" ht="15.75" customHeight="1" x14ac:dyDescent="0.45">
      <c r="A867" s="14"/>
      <c r="B867" s="14"/>
      <c r="C867" s="14"/>
      <c r="D867" s="14"/>
      <c r="E867" s="14"/>
      <c r="F867" s="14"/>
    </row>
    <row r="868" spans="1:6" ht="15.75" customHeight="1" x14ac:dyDescent="0.45">
      <c r="A868" s="14"/>
      <c r="B868" s="14"/>
      <c r="C868" s="14"/>
      <c r="D868" s="14"/>
      <c r="E868" s="14"/>
      <c r="F868" s="14"/>
    </row>
    <row r="869" spans="1:6" ht="15.75" customHeight="1" x14ac:dyDescent="0.45">
      <c r="A869" s="14"/>
      <c r="B869" s="14"/>
      <c r="C869" s="14"/>
      <c r="D869" s="14"/>
      <c r="E869" s="14"/>
      <c r="F869" s="14"/>
    </row>
    <row r="870" spans="1:6" ht="15.75" customHeight="1" x14ac:dyDescent="0.45">
      <c r="A870" s="14"/>
      <c r="B870" s="14"/>
      <c r="C870" s="14"/>
      <c r="D870" s="14"/>
      <c r="E870" s="14"/>
      <c r="F870" s="14"/>
    </row>
    <row r="871" spans="1:6" ht="15.75" customHeight="1" x14ac:dyDescent="0.45">
      <c r="A871" s="14"/>
      <c r="B871" s="14"/>
      <c r="C871" s="14"/>
      <c r="D871" s="14"/>
      <c r="E871" s="14"/>
      <c r="F871" s="14"/>
    </row>
    <row r="872" spans="1:6" ht="15.75" customHeight="1" x14ac:dyDescent="0.45">
      <c r="A872" s="14"/>
      <c r="B872" s="14"/>
      <c r="C872" s="14"/>
      <c r="D872" s="14"/>
      <c r="E872" s="14"/>
      <c r="F872" s="14"/>
    </row>
    <row r="873" spans="1:6" ht="15.75" customHeight="1" x14ac:dyDescent="0.45">
      <c r="A873" s="14"/>
      <c r="B873" s="14"/>
      <c r="C873" s="14"/>
      <c r="D873" s="14"/>
      <c r="E873" s="14"/>
      <c r="F873" s="14"/>
    </row>
    <row r="874" spans="1:6" ht="15.75" customHeight="1" x14ac:dyDescent="0.45">
      <c r="A874" s="14"/>
      <c r="B874" s="14"/>
      <c r="C874" s="14"/>
      <c r="D874" s="14"/>
      <c r="E874" s="14"/>
      <c r="F874" s="14"/>
    </row>
    <row r="875" spans="1:6" ht="15.75" customHeight="1" x14ac:dyDescent="0.45">
      <c r="A875" s="14"/>
      <c r="B875" s="14"/>
      <c r="C875" s="14"/>
      <c r="D875" s="14"/>
      <c r="E875" s="14"/>
      <c r="F875" s="14"/>
    </row>
    <row r="876" spans="1:6" ht="15.75" customHeight="1" x14ac:dyDescent="0.45">
      <c r="A876" s="14"/>
      <c r="B876" s="14"/>
      <c r="C876" s="14"/>
      <c r="D876" s="14"/>
      <c r="E876" s="14"/>
      <c r="F876" s="14"/>
    </row>
    <row r="877" spans="1:6" ht="15.75" customHeight="1" x14ac:dyDescent="0.45">
      <c r="A877" s="14"/>
      <c r="B877" s="14"/>
      <c r="C877" s="14"/>
      <c r="D877" s="14"/>
      <c r="E877" s="14"/>
      <c r="F877" s="14"/>
    </row>
    <row r="878" spans="1:6" ht="15.75" customHeight="1" x14ac:dyDescent="0.45">
      <c r="A878" s="14"/>
      <c r="B878" s="14"/>
      <c r="C878" s="14"/>
      <c r="D878" s="14"/>
      <c r="E878" s="14"/>
      <c r="F878" s="14"/>
    </row>
    <row r="879" spans="1:6" ht="15.75" customHeight="1" x14ac:dyDescent="0.45">
      <c r="A879" s="14"/>
      <c r="B879" s="14"/>
      <c r="C879" s="14"/>
      <c r="D879" s="14"/>
      <c r="E879" s="14"/>
      <c r="F879" s="14"/>
    </row>
    <row r="880" spans="1:6" ht="15.75" customHeight="1" x14ac:dyDescent="0.45">
      <c r="A880" s="14"/>
      <c r="B880" s="14"/>
      <c r="C880" s="14"/>
      <c r="D880" s="14"/>
      <c r="E880" s="14"/>
      <c r="F880" s="14"/>
    </row>
    <row r="881" spans="1:6" ht="15.75" customHeight="1" x14ac:dyDescent="0.45">
      <c r="A881" s="14"/>
      <c r="B881" s="14"/>
      <c r="C881" s="14"/>
      <c r="D881" s="14"/>
      <c r="E881" s="14"/>
      <c r="F881" s="14"/>
    </row>
    <row r="882" spans="1:6" ht="15.75" customHeight="1" x14ac:dyDescent="0.45">
      <c r="A882" s="14"/>
      <c r="B882" s="14"/>
      <c r="C882" s="14"/>
      <c r="D882" s="14"/>
      <c r="E882" s="14"/>
      <c r="F882" s="14"/>
    </row>
    <row r="883" spans="1:6" ht="15.75" customHeight="1" x14ac:dyDescent="0.45">
      <c r="A883" s="14"/>
      <c r="B883" s="14"/>
      <c r="C883" s="14"/>
      <c r="D883" s="14"/>
      <c r="E883" s="14"/>
      <c r="F883" s="14"/>
    </row>
    <row r="884" spans="1:6" ht="15.75" customHeight="1" x14ac:dyDescent="0.45">
      <c r="A884" s="14"/>
      <c r="B884" s="14"/>
      <c r="C884" s="14"/>
      <c r="D884" s="14"/>
      <c r="E884" s="14"/>
      <c r="F884" s="14"/>
    </row>
    <row r="885" spans="1:6" ht="15.75" customHeight="1" x14ac:dyDescent="0.45">
      <c r="A885" s="14"/>
      <c r="B885" s="14"/>
      <c r="C885" s="14"/>
      <c r="D885" s="14"/>
      <c r="E885" s="14"/>
      <c r="F885" s="14"/>
    </row>
    <row r="886" spans="1:6" ht="15.75" customHeight="1" x14ac:dyDescent="0.45">
      <c r="A886" s="14"/>
      <c r="B886" s="14"/>
      <c r="C886" s="14"/>
      <c r="D886" s="14"/>
      <c r="E886" s="14"/>
      <c r="F886" s="14"/>
    </row>
    <row r="887" spans="1:6" ht="15.75" customHeight="1" x14ac:dyDescent="0.45">
      <c r="A887" s="14"/>
      <c r="B887" s="14"/>
      <c r="C887" s="14"/>
      <c r="D887" s="14"/>
      <c r="E887" s="14"/>
      <c r="F887" s="14"/>
    </row>
    <row r="888" spans="1:6" ht="15.75" customHeight="1" x14ac:dyDescent="0.45">
      <c r="A888" s="14"/>
      <c r="B888" s="14"/>
      <c r="C888" s="14"/>
      <c r="D888" s="14"/>
      <c r="E888" s="14"/>
      <c r="F888" s="14"/>
    </row>
    <row r="889" spans="1:6" ht="15.75" customHeight="1" x14ac:dyDescent="0.45">
      <c r="A889" s="14"/>
      <c r="B889" s="14"/>
      <c r="C889" s="14"/>
      <c r="D889" s="14"/>
      <c r="E889" s="14"/>
      <c r="F889" s="14"/>
    </row>
    <row r="890" spans="1:6" ht="15.75" customHeight="1" x14ac:dyDescent="0.45">
      <c r="A890" s="14"/>
      <c r="B890" s="14"/>
      <c r="C890" s="14"/>
      <c r="D890" s="14"/>
      <c r="E890" s="14"/>
      <c r="F890" s="14"/>
    </row>
    <row r="891" spans="1:6" ht="15.75" customHeight="1" x14ac:dyDescent="0.45">
      <c r="A891" s="14"/>
      <c r="B891" s="14"/>
      <c r="C891" s="14"/>
      <c r="D891" s="14"/>
      <c r="E891" s="14"/>
      <c r="F891" s="14"/>
    </row>
    <row r="892" spans="1:6" ht="15.75" customHeight="1" x14ac:dyDescent="0.45">
      <c r="A892" s="14"/>
      <c r="B892" s="14"/>
      <c r="C892" s="14"/>
      <c r="D892" s="14"/>
      <c r="E892" s="14"/>
      <c r="F892" s="14"/>
    </row>
    <row r="893" spans="1:6" ht="15.75" customHeight="1" x14ac:dyDescent="0.45">
      <c r="A893" s="14"/>
      <c r="B893" s="14"/>
      <c r="C893" s="14"/>
      <c r="D893" s="14"/>
      <c r="E893" s="14"/>
      <c r="F893" s="14"/>
    </row>
    <row r="894" spans="1:6" ht="15.75" customHeight="1" x14ac:dyDescent="0.45">
      <c r="A894" s="14"/>
      <c r="B894" s="14"/>
      <c r="C894" s="14"/>
      <c r="D894" s="14"/>
      <c r="E894" s="14"/>
      <c r="F894" s="14"/>
    </row>
    <row r="895" spans="1:6" ht="15.75" customHeight="1" x14ac:dyDescent="0.45">
      <c r="A895" s="14"/>
      <c r="B895" s="14"/>
      <c r="C895" s="14"/>
      <c r="D895" s="14"/>
      <c r="E895" s="14"/>
      <c r="F895" s="14"/>
    </row>
    <row r="896" spans="1:6" ht="15.75" customHeight="1" x14ac:dyDescent="0.45">
      <c r="A896" s="14"/>
      <c r="B896" s="14"/>
      <c r="C896" s="14"/>
      <c r="D896" s="14"/>
      <c r="E896" s="14"/>
      <c r="F896" s="14"/>
    </row>
    <row r="897" spans="1:6" ht="15.75" customHeight="1" x14ac:dyDescent="0.45">
      <c r="A897" s="14"/>
      <c r="B897" s="14"/>
      <c r="C897" s="14"/>
      <c r="D897" s="14"/>
      <c r="E897" s="14"/>
      <c r="F897" s="14"/>
    </row>
    <row r="898" spans="1:6" ht="15.75" customHeight="1" x14ac:dyDescent="0.45">
      <c r="A898" s="14"/>
      <c r="B898" s="14"/>
      <c r="C898" s="14"/>
      <c r="D898" s="14"/>
      <c r="E898" s="14"/>
      <c r="F898" s="14"/>
    </row>
    <row r="899" spans="1:6" ht="15.75" customHeight="1" x14ac:dyDescent="0.45">
      <c r="A899" s="14"/>
      <c r="B899" s="14"/>
      <c r="C899" s="14"/>
      <c r="D899" s="14"/>
      <c r="E899" s="14"/>
      <c r="F899" s="14"/>
    </row>
    <row r="900" spans="1:6" ht="15.75" customHeight="1" x14ac:dyDescent="0.45">
      <c r="A900" s="14"/>
      <c r="B900" s="14"/>
      <c r="C900" s="14"/>
      <c r="D900" s="14"/>
      <c r="E900" s="14"/>
      <c r="F900" s="14"/>
    </row>
    <row r="901" spans="1:6" ht="15.75" customHeight="1" x14ac:dyDescent="0.45">
      <c r="A901" s="14"/>
      <c r="B901" s="14"/>
      <c r="C901" s="14"/>
      <c r="D901" s="14"/>
      <c r="E901" s="14"/>
      <c r="F901" s="14"/>
    </row>
    <row r="902" spans="1:6" ht="15.75" customHeight="1" x14ac:dyDescent="0.45">
      <c r="A902" s="14"/>
      <c r="B902" s="14"/>
      <c r="C902" s="14"/>
      <c r="D902" s="14"/>
      <c r="E902" s="14"/>
      <c r="F902" s="14"/>
    </row>
    <row r="903" spans="1:6" ht="15.75" customHeight="1" x14ac:dyDescent="0.45">
      <c r="A903" s="14"/>
      <c r="B903" s="14"/>
      <c r="C903" s="14"/>
      <c r="D903" s="14"/>
      <c r="E903" s="14"/>
      <c r="F903" s="14"/>
    </row>
    <row r="904" spans="1:6" ht="15.75" customHeight="1" x14ac:dyDescent="0.45">
      <c r="A904" s="14"/>
      <c r="B904" s="14"/>
      <c r="C904" s="14"/>
      <c r="D904" s="14"/>
      <c r="E904" s="14"/>
      <c r="F904" s="14"/>
    </row>
    <row r="905" spans="1:6" ht="15.75" customHeight="1" x14ac:dyDescent="0.45">
      <c r="A905" s="14"/>
      <c r="B905" s="14"/>
      <c r="C905" s="14"/>
      <c r="D905" s="14"/>
      <c r="E905" s="14"/>
      <c r="F905" s="14"/>
    </row>
    <row r="906" spans="1:6" ht="15.75" customHeight="1" x14ac:dyDescent="0.45">
      <c r="A906" s="14"/>
      <c r="B906" s="14"/>
      <c r="C906" s="14"/>
      <c r="D906" s="14"/>
      <c r="E906" s="14"/>
      <c r="F906" s="14"/>
    </row>
    <row r="907" spans="1:6" ht="15.75" customHeight="1" x14ac:dyDescent="0.45">
      <c r="A907" s="14"/>
      <c r="B907" s="14"/>
      <c r="C907" s="14"/>
      <c r="D907" s="14"/>
      <c r="E907" s="14"/>
      <c r="F907" s="14"/>
    </row>
    <row r="908" spans="1:6" ht="15.75" customHeight="1" x14ac:dyDescent="0.45">
      <c r="A908" s="14"/>
      <c r="B908" s="14"/>
      <c r="C908" s="14"/>
      <c r="D908" s="14"/>
      <c r="E908" s="14"/>
      <c r="F908" s="14"/>
    </row>
    <row r="909" spans="1:6" ht="15.75" customHeight="1" x14ac:dyDescent="0.45">
      <c r="A909" s="14"/>
      <c r="B909" s="14"/>
      <c r="C909" s="14"/>
      <c r="D909" s="14"/>
      <c r="E909" s="14"/>
      <c r="F909" s="14"/>
    </row>
    <row r="910" spans="1:6" ht="15.75" customHeight="1" x14ac:dyDescent="0.45">
      <c r="A910" s="14"/>
      <c r="B910" s="14"/>
      <c r="C910" s="14"/>
      <c r="D910" s="14"/>
      <c r="E910" s="14"/>
      <c r="F910" s="14"/>
    </row>
    <row r="911" spans="1:6" ht="15.75" customHeight="1" x14ac:dyDescent="0.45">
      <c r="A911" s="14"/>
      <c r="B911" s="14"/>
      <c r="C911" s="14"/>
      <c r="D911" s="14"/>
      <c r="E911" s="14"/>
      <c r="F911" s="14"/>
    </row>
    <row r="912" spans="1:6" ht="15.75" customHeight="1" x14ac:dyDescent="0.45">
      <c r="A912" s="14"/>
      <c r="B912" s="14"/>
      <c r="C912" s="14"/>
      <c r="D912" s="14"/>
      <c r="E912" s="14"/>
      <c r="F912" s="14"/>
    </row>
    <row r="913" spans="1:6" ht="15.75" customHeight="1" x14ac:dyDescent="0.45">
      <c r="A913" s="14"/>
      <c r="B913" s="14"/>
      <c r="C913" s="14"/>
      <c r="D913" s="14"/>
      <c r="E913" s="14"/>
      <c r="F913" s="14"/>
    </row>
    <row r="914" spans="1:6" ht="15.75" customHeight="1" x14ac:dyDescent="0.45">
      <c r="A914" s="14"/>
      <c r="B914" s="14"/>
      <c r="C914" s="14"/>
      <c r="D914" s="14"/>
      <c r="E914" s="14"/>
      <c r="F914" s="14"/>
    </row>
    <row r="915" spans="1:6" ht="15.75" customHeight="1" x14ac:dyDescent="0.45">
      <c r="A915" s="14"/>
      <c r="B915" s="14"/>
      <c r="C915" s="14"/>
      <c r="D915" s="14"/>
      <c r="E915" s="14"/>
      <c r="F915" s="14"/>
    </row>
    <row r="916" spans="1:6" ht="15.75" customHeight="1" x14ac:dyDescent="0.45">
      <c r="A916" s="14"/>
      <c r="B916" s="14"/>
      <c r="C916" s="14"/>
      <c r="D916" s="14"/>
      <c r="E916" s="14"/>
      <c r="F916" s="14"/>
    </row>
    <row r="917" spans="1:6" ht="15.75" customHeight="1" x14ac:dyDescent="0.45">
      <c r="A917" s="14"/>
      <c r="B917" s="14"/>
      <c r="C917" s="14"/>
      <c r="D917" s="14"/>
      <c r="E917" s="14"/>
      <c r="F917" s="14"/>
    </row>
    <row r="918" spans="1:6" ht="15.75" customHeight="1" x14ac:dyDescent="0.45">
      <c r="A918" s="14"/>
      <c r="B918" s="14"/>
      <c r="C918" s="14"/>
      <c r="D918" s="14"/>
      <c r="E918" s="14"/>
      <c r="F918" s="14"/>
    </row>
    <row r="919" spans="1:6" ht="15.75" customHeight="1" x14ac:dyDescent="0.45">
      <c r="A919" s="14"/>
      <c r="B919" s="14"/>
      <c r="C919" s="14"/>
      <c r="D919" s="14"/>
      <c r="E919" s="14"/>
      <c r="F919" s="14"/>
    </row>
    <row r="920" spans="1:6" ht="15.75" customHeight="1" x14ac:dyDescent="0.45">
      <c r="A920" s="14"/>
      <c r="B920" s="14"/>
      <c r="C920" s="14"/>
      <c r="D920" s="14"/>
      <c r="E920" s="14"/>
      <c r="F920" s="14"/>
    </row>
    <row r="921" spans="1:6" ht="15.75" customHeight="1" x14ac:dyDescent="0.45">
      <c r="A921" s="14"/>
      <c r="B921" s="14"/>
      <c r="C921" s="14"/>
      <c r="D921" s="14"/>
      <c r="E921" s="14"/>
      <c r="F921" s="14"/>
    </row>
    <row r="922" spans="1:6" ht="15.75" customHeight="1" x14ac:dyDescent="0.45">
      <c r="A922" s="14"/>
      <c r="B922" s="14"/>
      <c r="C922" s="14"/>
      <c r="D922" s="14"/>
      <c r="E922" s="14"/>
      <c r="F922" s="14"/>
    </row>
    <row r="923" spans="1:6" ht="15.75" customHeight="1" x14ac:dyDescent="0.45">
      <c r="A923" s="14"/>
      <c r="B923" s="14"/>
      <c r="C923" s="14"/>
      <c r="D923" s="14"/>
      <c r="E923" s="14"/>
      <c r="F923" s="14"/>
    </row>
    <row r="924" spans="1:6" ht="15.75" customHeight="1" x14ac:dyDescent="0.45">
      <c r="A924" s="14"/>
      <c r="B924" s="14"/>
      <c r="C924" s="14"/>
      <c r="D924" s="14"/>
      <c r="E924" s="14"/>
      <c r="F924" s="14"/>
    </row>
    <row r="925" spans="1:6" ht="15.75" customHeight="1" x14ac:dyDescent="0.45">
      <c r="A925" s="14"/>
      <c r="B925" s="14"/>
      <c r="C925" s="14"/>
      <c r="D925" s="14"/>
      <c r="E925" s="14"/>
      <c r="F925" s="14"/>
    </row>
    <row r="926" spans="1:6" ht="15.75" customHeight="1" x14ac:dyDescent="0.45">
      <c r="A926" s="14"/>
      <c r="B926" s="14"/>
      <c r="C926" s="14"/>
      <c r="D926" s="14"/>
      <c r="E926" s="14"/>
      <c r="F926" s="14"/>
    </row>
    <row r="927" spans="1:6" ht="15.75" customHeight="1" x14ac:dyDescent="0.45">
      <c r="A927" s="14"/>
      <c r="B927" s="14"/>
      <c r="C927" s="14"/>
      <c r="D927" s="14"/>
      <c r="E927" s="14"/>
      <c r="F927" s="14"/>
    </row>
    <row r="928" spans="1:6" ht="15.75" customHeight="1" x14ac:dyDescent="0.45">
      <c r="A928" s="14"/>
      <c r="B928" s="14"/>
      <c r="C928" s="14"/>
      <c r="D928" s="14"/>
      <c r="E928" s="14"/>
      <c r="F928" s="14"/>
    </row>
    <row r="929" spans="1:6" ht="15.75" customHeight="1" x14ac:dyDescent="0.45">
      <c r="A929" s="14"/>
      <c r="B929" s="14"/>
      <c r="C929" s="14"/>
      <c r="D929" s="14"/>
      <c r="E929" s="14"/>
      <c r="F929" s="14"/>
    </row>
    <row r="930" spans="1:6" ht="15.75" customHeight="1" x14ac:dyDescent="0.45">
      <c r="A930" s="14"/>
      <c r="B930" s="14"/>
      <c r="C930" s="14"/>
      <c r="D930" s="14"/>
      <c r="E930" s="14"/>
      <c r="F930" s="14"/>
    </row>
    <row r="931" spans="1:6" ht="15.75" customHeight="1" x14ac:dyDescent="0.45">
      <c r="A931" s="14"/>
      <c r="B931" s="14"/>
      <c r="C931" s="14"/>
      <c r="D931" s="14"/>
      <c r="E931" s="14"/>
      <c r="F931" s="14"/>
    </row>
    <row r="932" spans="1:6" ht="15.75" customHeight="1" x14ac:dyDescent="0.45">
      <c r="A932" s="14"/>
      <c r="B932" s="14"/>
      <c r="C932" s="14"/>
      <c r="D932" s="14"/>
      <c r="E932" s="14"/>
      <c r="F932" s="14"/>
    </row>
    <row r="933" spans="1:6" ht="15.75" customHeight="1" x14ac:dyDescent="0.45">
      <c r="A933" s="14"/>
      <c r="B933" s="14"/>
      <c r="C933" s="14"/>
      <c r="D933" s="14"/>
      <c r="E933" s="14"/>
      <c r="F933" s="14"/>
    </row>
    <row r="934" spans="1:6" ht="15.75" customHeight="1" x14ac:dyDescent="0.45">
      <c r="A934" s="14"/>
      <c r="B934" s="14"/>
      <c r="C934" s="14"/>
      <c r="D934" s="14"/>
      <c r="E934" s="14"/>
      <c r="F934" s="14"/>
    </row>
    <row r="935" spans="1:6" ht="15.75" customHeight="1" x14ac:dyDescent="0.45">
      <c r="A935" s="14"/>
      <c r="B935" s="14"/>
      <c r="C935" s="14"/>
      <c r="D935" s="14"/>
      <c r="E935" s="14"/>
      <c r="F935" s="14"/>
    </row>
    <row r="936" spans="1:6" ht="15.75" customHeight="1" x14ac:dyDescent="0.45">
      <c r="A936" s="14"/>
      <c r="B936" s="14"/>
      <c r="C936" s="14"/>
      <c r="D936" s="14"/>
      <c r="E936" s="14"/>
      <c r="F936" s="14"/>
    </row>
    <row r="937" spans="1:6" ht="15.75" customHeight="1" x14ac:dyDescent="0.45">
      <c r="A937" s="14"/>
      <c r="B937" s="14"/>
      <c r="C937" s="14"/>
      <c r="D937" s="14"/>
      <c r="E937" s="14"/>
      <c r="F937" s="14"/>
    </row>
    <row r="938" spans="1:6" ht="15.75" customHeight="1" x14ac:dyDescent="0.45">
      <c r="A938" s="14"/>
      <c r="B938" s="14"/>
      <c r="C938" s="14"/>
      <c r="D938" s="14"/>
      <c r="E938" s="14"/>
      <c r="F938" s="14"/>
    </row>
    <row r="939" spans="1:6" ht="15.75" customHeight="1" x14ac:dyDescent="0.45">
      <c r="A939" s="14"/>
      <c r="B939" s="14"/>
      <c r="C939" s="14"/>
      <c r="D939" s="14"/>
      <c r="E939" s="14"/>
      <c r="F939" s="14"/>
    </row>
    <row r="940" spans="1:6" ht="15.75" customHeight="1" x14ac:dyDescent="0.45">
      <c r="A940" s="14"/>
      <c r="B940" s="14"/>
      <c r="C940" s="14"/>
      <c r="D940" s="14"/>
      <c r="E940" s="14"/>
      <c r="F940" s="14"/>
    </row>
    <row r="941" spans="1:6" ht="15.75" customHeight="1" x14ac:dyDescent="0.45">
      <c r="A941" s="14"/>
      <c r="B941" s="14"/>
      <c r="C941" s="14"/>
      <c r="D941" s="14"/>
      <c r="E941" s="14"/>
      <c r="F941" s="14"/>
    </row>
    <row r="942" spans="1:6" ht="15.75" customHeight="1" x14ac:dyDescent="0.45">
      <c r="A942" s="14"/>
      <c r="B942" s="14"/>
      <c r="C942" s="14"/>
      <c r="D942" s="14"/>
      <c r="E942" s="14"/>
      <c r="F942" s="14"/>
    </row>
    <row r="943" spans="1:6" ht="15.75" customHeight="1" x14ac:dyDescent="0.45">
      <c r="A943" s="14"/>
      <c r="B943" s="14"/>
      <c r="C943" s="14"/>
      <c r="D943" s="14"/>
      <c r="E943" s="14"/>
      <c r="F943" s="14"/>
    </row>
    <row r="944" spans="1:6" ht="15.75" customHeight="1" x14ac:dyDescent="0.45">
      <c r="A944" s="14"/>
      <c r="B944" s="14"/>
      <c r="C944" s="14"/>
      <c r="D944" s="14"/>
      <c r="E944" s="14"/>
      <c r="F944" s="14"/>
    </row>
    <row r="945" spans="1:6" ht="15.75" customHeight="1" x14ac:dyDescent="0.45">
      <c r="A945" s="14"/>
      <c r="B945" s="14"/>
      <c r="C945" s="14"/>
      <c r="D945" s="14"/>
      <c r="E945" s="14"/>
      <c r="F945" s="14"/>
    </row>
    <row r="946" spans="1:6" ht="15.75" customHeight="1" x14ac:dyDescent="0.45">
      <c r="A946" s="14"/>
      <c r="B946" s="14"/>
      <c r="C946" s="14"/>
      <c r="D946" s="14"/>
      <c r="E946" s="14"/>
      <c r="F946" s="14"/>
    </row>
    <row r="947" spans="1:6" ht="15.75" customHeight="1" x14ac:dyDescent="0.45">
      <c r="A947" s="14"/>
      <c r="B947" s="14"/>
      <c r="C947" s="14"/>
      <c r="D947" s="14"/>
      <c r="E947" s="14"/>
      <c r="F947" s="14"/>
    </row>
    <row r="948" spans="1:6" ht="15.75" customHeight="1" x14ac:dyDescent="0.45">
      <c r="A948" s="14"/>
      <c r="B948" s="14"/>
      <c r="C948" s="14"/>
      <c r="D948" s="14"/>
      <c r="E948" s="14"/>
      <c r="F948" s="14"/>
    </row>
    <row r="949" spans="1:6" ht="15.75" customHeight="1" x14ac:dyDescent="0.45">
      <c r="A949" s="14"/>
      <c r="B949" s="14"/>
      <c r="C949" s="14"/>
      <c r="D949" s="14"/>
      <c r="E949" s="14"/>
      <c r="F949" s="14"/>
    </row>
    <row r="950" spans="1:6" ht="15.75" customHeight="1" x14ac:dyDescent="0.45">
      <c r="A950" s="14"/>
      <c r="B950" s="14"/>
      <c r="C950" s="14"/>
      <c r="D950" s="14"/>
      <c r="E950" s="14"/>
      <c r="F950" s="14"/>
    </row>
    <row r="951" spans="1:6" ht="15.75" customHeight="1" x14ac:dyDescent="0.45">
      <c r="A951" s="14"/>
      <c r="B951" s="14"/>
      <c r="C951" s="14"/>
      <c r="D951" s="14"/>
      <c r="E951" s="14"/>
      <c r="F951" s="14"/>
    </row>
    <row r="952" spans="1:6" ht="15.75" customHeight="1" x14ac:dyDescent="0.45">
      <c r="A952" s="14"/>
      <c r="B952" s="14"/>
      <c r="C952" s="14"/>
      <c r="D952" s="14"/>
      <c r="E952" s="14"/>
      <c r="F952" s="14"/>
    </row>
    <row r="953" spans="1:6" ht="15.75" customHeight="1" x14ac:dyDescent="0.45">
      <c r="A953" s="14"/>
      <c r="B953" s="14"/>
      <c r="C953" s="14"/>
      <c r="D953" s="14"/>
      <c r="E953" s="14"/>
      <c r="F953" s="14"/>
    </row>
    <row r="954" spans="1:6" ht="15.75" customHeight="1" x14ac:dyDescent="0.45">
      <c r="A954" s="14"/>
      <c r="B954" s="14"/>
      <c r="C954" s="14"/>
      <c r="D954" s="14"/>
      <c r="E954" s="14"/>
      <c r="F954" s="14"/>
    </row>
    <row r="955" spans="1:6" ht="15.75" customHeight="1" x14ac:dyDescent="0.45">
      <c r="A955" s="14"/>
      <c r="B955" s="14"/>
      <c r="C955" s="14"/>
      <c r="D955" s="14"/>
      <c r="E955" s="14"/>
      <c r="F955" s="14"/>
    </row>
    <row r="956" spans="1:6" ht="15.75" customHeight="1" x14ac:dyDescent="0.45">
      <c r="A956" s="14"/>
      <c r="B956" s="14"/>
      <c r="C956" s="14"/>
      <c r="D956" s="14"/>
      <c r="E956" s="14"/>
      <c r="F956" s="14"/>
    </row>
    <row r="957" spans="1:6" ht="15.75" customHeight="1" x14ac:dyDescent="0.45">
      <c r="A957" s="14"/>
      <c r="B957" s="14"/>
      <c r="C957" s="14"/>
      <c r="D957" s="14"/>
      <c r="E957" s="14"/>
      <c r="F957" s="14"/>
    </row>
    <row r="958" spans="1:6" ht="15.75" customHeight="1" x14ac:dyDescent="0.45">
      <c r="A958" s="14"/>
      <c r="B958" s="14"/>
      <c r="C958" s="14"/>
      <c r="D958" s="14"/>
      <c r="E958" s="14"/>
      <c r="F958" s="14"/>
    </row>
    <row r="959" spans="1:6" ht="15.75" customHeight="1" x14ac:dyDescent="0.45">
      <c r="A959" s="14"/>
      <c r="B959" s="14"/>
      <c r="C959" s="14"/>
      <c r="D959" s="14"/>
      <c r="E959" s="14"/>
      <c r="F959" s="14"/>
    </row>
    <row r="960" spans="1:6" ht="15.75" customHeight="1" x14ac:dyDescent="0.45">
      <c r="A960" s="14"/>
      <c r="B960" s="14"/>
      <c r="C960" s="14"/>
      <c r="D960" s="14"/>
      <c r="E960" s="14"/>
      <c r="F960" s="14"/>
    </row>
    <row r="961" spans="1:6" ht="15.75" customHeight="1" x14ac:dyDescent="0.45">
      <c r="A961" s="14"/>
      <c r="B961" s="14"/>
      <c r="C961" s="14"/>
      <c r="D961" s="14"/>
      <c r="E961" s="14"/>
      <c r="F961" s="14"/>
    </row>
    <row r="962" spans="1:6" ht="15.75" customHeight="1" x14ac:dyDescent="0.45">
      <c r="A962" s="14"/>
      <c r="B962" s="14"/>
      <c r="C962" s="14"/>
      <c r="D962" s="14"/>
      <c r="E962" s="14"/>
      <c r="F962" s="14"/>
    </row>
    <row r="963" spans="1:6" ht="15.75" customHeight="1" x14ac:dyDescent="0.45">
      <c r="A963" s="14"/>
      <c r="B963" s="14"/>
      <c r="C963" s="14"/>
      <c r="D963" s="14"/>
      <c r="E963" s="14"/>
      <c r="F963" s="14"/>
    </row>
    <row r="964" spans="1:6" ht="15.75" customHeight="1" x14ac:dyDescent="0.45">
      <c r="A964" s="14"/>
      <c r="B964" s="14"/>
      <c r="C964" s="14"/>
      <c r="D964" s="14"/>
      <c r="E964" s="14"/>
      <c r="F964" s="14"/>
    </row>
    <row r="965" spans="1:6" ht="15.75" customHeight="1" x14ac:dyDescent="0.45">
      <c r="A965" s="14"/>
      <c r="B965" s="14"/>
      <c r="C965" s="14"/>
      <c r="D965" s="14"/>
      <c r="E965" s="14"/>
      <c r="F965" s="14"/>
    </row>
    <row r="966" spans="1:6" ht="15.75" customHeight="1" x14ac:dyDescent="0.45">
      <c r="A966" s="14"/>
      <c r="B966" s="14"/>
      <c r="C966" s="14"/>
      <c r="D966" s="14"/>
      <c r="E966" s="14"/>
      <c r="F966" s="14"/>
    </row>
    <row r="967" spans="1:6" ht="15.75" customHeight="1" x14ac:dyDescent="0.45">
      <c r="A967" s="14"/>
      <c r="B967" s="14"/>
      <c r="C967" s="14"/>
      <c r="D967" s="14"/>
      <c r="E967" s="14"/>
      <c r="F967" s="14"/>
    </row>
    <row r="968" spans="1:6" ht="15.75" customHeight="1" x14ac:dyDescent="0.45">
      <c r="A968" s="14"/>
      <c r="B968" s="14"/>
      <c r="C968" s="14"/>
      <c r="D968" s="14"/>
      <c r="E968" s="14"/>
      <c r="F968" s="14"/>
    </row>
    <row r="969" spans="1:6" ht="15.75" customHeight="1" x14ac:dyDescent="0.45">
      <c r="A969" s="14"/>
      <c r="B969" s="14"/>
      <c r="C969" s="14"/>
      <c r="D969" s="14"/>
      <c r="E969" s="14"/>
      <c r="F969" s="14"/>
    </row>
    <row r="970" spans="1:6" ht="15.75" customHeight="1" x14ac:dyDescent="0.45">
      <c r="A970" s="14"/>
      <c r="B970" s="14"/>
      <c r="C970" s="14"/>
      <c r="D970" s="14"/>
      <c r="E970" s="14"/>
      <c r="F970" s="14"/>
    </row>
    <row r="971" spans="1:6" ht="15.75" customHeight="1" x14ac:dyDescent="0.45">
      <c r="A971" s="14"/>
      <c r="B971" s="14"/>
      <c r="C971" s="14"/>
      <c r="D971" s="14"/>
      <c r="E971" s="14"/>
      <c r="F971" s="14"/>
    </row>
    <row r="972" spans="1:6" ht="15.75" customHeight="1" x14ac:dyDescent="0.45">
      <c r="A972" s="14"/>
      <c r="B972" s="14"/>
      <c r="C972" s="14"/>
      <c r="D972" s="14"/>
      <c r="E972" s="14"/>
      <c r="F972" s="14"/>
    </row>
    <row r="973" spans="1:6" ht="15.75" customHeight="1" x14ac:dyDescent="0.45">
      <c r="A973" s="14"/>
      <c r="B973" s="14"/>
      <c r="C973" s="14"/>
      <c r="D973" s="14"/>
      <c r="E973" s="14"/>
      <c r="F973" s="14"/>
    </row>
    <row r="974" spans="1:6" ht="15.75" customHeight="1" x14ac:dyDescent="0.45">
      <c r="A974" s="14"/>
      <c r="B974" s="14"/>
      <c r="C974" s="14"/>
      <c r="D974" s="14"/>
      <c r="E974" s="14"/>
      <c r="F974" s="14"/>
    </row>
    <row r="975" spans="1:6" ht="15.75" customHeight="1" x14ac:dyDescent="0.45">
      <c r="A975" s="14"/>
      <c r="B975" s="14"/>
      <c r="C975" s="14"/>
      <c r="D975" s="14"/>
      <c r="E975" s="14"/>
      <c r="F975" s="14"/>
    </row>
    <row r="976" spans="1:6" ht="15.75" customHeight="1" x14ac:dyDescent="0.45">
      <c r="A976" s="14"/>
      <c r="B976" s="14"/>
      <c r="C976" s="14"/>
      <c r="D976" s="14"/>
      <c r="E976" s="14"/>
      <c r="F976" s="14"/>
    </row>
    <row r="977" spans="1:6" ht="15.75" customHeight="1" x14ac:dyDescent="0.45">
      <c r="A977" s="14"/>
      <c r="B977" s="14"/>
      <c r="C977" s="14"/>
      <c r="D977" s="14"/>
      <c r="E977" s="14"/>
      <c r="F977" s="14"/>
    </row>
    <row r="978" spans="1:6" ht="15.75" customHeight="1" x14ac:dyDescent="0.45">
      <c r="A978" s="14"/>
      <c r="B978" s="14"/>
      <c r="C978" s="14"/>
      <c r="D978" s="14"/>
      <c r="E978" s="14"/>
      <c r="F978" s="14"/>
    </row>
    <row r="979" spans="1:6" ht="15.75" customHeight="1" x14ac:dyDescent="0.45">
      <c r="A979" s="14"/>
      <c r="B979" s="14"/>
      <c r="C979" s="14"/>
      <c r="D979" s="14"/>
      <c r="E979" s="14"/>
      <c r="F979" s="14"/>
    </row>
    <row r="980" spans="1:6" ht="15.75" customHeight="1" x14ac:dyDescent="0.45">
      <c r="A980" s="14"/>
      <c r="B980" s="14"/>
      <c r="C980" s="14"/>
      <c r="D980" s="14"/>
      <c r="E980" s="14"/>
      <c r="F980" s="14"/>
    </row>
    <row r="981" spans="1:6" ht="15.75" customHeight="1" x14ac:dyDescent="0.45">
      <c r="A981" s="14"/>
      <c r="B981" s="14"/>
      <c r="C981" s="14"/>
      <c r="D981" s="14"/>
      <c r="E981" s="14"/>
      <c r="F981" s="14"/>
    </row>
    <row r="982" spans="1:6" ht="15.75" customHeight="1" x14ac:dyDescent="0.45">
      <c r="A982" s="14"/>
      <c r="B982" s="14"/>
      <c r="C982" s="14"/>
      <c r="D982" s="14"/>
      <c r="E982" s="14"/>
      <c r="F982" s="14"/>
    </row>
    <row r="983" spans="1:6" ht="15.75" customHeight="1" x14ac:dyDescent="0.45">
      <c r="A983" s="14"/>
      <c r="B983" s="14"/>
      <c r="C983" s="14"/>
      <c r="D983" s="14"/>
      <c r="E983" s="14"/>
      <c r="F983" s="14"/>
    </row>
    <row r="984" spans="1:6" ht="15.75" customHeight="1" x14ac:dyDescent="0.45">
      <c r="A984" s="14"/>
      <c r="B984" s="14"/>
      <c r="C984" s="14"/>
      <c r="D984" s="14"/>
      <c r="E984" s="14"/>
      <c r="F984" s="14"/>
    </row>
    <row r="985" spans="1:6" ht="15.75" customHeight="1" x14ac:dyDescent="0.45">
      <c r="A985" s="14"/>
      <c r="B985" s="14"/>
      <c r="C985" s="14"/>
      <c r="D985" s="14"/>
      <c r="E985" s="14"/>
      <c r="F985" s="14"/>
    </row>
    <row r="986" spans="1:6" ht="15.75" customHeight="1" x14ac:dyDescent="0.45">
      <c r="A986" s="14"/>
      <c r="B986" s="14"/>
      <c r="C986" s="14"/>
      <c r="D986" s="14"/>
      <c r="E986" s="14"/>
      <c r="F986" s="14"/>
    </row>
    <row r="987" spans="1:6" ht="15.75" customHeight="1" x14ac:dyDescent="0.45">
      <c r="A987" s="14"/>
      <c r="B987" s="14"/>
      <c r="C987" s="14"/>
      <c r="D987" s="14"/>
      <c r="E987" s="14"/>
      <c r="F987" s="14"/>
    </row>
    <row r="988" spans="1:6" ht="15.75" customHeight="1" x14ac:dyDescent="0.45">
      <c r="A988" s="14"/>
      <c r="B988" s="14"/>
      <c r="C988" s="14"/>
      <c r="D988" s="14"/>
      <c r="E988" s="14"/>
      <c r="F988" s="14"/>
    </row>
    <row r="989" spans="1:6" ht="15.75" customHeight="1" x14ac:dyDescent="0.45">
      <c r="A989" s="14"/>
      <c r="B989" s="14"/>
      <c r="C989" s="14"/>
      <c r="D989" s="14"/>
      <c r="E989" s="14"/>
      <c r="F989" s="14"/>
    </row>
    <row r="990" spans="1:6" ht="15.75" customHeight="1" x14ac:dyDescent="0.45">
      <c r="A990" s="14"/>
      <c r="B990" s="14"/>
      <c r="C990" s="14"/>
      <c r="D990" s="14"/>
      <c r="E990" s="14"/>
      <c r="F990" s="14"/>
    </row>
    <row r="991" spans="1:6" ht="15.75" customHeight="1" x14ac:dyDescent="0.45">
      <c r="A991" s="14"/>
      <c r="B991" s="14"/>
      <c r="C991" s="14"/>
      <c r="D991" s="14"/>
      <c r="E991" s="14"/>
      <c r="F991" s="14"/>
    </row>
    <row r="992" spans="1:6" ht="15.75" customHeight="1" x14ac:dyDescent="0.45">
      <c r="A992" s="14"/>
      <c r="B992" s="14"/>
      <c r="C992" s="14"/>
      <c r="D992" s="14"/>
      <c r="E992" s="14"/>
      <c r="F992" s="14"/>
    </row>
    <row r="993" spans="1:6" ht="15.75" customHeight="1" x14ac:dyDescent="0.45">
      <c r="A993" s="14"/>
      <c r="B993" s="14"/>
      <c r="C993" s="14"/>
      <c r="D993" s="14"/>
      <c r="E993" s="14"/>
      <c r="F993" s="14"/>
    </row>
    <row r="994" spans="1:6" ht="15.75" customHeight="1" x14ac:dyDescent="0.45">
      <c r="A994" s="14"/>
      <c r="B994" s="14"/>
      <c r="C994" s="14"/>
      <c r="D994" s="14"/>
      <c r="E994" s="14"/>
      <c r="F994" s="14"/>
    </row>
    <row r="995" spans="1:6" ht="15.75" customHeight="1" x14ac:dyDescent="0.45">
      <c r="A995" s="14"/>
      <c r="B995" s="14"/>
      <c r="C995" s="14"/>
      <c r="D995" s="14"/>
      <c r="E995" s="14"/>
      <c r="F995" s="14"/>
    </row>
    <row r="996" spans="1:6" ht="15.75" customHeight="1" x14ac:dyDescent="0.45">
      <c r="A996" s="14"/>
      <c r="B996" s="14"/>
      <c r="C996" s="14"/>
      <c r="D996" s="14"/>
      <c r="E996" s="14"/>
      <c r="F996" s="14"/>
    </row>
    <row r="997" spans="1:6" ht="15.75" customHeight="1" x14ac:dyDescent="0.45">
      <c r="A997" s="14"/>
      <c r="B997" s="14"/>
      <c r="C997" s="14"/>
      <c r="D997" s="14"/>
      <c r="E997" s="14"/>
      <c r="F997" s="14"/>
    </row>
    <row r="998" spans="1:6" ht="15.75" customHeight="1" x14ac:dyDescent="0.45">
      <c r="A998" s="14"/>
      <c r="B998" s="14"/>
      <c r="C998" s="14"/>
      <c r="D998" s="14"/>
      <c r="E998" s="14"/>
      <c r="F998" s="14"/>
    </row>
    <row r="999" spans="1:6" ht="15.75" customHeight="1" x14ac:dyDescent="0.45">
      <c r="A999" s="14"/>
      <c r="B999" s="14"/>
      <c r="C999" s="14"/>
      <c r="D999" s="14"/>
      <c r="E999" s="14"/>
      <c r="F999" s="14"/>
    </row>
  </sheetData>
  <sortState xmlns:xlrd2="http://schemas.microsoft.com/office/spreadsheetml/2017/richdata2" ref="H3:H12">
    <sortCondition ref="H3:H12"/>
  </sortState>
  <pageMargins left="0.7" right="0.7" top="0.75" bottom="0.75" header="0" footer="0"/>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BE5F1"/>
  </sheetPr>
  <dimension ref="A1:BF2234"/>
  <sheetViews>
    <sheetView zoomScale="80" zoomScaleNormal="80" workbookViewId="0">
      <pane ySplit="3" topLeftCell="A2183" activePane="bottomLeft" state="frozen"/>
      <selection pane="bottomLeft" activeCell="D2205" sqref="D2205"/>
    </sheetView>
  </sheetViews>
  <sheetFormatPr defaultColWidth="14.46484375" defaultRowHeight="15" customHeight="1" outlineLevelRow="1" x14ac:dyDescent="0.45"/>
  <cols>
    <col min="1" max="2" width="14.53125" style="8" customWidth="1"/>
    <col min="3" max="3" width="14.53125" style="32" customWidth="1"/>
    <col min="4" max="5" width="14.53125" style="8" customWidth="1"/>
    <col min="6" max="6" width="18.46484375" style="35" customWidth="1"/>
    <col min="7" max="12" width="18.46484375" style="8" customWidth="1"/>
    <col min="13" max="13" width="18.46484375" style="42" customWidth="1"/>
    <col min="14" max="14" width="19" style="166" customWidth="1"/>
    <col min="15" max="18" width="19" style="8" customWidth="1"/>
    <col min="19" max="22" width="19" style="42" customWidth="1"/>
    <col min="23" max="23" width="19" style="93" customWidth="1"/>
    <col min="24" max="24" width="14.53125" style="42" customWidth="1"/>
    <col min="25" max="33" width="14.53125" style="8" customWidth="1"/>
    <col min="34" max="34" width="14.53125" style="42" customWidth="1"/>
    <col min="35" max="35" width="14.53125" style="146" customWidth="1"/>
    <col min="36" max="36" width="14.53125" style="42" customWidth="1"/>
    <col min="37" max="37" width="19.6640625" style="146" customWidth="1"/>
    <col min="38" max="40" width="19.6640625" style="8" customWidth="1"/>
    <col min="41" max="41" width="15.53125" style="148" customWidth="1"/>
    <col min="42" max="46" width="15.53125" customWidth="1"/>
    <col min="47" max="58" width="8.86328125" customWidth="1"/>
  </cols>
  <sheetData>
    <row r="1" spans="1:58" ht="15" customHeight="1" x14ac:dyDescent="0.45">
      <c r="A1" s="355" t="str">
        <f>'Data variable &amp; description'!B3</f>
        <v xml:space="preserve">Bibliographic identification </v>
      </c>
      <c r="B1" s="356"/>
      <c r="C1" s="356"/>
      <c r="D1" s="356"/>
      <c r="E1" s="356"/>
      <c r="F1" s="126" t="str">
        <f>'Data variable &amp; description'!B7</f>
        <v>Highlights</v>
      </c>
      <c r="G1" s="52"/>
      <c r="H1" s="52"/>
      <c r="I1" s="52"/>
      <c r="J1" s="52"/>
      <c r="K1" s="52"/>
      <c r="L1" s="52"/>
      <c r="M1" s="312"/>
      <c r="N1" s="358" t="str">
        <f>'Data variable &amp; description'!B15</f>
        <v>Geographical and classification information</v>
      </c>
      <c r="O1" s="359"/>
      <c r="P1" s="359"/>
      <c r="Q1" s="359"/>
      <c r="R1" s="359"/>
      <c r="S1" s="359"/>
      <c r="T1" s="359"/>
      <c r="U1" s="359"/>
      <c r="V1" s="359"/>
      <c r="W1" s="360"/>
      <c r="X1" s="355" t="str">
        <f>'Data variable &amp; description'!B25</f>
        <v>Biophysical and chemical variables</v>
      </c>
      <c r="Y1" s="356"/>
      <c r="Z1" s="356"/>
      <c r="AA1" s="356"/>
      <c r="AB1" s="356"/>
      <c r="AC1" s="356"/>
      <c r="AD1" s="356"/>
      <c r="AE1" s="356"/>
      <c r="AF1" s="356"/>
      <c r="AG1" s="356"/>
      <c r="AH1" s="357"/>
      <c r="AI1" s="352" t="str">
        <f>'Data variable &amp; description'!B36</f>
        <v xml:space="preserve">Hydrological variables </v>
      </c>
      <c r="AJ1" s="357"/>
      <c r="AK1" s="352" t="str">
        <f>'Data variable &amp; description'!B38</f>
        <v>Seagrass biogeomorphological characteristics</v>
      </c>
      <c r="AL1" s="353"/>
      <c r="AM1" s="353"/>
      <c r="AN1" s="354"/>
      <c r="AO1" s="151"/>
      <c r="AP1" s="19"/>
      <c r="AQ1" s="19"/>
      <c r="AR1" s="19"/>
      <c r="AS1" s="19"/>
      <c r="AT1" s="19"/>
      <c r="AU1" s="19"/>
      <c r="AV1" s="19"/>
      <c r="AW1" s="19"/>
      <c r="AX1" s="19"/>
      <c r="AY1" s="19"/>
      <c r="AZ1" s="19"/>
      <c r="BA1" s="19"/>
      <c r="BB1" s="19"/>
      <c r="BC1" s="19"/>
      <c r="BD1" s="19"/>
      <c r="BE1" s="19"/>
      <c r="BF1" s="19"/>
    </row>
    <row r="2" spans="1:58" ht="52.5" x14ac:dyDescent="0.45">
      <c r="A2" s="20" t="s">
        <v>309</v>
      </c>
      <c r="B2" s="59" t="str">
        <f>'Data variable &amp; description'!C3</f>
        <v>Article ID</v>
      </c>
      <c r="C2" s="187" t="str">
        <f>'Data variable &amp; description'!C4</f>
        <v>Primary reference</v>
      </c>
      <c r="D2" s="59" t="str">
        <f>'Data variable &amp; description'!C5</f>
        <v>Secondary reference</v>
      </c>
      <c r="E2" s="59" t="str">
        <f>'Data variable &amp; description'!C6</f>
        <v>Publication year</v>
      </c>
      <c r="F2" s="20" t="str">
        <f>'Data variable &amp; description'!C7</f>
        <v>Population</v>
      </c>
      <c r="G2" s="59" t="str">
        <f>'Data variable &amp; description'!C8</f>
        <v>Outcome (a)</v>
      </c>
      <c r="H2" s="59" t="str">
        <f>'Data variable &amp; description'!C9</f>
        <v>Outcome (b)</v>
      </c>
      <c r="I2" s="59" t="str">
        <f>'Data variable &amp; description'!C10</f>
        <v>Outcome (c)</v>
      </c>
      <c r="J2" s="59" t="str">
        <f>'Data variable &amp; description'!C11</f>
        <v>Outcome (d)</v>
      </c>
      <c r="K2" s="59" t="str">
        <f>'Data variable &amp; description'!C12</f>
        <v>Outcome (e)</v>
      </c>
      <c r="L2" s="60" t="str">
        <f>'Data variable &amp; description'!C13</f>
        <v>Research objectives (s)</v>
      </c>
      <c r="M2" s="60" t="str">
        <f>'Data variable &amp; description'!C14</f>
        <v>Main findings</v>
      </c>
      <c r="N2" s="159" t="str">
        <f>'Data variable &amp; description'!C15</f>
        <v>Study site</v>
      </c>
      <c r="O2" s="41" t="str">
        <f>'Data variable &amp; description'!C16</f>
        <v>Country</v>
      </c>
      <c r="P2" s="41" t="str">
        <f>'Data variable &amp; description'!C17</f>
        <v>Latitude</v>
      </c>
      <c r="Q2" s="41" t="str">
        <f>'Data variable &amp; description'!C18</f>
        <v>Longitude</v>
      </c>
      <c r="R2" s="41" t="str">
        <f>'Data variable &amp; description'!C19</f>
        <v>Coastal typology</v>
      </c>
      <c r="S2" s="313" t="str">
        <f>'Data variable &amp; description'!C20</f>
        <v>Bioregion</v>
      </c>
      <c r="T2" s="41" t="str">
        <f>'Data variable &amp; description'!C21</f>
        <v>Seagrass functional/morphological group</v>
      </c>
      <c r="U2" s="41" t="str">
        <f>'Data variable &amp; description'!C22</f>
        <v>Seagrass species</v>
      </c>
      <c r="V2" s="41" t="str">
        <f>'Data variable &amp; description'!C23</f>
        <v>Seagrass family/genus</v>
      </c>
      <c r="W2" s="45" t="str">
        <f>'Data variable &amp; description'!C24</f>
        <v>Additional identification</v>
      </c>
      <c r="X2" s="59" t="str">
        <f>'Data variable &amp; description'!C25</f>
        <v xml:space="preserve">Seasonality </v>
      </c>
      <c r="Y2" s="59" t="str">
        <f>'Data variable &amp; description'!C26</f>
        <v>Water temperature min (oC)</v>
      </c>
      <c r="Z2" s="59" t="str">
        <f>'Data variable &amp; description'!C27</f>
        <v>Water temperature max (oC)</v>
      </c>
      <c r="AA2" s="59" t="str">
        <f>'Data variable &amp; description'!C28</f>
        <v>Water temperature average/median (oC)</v>
      </c>
      <c r="AB2" s="59" t="str">
        <f>'Data variable &amp; description'!C29</f>
        <v>Annual precipitation (mm)</v>
      </c>
      <c r="AC2" s="59" t="str">
        <f>'Data variable &amp; description'!C30</f>
        <v>Turbidity (NTU)</v>
      </c>
      <c r="AD2" s="59" t="str">
        <f>'Data variable &amp; description'!C31</f>
        <v>Salinity</v>
      </c>
      <c r="AE2" s="59" t="str">
        <f>'Data variable &amp; description'!C32</f>
        <v>Dissolved oxygen (mg/L)</v>
      </c>
      <c r="AF2" s="59" t="str">
        <f>'Data variable &amp; description'!C33</f>
        <v>Phosphate concentration (mg/L)</v>
      </c>
      <c r="AG2" s="59" t="str">
        <f>'Data variable &amp; description'!C34</f>
        <v>Nitrate / nitrite concentration (mg/L)</v>
      </c>
      <c r="AH2" s="59" t="str">
        <f>'Data variable &amp; description'!C35</f>
        <v>Alkalinity / pH (0-14)</v>
      </c>
      <c r="AI2" s="138" t="str">
        <f>'Data variable &amp; description'!C36</f>
        <v>Tidal regime</v>
      </c>
      <c r="AJ2" s="59" t="str">
        <f>'Data variable &amp; description'!C37</f>
        <v>Tidal amplitude (m)</v>
      </c>
      <c r="AK2" s="149" t="str">
        <f>'Data variable &amp; description'!C38</f>
        <v>Seagrass surface coverage (ha)</v>
      </c>
      <c r="AL2" s="21" t="str">
        <f>'Data variable &amp; description'!C39</f>
        <v xml:space="preserve">Tidal regime in relation to seagrass beds </v>
      </c>
      <c r="AM2" s="21" t="str">
        <f>'Data variable &amp; description'!C40</f>
        <v xml:space="preserve">Adjacent ecosystem habitats </v>
      </c>
      <c r="AN2" s="21" t="str">
        <f>'Data variable &amp; description'!C41</f>
        <v>Shoot density (shoots m2)</v>
      </c>
      <c r="AO2" s="153"/>
      <c r="AP2" s="22"/>
      <c r="AQ2" s="22"/>
      <c r="AR2" s="22"/>
      <c r="AS2" s="22"/>
      <c r="AT2" s="22"/>
      <c r="AU2" s="22"/>
      <c r="AV2" s="22"/>
      <c r="AW2" s="22"/>
      <c r="AX2" s="22"/>
      <c r="AY2" s="22"/>
      <c r="AZ2" s="22"/>
      <c r="BA2" s="22"/>
      <c r="BB2" s="22"/>
      <c r="BC2" s="22"/>
      <c r="BD2" s="22"/>
      <c r="BE2" s="22"/>
      <c r="BF2" s="22"/>
    </row>
    <row r="3" spans="1:58" ht="15.75" customHeight="1" x14ac:dyDescent="0.45">
      <c r="A3" s="23" t="s">
        <v>310</v>
      </c>
      <c r="B3" s="61">
        <f>'Data variable &amp; description'!A3</f>
        <v>1</v>
      </c>
      <c r="C3" s="187">
        <f>'Data variable &amp; description'!A4</f>
        <v>2</v>
      </c>
      <c r="D3" s="61">
        <f>'Data variable &amp; description'!A5</f>
        <v>3</v>
      </c>
      <c r="E3" s="61">
        <f>'Data variable &amp; description'!A6</f>
        <v>4</v>
      </c>
      <c r="F3" s="127">
        <f>'Data variable &amp; description'!A7</f>
        <v>5</v>
      </c>
      <c r="G3" s="24">
        <f>'Data variable &amp; description'!A8</f>
        <v>6</v>
      </c>
      <c r="H3" s="24">
        <f>'Data variable &amp; description'!A9</f>
        <v>7</v>
      </c>
      <c r="I3" s="24">
        <f>'Data variable &amp; description'!A10</f>
        <v>8</v>
      </c>
      <c r="J3" s="24">
        <f>'Data variable &amp; description'!A11</f>
        <v>9</v>
      </c>
      <c r="K3" s="24">
        <f>'Data variable &amp; description'!A12</f>
        <v>10</v>
      </c>
      <c r="L3" s="24">
        <f>'Data variable &amp; description'!A13</f>
        <v>11</v>
      </c>
      <c r="M3" s="24">
        <f>'Data variable &amp; description'!A14</f>
        <v>12</v>
      </c>
      <c r="N3" s="160">
        <f>'Data variable &amp; description'!A15</f>
        <v>13</v>
      </c>
      <c r="O3" s="11">
        <f>'Data variable &amp; description'!A16</f>
        <v>14</v>
      </c>
      <c r="P3" s="11">
        <f>'Data variable &amp; description'!A17</f>
        <v>15</v>
      </c>
      <c r="Q3" s="11">
        <f>'Data variable &amp; description'!A18</f>
        <v>16</v>
      </c>
      <c r="R3" s="11">
        <f>'Data variable &amp; description'!A19</f>
        <v>17</v>
      </c>
      <c r="S3" s="73">
        <f>'Data variable &amp; description'!A20</f>
        <v>18</v>
      </c>
      <c r="T3" s="11">
        <f>'Data variable &amp; description'!A21</f>
        <v>19</v>
      </c>
      <c r="U3" s="11">
        <f>'Data variable &amp; description'!A22</f>
        <v>20</v>
      </c>
      <c r="V3" s="11">
        <f>'Data variable &amp; description'!A23</f>
        <v>21</v>
      </c>
      <c r="W3" s="207">
        <f>'Data variable &amp; description'!A24</f>
        <v>22</v>
      </c>
      <c r="X3" s="24">
        <f>'Data variable &amp; description'!A25</f>
        <v>23</v>
      </c>
      <c r="Y3" s="24">
        <f>'Data variable &amp; description'!A26</f>
        <v>24</v>
      </c>
      <c r="Z3" s="24">
        <f>'Data variable &amp; description'!A27</f>
        <v>25</v>
      </c>
      <c r="AA3" s="24">
        <f>'Data variable &amp; description'!A28</f>
        <v>26</v>
      </c>
      <c r="AB3" s="24">
        <f>'Data variable &amp; description'!A29</f>
        <v>27</v>
      </c>
      <c r="AC3" s="24">
        <f>'Data variable &amp; description'!A30</f>
        <v>28</v>
      </c>
      <c r="AD3" s="24">
        <f>'Data variable &amp; description'!A31</f>
        <v>29</v>
      </c>
      <c r="AE3" s="24">
        <f>'Data variable &amp; description'!A32</f>
        <v>30</v>
      </c>
      <c r="AF3" s="24">
        <f>'Data variable &amp; description'!A33</f>
        <v>31</v>
      </c>
      <c r="AG3" s="24">
        <f>'Data variable &amp; description'!A34</f>
        <v>32</v>
      </c>
      <c r="AH3" s="24">
        <f>'Data variable &amp; description'!A35</f>
        <v>33</v>
      </c>
      <c r="AI3" s="139">
        <f>'Data variable &amp; description'!A36</f>
        <v>34</v>
      </c>
      <c r="AJ3" s="24">
        <f>'Data variable &amp; description'!A37</f>
        <v>35</v>
      </c>
      <c r="AK3" s="139">
        <f>'Data variable &amp; description'!A38</f>
        <v>36</v>
      </c>
      <c r="AL3" s="24">
        <f>'Data variable &amp; description'!A39</f>
        <v>37</v>
      </c>
      <c r="AM3" s="24">
        <f>'Data variable &amp; description'!A40</f>
        <v>38</v>
      </c>
      <c r="AN3" s="24">
        <f>'Data variable &amp; description'!A41</f>
        <v>39</v>
      </c>
      <c r="AO3" s="154"/>
      <c r="AP3" s="62"/>
      <c r="AQ3" s="62"/>
      <c r="AR3" s="62"/>
      <c r="AS3" s="62"/>
      <c r="AT3" s="62"/>
      <c r="AU3" s="62"/>
      <c r="AV3" s="62"/>
      <c r="AW3" s="62"/>
      <c r="AX3" s="62"/>
      <c r="AY3" s="62"/>
      <c r="AZ3" s="62"/>
      <c r="BA3" s="62"/>
      <c r="BB3" s="62"/>
      <c r="BC3" s="62"/>
      <c r="BD3" s="62"/>
      <c r="BE3" s="62"/>
      <c r="BF3" s="62"/>
    </row>
    <row r="4" spans="1:58" ht="16.5" customHeight="1" x14ac:dyDescent="0.45">
      <c r="A4" s="13">
        <v>1</v>
      </c>
      <c r="B4" s="13" t="s">
        <v>311</v>
      </c>
      <c r="C4" s="216" t="s">
        <v>312</v>
      </c>
      <c r="D4" s="25"/>
      <c r="E4" s="274">
        <v>2021</v>
      </c>
      <c r="F4" s="89" t="s">
        <v>189</v>
      </c>
      <c r="G4" s="13" t="s">
        <v>108</v>
      </c>
      <c r="H4" s="13"/>
      <c r="I4" s="13"/>
      <c r="J4" s="13"/>
      <c r="K4" s="13"/>
      <c r="L4" s="13" t="s">
        <v>313</v>
      </c>
      <c r="M4" s="39" t="s">
        <v>314</v>
      </c>
      <c r="N4" s="161" t="s">
        <v>315</v>
      </c>
      <c r="O4" s="14" t="s">
        <v>316</v>
      </c>
      <c r="P4" s="14" t="s">
        <v>317</v>
      </c>
      <c r="Q4" s="14" t="s">
        <v>318</v>
      </c>
      <c r="R4" s="14" t="s">
        <v>204</v>
      </c>
      <c r="S4" s="87" t="s">
        <v>205</v>
      </c>
      <c r="T4" s="87"/>
      <c r="U4" s="87"/>
      <c r="V4" s="87"/>
      <c r="W4" s="94"/>
      <c r="X4" s="39"/>
      <c r="Y4" s="13">
        <v>27</v>
      </c>
      <c r="Z4" s="13">
        <v>39</v>
      </c>
      <c r="AA4" s="13">
        <v>28</v>
      </c>
      <c r="AB4" s="13"/>
      <c r="AC4" s="13"/>
      <c r="AD4" s="13">
        <v>35</v>
      </c>
      <c r="AE4" s="13">
        <v>6.92</v>
      </c>
      <c r="AF4" s="13"/>
      <c r="AG4" s="13">
        <v>5.26</v>
      </c>
      <c r="AH4" s="39"/>
      <c r="AI4" s="140"/>
      <c r="AJ4" s="39"/>
      <c r="AK4" s="150">
        <v>149613</v>
      </c>
      <c r="AL4" s="13" t="s">
        <v>319</v>
      </c>
      <c r="AM4" s="13" t="s">
        <v>320</v>
      </c>
      <c r="AN4" s="13"/>
      <c r="AO4" s="140"/>
      <c r="AP4" s="13"/>
      <c r="AQ4" s="13"/>
      <c r="AR4" s="13"/>
      <c r="AS4" s="13"/>
      <c r="AT4" s="13"/>
      <c r="AU4" s="13"/>
      <c r="AV4" s="13"/>
      <c r="AW4" s="13"/>
      <c r="AX4" s="13"/>
      <c r="AY4" s="13"/>
      <c r="AZ4" s="13"/>
      <c r="BA4" s="13"/>
      <c r="BB4" s="13"/>
      <c r="BC4" s="13"/>
      <c r="BD4" s="13"/>
      <c r="BE4" s="13"/>
      <c r="BF4" s="13"/>
    </row>
    <row r="5" spans="1:58" ht="16.5" customHeight="1" x14ac:dyDescent="0.45">
      <c r="A5" s="13">
        <v>2</v>
      </c>
      <c r="B5" s="13" t="s">
        <v>311</v>
      </c>
      <c r="C5" s="188" t="s">
        <v>312</v>
      </c>
      <c r="D5" s="75"/>
      <c r="E5" s="13"/>
      <c r="F5" s="89"/>
      <c r="G5" s="13" t="s">
        <v>109</v>
      </c>
      <c r="H5" s="13"/>
      <c r="I5" s="13"/>
      <c r="J5" s="13"/>
      <c r="K5" s="13"/>
      <c r="L5" s="13"/>
      <c r="M5" s="39"/>
      <c r="N5" s="161" t="s">
        <v>315</v>
      </c>
      <c r="O5" s="14" t="s">
        <v>316</v>
      </c>
      <c r="P5" s="14"/>
      <c r="Q5" s="14"/>
      <c r="R5" s="14" t="s">
        <v>204</v>
      </c>
      <c r="S5" s="87" t="s">
        <v>205</v>
      </c>
      <c r="T5" s="87"/>
      <c r="U5" s="87"/>
      <c r="V5" s="87"/>
      <c r="W5" s="94"/>
      <c r="X5" s="39"/>
      <c r="Y5" s="13"/>
      <c r="Z5" s="13"/>
      <c r="AA5" s="13"/>
      <c r="AB5" s="13"/>
      <c r="AC5" s="13"/>
      <c r="AD5" s="13"/>
      <c r="AE5" s="13"/>
      <c r="AF5" s="13"/>
      <c r="AG5" s="13"/>
      <c r="AH5" s="39"/>
      <c r="AI5" s="140"/>
      <c r="AJ5" s="39"/>
      <c r="AK5" s="140"/>
      <c r="AL5" s="13"/>
      <c r="AM5" s="13"/>
      <c r="AN5" s="13"/>
      <c r="AO5" s="155"/>
      <c r="AP5" s="26"/>
      <c r="AQ5" s="26"/>
      <c r="AR5" s="26"/>
      <c r="AS5" s="26"/>
      <c r="AT5" s="26"/>
      <c r="AU5" s="26"/>
      <c r="AV5" s="26"/>
      <c r="AW5" s="26"/>
      <c r="AX5" s="26"/>
      <c r="AY5" s="26"/>
      <c r="AZ5" s="26"/>
      <c r="BA5" s="26"/>
      <c r="BB5" s="26"/>
      <c r="BC5" s="26"/>
      <c r="BD5" s="26"/>
      <c r="BE5" s="26"/>
      <c r="BF5" s="26"/>
    </row>
    <row r="6" spans="1:58" ht="13.5" customHeight="1" x14ac:dyDescent="0.45">
      <c r="A6" s="13">
        <v>3</v>
      </c>
      <c r="B6" s="55" t="s">
        <v>311</v>
      </c>
      <c r="C6" s="194" t="s">
        <v>312</v>
      </c>
      <c r="D6" s="76"/>
      <c r="E6" s="55"/>
      <c r="F6" s="128"/>
      <c r="G6" s="55" t="s">
        <v>112</v>
      </c>
      <c r="H6" s="55"/>
      <c r="I6" s="55"/>
      <c r="J6" s="55"/>
      <c r="K6" s="55"/>
      <c r="L6" s="55"/>
      <c r="M6" s="55"/>
      <c r="N6" s="162" t="s">
        <v>315</v>
      </c>
      <c r="O6" s="77" t="s">
        <v>316</v>
      </c>
      <c r="P6" s="77"/>
      <c r="Q6" s="77"/>
      <c r="R6" s="87" t="s">
        <v>204</v>
      </c>
      <c r="S6" s="87" t="s">
        <v>205</v>
      </c>
      <c r="T6" s="77"/>
      <c r="U6" s="77"/>
      <c r="V6" s="77"/>
      <c r="W6" s="191"/>
      <c r="X6" s="55"/>
      <c r="Y6" s="55"/>
      <c r="Z6" s="55"/>
      <c r="AA6" s="55"/>
      <c r="AB6" s="55"/>
      <c r="AC6" s="55"/>
      <c r="AD6" s="55"/>
      <c r="AE6" s="55"/>
      <c r="AF6" s="55"/>
      <c r="AG6" s="55"/>
      <c r="AH6" s="55"/>
      <c r="AI6" s="141"/>
      <c r="AJ6" s="55"/>
      <c r="AK6" s="141"/>
      <c r="AL6" s="55"/>
      <c r="AM6" s="55"/>
      <c r="AN6" s="55"/>
      <c r="AO6" s="156"/>
      <c r="AP6" s="63"/>
      <c r="AQ6" s="63"/>
      <c r="AR6" s="63"/>
      <c r="AS6" s="63"/>
      <c r="AT6" s="63"/>
      <c r="AU6" s="63"/>
      <c r="AV6" s="26"/>
      <c r="AW6" s="26"/>
      <c r="AX6" s="26"/>
      <c r="AY6" s="26"/>
      <c r="AZ6" s="26"/>
      <c r="BA6" s="26"/>
      <c r="BB6" s="26"/>
      <c r="BC6" s="26"/>
      <c r="BD6" s="26"/>
      <c r="BE6" s="26"/>
      <c r="BF6" s="26"/>
    </row>
    <row r="7" spans="1:58" ht="15" customHeight="1" x14ac:dyDescent="0.45">
      <c r="A7" s="13">
        <v>4</v>
      </c>
      <c r="B7" s="78" t="s">
        <v>321</v>
      </c>
      <c r="C7" s="217" t="s">
        <v>322</v>
      </c>
      <c r="D7" s="79"/>
      <c r="E7" s="27">
        <v>1996</v>
      </c>
      <c r="F7" s="129" t="s">
        <v>181</v>
      </c>
      <c r="G7" s="27" t="s">
        <v>214</v>
      </c>
      <c r="H7" s="27" t="s">
        <v>323</v>
      </c>
      <c r="I7" s="27"/>
      <c r="J7" s="27"/>
      <c r="K7" s="27"/>
      <c r="L7" s="27"/>
      <c r="M7" s="27"/>
      <c r="N7" s="163" t="s">
        <v>324</v>
      </c>
      <c r="O7" s="80" t="s">
        <v>325</v>
      </c>
      <c r="P7" s="80">
        <v>44.2</v>
      </c>
      <c r="Q7" s="80">
        <v>9.1199999999999992</v>
      </c>
      <c r="R7" s="80" t="s">
        <v>190</v>
      </c>
      <c r="S7" s="233" t="s">
        <v>191</v>
      </c>
      <c r="T7" s="80"/>
      <c r="U7" s="80"/>
      <c r="V7" s="80"/>
      <c r="W7" s="208"/>
      <c r="X7" s="27" t="s">
        <v>326</v>
      </c>
      <c r="Y7" s="27">
        <v>12.3</v>
      </c>
      <c r="Z7" s="27">
        <v>24.3</v>
      </c>
      <c r="AA7" s="81">
        <f>AR23</f>
        <v>17.113333333333333</v>
      </c>
      <c r="AB7" s="27"/>
      <c r="AC7" s="27"/>
      <c r="AD7" s="81">
        <f>AS23</f>
        <v>37.866666666666667</v>
      </c>
      <c r="AE7" s="27"/>
      <c r="AF7" s="27"/>
      <c r="AG7" s="27"/>
      <c r="AH7" s="27"/>
      <c r="AI7" s="142"/>
      <c r="AJ7" s="27"/>
      <c r="AK7" s="142"/>
      <c r="AL7" s="27" t="s">
        <v>327</v>
      </c>
      <c r="AM7" s="27"/>
      <c r="AN7" s="27"/>
      <c r="AO7" s="142" t="str">
        <f>C7</f>
        <v>Danovaro, R. (1996). Detritus-bacteria-meiofauna interactions in a seagrass bed (Posidonia oceanica) of the NW Mediterranean. Marine Biology 127, 1-13. doi:10.1007/bf00993638</v>
      </c>
      <c r="AP7" s="27" t="s">
        <v>328</v>
      </c>
      <c r="AQ7" s="27" t="s">
        <v>329</v>
      </c>
      <c r="AR7" s="27" t="s">
        <v>330</v>
      </c>
      <c r="AS7" s="27" t="s">
        <v>331</v>
      </c>
      <c r="AT7" s="27" t="s">
        <v>332</v>
      </c>
      <c r="AU7" s="27" t="s">
        <v>333</v>
      </c>
      <c r="AV7" s="13"/>
      <c r="AW7" s="13"/>
      <c r="AX7" s="13"/>
      <c r="AY7" s="13"/>
      <c r="AZ7" s="13"/>
      <c r="BA7" s="13"/>
      <c r="BB7" s="13"/>
      <c r="BC7" s="13"/>
      <c r="BD7" s="13"/>
      <c r="BE7" s="13"/>
      <c r="BF7" s="13"/>
    </row>
    <row r="8" spans="1:58" ht="15" customHeight="1" x14ac:dyDescent="0.45">
      <c r="A8" s="13">
        <v>5</v>
      </c>
      <c r="B8" s="78" t="s">
        <v>334</v>
      </c>
      <c r="C8" s="188" t="s">
        <v>335</v>
      </c>
      <c r="D8" s="13"/>
      <c r="E8" s="13">
        <v>2017</v>
      </c>
      <c r="F8" s="89" t="s">
        <v>189</v>
      </c>
      <c r="G8" s="13" t="s">
        <v>108</v>
      </c>
      <c r="H8" s="13"/>
      <c r="I8" s="13" t="s">
        <v>182</v>
      </c>
      <c r="J8" s="13"/>
      <c r="K8" s="13"/>
      <c r="L8" s="13" t="s">
        <v>336</v>
      </c>
      <c r="M8" s="39"/>
      <c r="N8" s="161" t="s">
        <v>337</v>
      </c>
      <c r="O8" s="14" t="s">
        <v>338</v>
      </c>
      <c r="P8" s="14" t="s">
        <v>339</v>
      </c>
      <c r="Q8" s="14" t="s">
        <v>340</v>
      </c>
      <c r="R8" s="87" t="s">
        <v>190</v>
      </c>
      <c r="S8" s="87" t="s">
        <v>191</v>
      </c>
      <c r="T8" s="87"/>
      <c r="U8" s="87"/>
      <c r="V8" s="87"/>
      <c r="W8" s="94"/>
      <c r="X8" s="39"/>
      <c r="Y8" s="13">
        <v>8.3000000000000007</v>
      </c>
      <c r="Z8" s="13">
        <v>10.1</v>
      </c>
      <c r="AA8" s="13">
        <v>9.1</v>
      </c>
      <c r="AB8" s="13"/>
      <c r="AC8" s="13"/>
      <c r="AD8" s="13"/>
      <c r="AE8" s="13"/>
      <c r="AF8" s="13"/>
      <c r="AG8" s="13"/>
      <c r="AH8" s="39"/>
      <c r="AI8" s="140" t="s">
        <v>341</v>
      </c>
      <c r="AJ8" s="39">
        <v>0.2</v>
      </c>
      <c r="AK8" s="140"/>
      <c r="AL8" s="13" t="s">
        <v>342</v>
      </c>
      <c r="AM8" s="13"/>
      <c r="AN8" s="13">
        <v>775</v>
      </c>
      <c r="AO8" s="140"/>
      <c r="AP8" s="13"/>
      <c r="AQ8" s="8" t="s">
        <v>343</v>
      </c>
      <c r="AR8" s="13">
        <v>13.5</v>
      </c>
      <c r="AS8" s="13">
        <v>38.31</v>
      </c>
      <c r="AT8" s="13">
        <v>0.77700000000000002</v>
      </c>
      <c r="AU8" s="13">
        <v>0.61499999999999999</v>
      </c>
      <c r="AV8" s="13"/>
      <c r="AW8" s="13"/>
      <c r="AX8" s="13"/>
      <c r="AY8" s="13"/>
      <c r="AZ8" s="13"/>
      <c r="BA8" s="13"/>
      <c r="BB8" s="13"/>
      <c r="BC8" s="13"/>
      <c r="BD8" s="13"/>
      <c r="BE8" s="13"/>
      <c r="BF8" s="13"/>
    </row>
    <row r="9" spans="1:58" ht="15" customHeight="1" x14ac:dyDescent="0.45">
      <c r="A9" s="13">
        <v>6</v>
      </c>
      <c r="B9" s="13" t="s">
        <v>334</v>
      </c>
      <c r="C9" s="188" t="s">
        <v>335</v>
      </c>
      <c r="D9" s="13"/>
      <c r="E9" s="13">
        <v>2017</v>
      </c>
      <c r="F9" s="89"/>
      <c r="G9" s="13" t="s">
        <v>109</v>
      </c>
      <c r="H9" s="13"/>
      <c r="I9" s="13" t="s">
        <v>209</v>
      </c>
      <c r="J9" s="13"/>
      <c r="K9" s="13"/>
      <c r="L9" s="13"/>
      <c r="M9" s="39"/>
      <c r="N9" s="161" t="s">
        <v>344</v>
      </c>
      <c r="O9" s="14" t="s">
        <v>345</v>
      </c>
      <c r="P9" s="14" t="s">
        <v>346</v>
      </c>
      <c r="Q9" s="14" t="s">
        <v>347</v>
      </c>
      <c r="R9" s="14" t="s">
        <v>204</v>
      </c>
      <c r="S9" s="311" t="s">
        <v>348</v>
      </c>
      <c r="T9" s="87"/>
      <c r="U9" s="87"/>
      <c r="V9" s="87"/>
      <c r="W9" s="94"/>
      <c r="X9" s="39"/>
      <c r="Y9" s="13">
        <v>21.1</v>
      </c>
      <c r="Z9" s="13">
        <v>22.1</v>
      </c>
      <c r="AA9" s="13">
        <v>21.7</v>
      </c>
      <c r="AB9" s="13"/>
      <c r="AC9" s="13"/>
      <c r="AD9" s="13"/>
      <c r="AE9" s="13"/>
      <c r="AF9" s="13"/>
      <c r="AG9" s="13"/>
      <c r="AH9" s="39"/>
      <c r="AI9" s="140" t="s">
        <v>349</v>
      </c>
      <c r="AJ9" s="39"/>
      <c r="AK9" s="140"/>
      <c r="AL9" s="13" t="s">
        <v>350</v>
      </c>
      <c r="AM9" s="13"/>
      <c r="AN9" s="13">
        <v>375</v>
      </c>
      <c r="AO9" s="140"/>
      <c r="AP9" s="13"/>
      <c r="AQ9" s="8" t="s">
        <v>351</v>
      </c>
      <c r="AR9" s="13">
        <v>12.3</v>
      </c>
      <c r="AS9" s="13">
        <v>38.130000000000003</v>
      </c>
      <c r="AT9" s="13">
        <v>0.58499999999999996</v>
      </c>
      <c r="AU9" s="13">
        <v>0.37740000000000001</v>
      </c>
      <c r="AV9" s="13"/>
      <c r="AW9" s="13"/>
      <c r="AX9" s="13"/>
      <c r="AY9" s="13"/>
      <c r="AZ9" s="13"/>
      <c r="BA9" s="13"/>
      <c r="BB9" s="13"/>
      <c r="BC9" s="13"/>
      <c r="BD9" s="13"/>
      <c r="BE9" s="13"/>
      <c r="BF9" s="13"/>
    </row>
    <row r="10" spans="1:58" ht="15" customHeight="1" x14ac:dyDescent="0.45">
      <c r="A10" s="13">
        <v>7</v>
      </c>
      <c r="B10" s="13" t="s">
        <v>334</v>
      </c>
      <c r="C10" s="188" t="s">
        <v>335</v>
      </c>
      <c r="D10" s="13" t="e">
        <f>#REF!</f>
        <v>#REF!</v>
      </c>
      <c r="E10" s="13" t="e">
        <f>#REF!</f>
        <v>#REF!</v>
      </c>
      <c r="F10" s="89"/>
      <c r="G10" s="13"/>
      <c r="H10" s="13"/>
      <c r="I10" s="13" t="s">
        <v>352</v>
      </c>
      <c r="J10" s="13"/>
      <c r="K10" s="13"/>
      <c r="L10" s="13"/>
      <c r="M10" s="39"/>
      <c r="N10" s="161" t="e">
        <f>#REF!</f>
        <v>#REF!</v>
      </c>
      <c r="O10" s="14" t="s">
        <v>353</v>
      </c>
      <c r="P10" s="14" t="s">
        <v>354</v>
      </c>
      <c r="Q10" s="14" t="s">
        <v>355</v>
      </c>
      <c r="R10" s="14" t="s">
        <v>210</v>
      </c>
      <c r="S10" s="87" t="s">
        <v>356</v>
      </c>
      <c r="T10" s="87"/>
      <c r="U10" s="87"/>
      <c r="V10" s="87"/>
      <c r="W10" s="94"/>
      <c r="X10" s="39"/>
      <c r="Y10" s="13"/>
      <c r="Z10" s="13"/>
      <c r="AA10" s="13"/>
      <c r="AB10" s="13"/>
      <c r="AC10" s="13"/>
      <c r="AD10" s="13"/>
      <c r="AE10" s="13"/>
      <c r="AF10" s="13"/>
      <c r="AG10" s="13"/>
      <c r="AH10" s="39"/>
      <c r="AI10" s="140"/>
      <c r="AJ10" s="39"/>
      <c r="AK10" s="140"/>
      <c r="AL10" s="13"/>
      <c r="AM10" s="13"/>
      <c r="AN10" s="13"/>
      <c r="AO10" s="140"/>
      <c r="AP10" s="13"/>
      <c r="AQ10" s="8" t="s">
        <v>357</v>
      </c>
      <c r="AR10" s="13">
        <v>14.5</v>
      </c>
      <c r="AS10" s="13">
        <v>38.04</v>
      </c>
      <c r="AT10" s="13">
        <v>0.65800000000000003</v>
      </c>
      <c r="AU10" s="13">
        <v>0.30199999999999999</v>
      </c>
      <c r="AV10" s="13"/>
      <c r="AW10" s="13"/>
      <c r="AX10" s="13"/>
      <c r="AY10" s="13"/>
      <c r="AZ10" s="13"/>
      <c r="BA10" s="13"/>
      <c r="BB10" s="13"/>
      <c r="BC10" s="13"/>
      <c r="BD10" s="13"/>
      <c r="BE10" s="13"/>
      <c r="BF10" s="13"/>
    </row>
    <row r="11" spans="1:58" ht="14.25" customHeight="1" x14ac:dyDescent="0.45">
      <c r="A11" s="13">
        <v>8</v>
      </c>
      <c r="B11" s="13" t="s">
        <v>334</v>
      </c>
      <c r="C11" s="188" t="s">
        <v>335</v>
      </c>
      <c r="D11" s="13" t="e">
        <f>#REF!</f>
        <v>#REF!</v>
      </c>
      <c r="E11" s="13" t="e">
        <f>#REF!</f>
        <v>#REF!</v>
      </c>
      <c r="F11" s="89"/>
      <c r="G11" s="13"/>
      <c r="H11" s="13"/>
      <c r="I11" s="13"/>
      <c r="J11" s="13"/>
      <c r="K11" s="13"/>
      <c r="L11" s="13"/>
      <c r="M11" s="39"/>
      <c r="N11" s="161" t="e">
        <f>#REF!</f>
        <v>#REF!</v>
      </c>
      <c r="O11" s="14" t="s">
        <v>353</v>
      </c>
      <c r="P11" s="14" t="s">
        <v>358</v>
      </c>
      <c r="Q11" s="14" t="s">
        <v>359</v>
      </c>
      <c r="R11" s="14" t="s">
        <v>210</v>
      </c>
      <c r="S11" s="87" t="s">
        <v>356</v>
      </c>
      <c r="T11" s="87"/>
      <c r="U11" s="87"/>
      <c r="V11" s="87"/>
      <c r="W11" s="94"/>
      <c r="X11" s="39"/>
      <c r="Y11" s="13"/>
      <c r="Z11" s="13"/>
      <c r="AA11" s="13"/>
      <c r="AB11" s="13"/>
      <c r="AC11" s="13"/>
      <c r="AD11" s="13"/>
      <c r="AE11" s="13"/>
      <c r="AF11" s="13"/>
      <c r="AG11" s="13"/>
      <c r="AH11" s="39"/>
      <c r="AI11" s="140"/>
      <c r="AJ11" s="39"/>
      <c r="AK11" s="140"/>
      <c r="AL11" s="13"/>
      <c r="AM11" s="13"/>
      <c r="AN11" s="13"/>
      <c r="AO11" s="140"/>
      <c r="AP11" s="13"/>
      <c r="AQ11" s="8" t="s">
        <v>360</v>
      </c>
      <c r="AR11" s="13">
        <v>14.6</v>
      </c>
      <c r="AS11" s="13">
        <v>38.22</v>
      </c>
      <c r="AT11" s="13">
        <v>1.268</v>
      </c>
      <c r="AU11" s="13">
        <v>0.45380000000000004</v>
      </c>
      <c r="AV11" s="13"/>
      <c r="AW11" s="13"/>
      <c r="AX11" s="13"/>
      <c r="AY11" s="13"/>
      <c r="AZ11" s="13"/>
      <c r="BA11" s="13"/>
      <c r="BB11" s="13"/>
      <c r="BC11" s="13"/>
      <c r="BD11" s="13"/>
      <c r="BE11" s="13"/>
      <c r="BF11" s="13"/>
    </row>
    <row r="12" spans="1:58" ht="14.25" customHeight="1" x14ac:dyDescent="0.45">
      <c r="A12" s="13">
        <v>9</v>
      </c>
      <c r="B12" s="13" t="s">
        <v>334</v>
      </c>
      <c r="C12" s="188" t="s">
        <v>335</v>
      </c>
      <c r="D12" s="13" t="e">
        <f>#REF!</f>
        <v>#REF!</v>
      </c>
      <c r="E12" s="13" t="e">
        <f>#REF!</f>
        <v>#REF!</v>
      </c>
      <c r="F12" s="89"/>
      <c r="G12" s="13"/>
      <c r="H12" s="13"/>
      <c r="I12" s="13"/>
      <c r="J12" s="13"/>
      <c r="K12" s="13"/>
      <c r="L12" s="13"/>
      <c r="M12" s="39"/>
      <c r="N12" s="161" t="e">
        <f>#REF!</f>
        <v>#REF!</v>
      </c>
      <c r="O12" s="14" t="s">
        <v>361</v>
      </c>
      <c r="P12" s="14" t="s">
        <v>362</v>
      </c>
      <c r="Q12" s="14" t="s">
        <v>363</v>
      </c>
      <c r="R12" s="14" t="s">
        <v>210</v>
      </c>
      <c r="S12" s="87" t="s">
        <v>356</v>
      </c>
      <c r="T12" s="87"/>
      <c r="U12" s="87"/>
      <c r="V12" s="87"/>
      <c r="W12" s="94"/>
      <c r="X12" s="39"/>
      <c r="Y12" s="13"/>
      <c r="Z12" s="13"/>
      <c r="AA12" s="13"/>
      <c r="AB12" s="13"/>
      <c r="AC12" s="13"/>
      <c r="AD12" s="13"/>
      <c r="AE12" s="13"/>
      <c r="AF12" s="13"/>
      <c r="AG12" s="13"/>
      <c r="AH12" s="39"/>
      <c r="AI12" s="140"/>
      <c r="AJ12" s="39"/>
      <c r="AK12" s="140"/>
      <c r="AL12" s="13"/>
      <c r="AM12" s="13"/>
      <c r="AN12" s="13"/>
      <c r="AO12" s="140"/>
      <c r="AP12" s="13"/>
      <c r="AQ12" s="8" t="s">
        <v>360</v>
      </c>
      <c r="AR12" s="13">
        <v>14.8</v>
      </c>
      <c r="AS12" s="13">
        <v>38.130000000000003</v>
      </c>
      <c r="AT12" s="13">
        <v>0.57299999999999995</v>
      </c>
      <c r="AU12" s="13">
        <v>0.34230000000000005</v>
      </c>
      <c r="AV12" s="13"/>
      <c r="AW12" s="13"/>
      <c r="AX12" s="13"/>
      <c r="AY12" s="13"/>
      <c r="AZ12" s="13"/>
      <c r="BA12" s="13"/>
      <c r="BB12" s="13"/>
      <c r="BC12" s="13"/>
      <c r="BD12" s="13"/>
      <c r="BE12" s="13"/>
      <c r="BF12" s="13"/>
    </row>
    <row r="13" spans="1:58" ht="14.25" customHeight="1" x14ac:dyDescent="0.45">
      <c r="A13" s="13">
        <v>10</v>
      </c>
      <c r="B13" s="13" t="s">
        <v>334</v>
      </c>
      <c r="C13" s="188" t="s">
        <v>335</v>
      </c>
      <c r="D13" s="13" t="e">
        <f>#REF!</f>
        <v>#REF!</v>
      </c>
      <c r="E13" s="13" t="e">
        <f>#REF!</f>
        <v>#REF!</v>
      </c>
      <c r="F13" s="89"/>
      <c r="G13" s="13"/>
      <c r="H13" s="13"/>
      <c r="I13" s="13"/>
      <c r="J13" s="13"/>
      <c r="K13" s="13"/>
      <c r="L13" s="13"/>
      <c r="M13" s="39"/>
      <c r="N13" s="161" t="e">
        <f>#REF!</f>
        <v>#REF!</v>
      </c>
      <c r="O13" s="14" t="s">
        <v>364</v>
      </c>
      <c r="P13" s="14" t="s">
        <v>365</v>
      </c>
      <c r="Q13" s="14" t="s">
        <v>366</v>
      </c>
      <c r="R13" s="14" t="s">
        <v>197</v>
      </c>
      <c r="S13" s="87" t="s">
        <v>356</v>
      </c>
      <c r="T13" s="87"/>
      <c r="U13" s="87"/>
      <c r="V13" s="87"/>
      <c r="W13" s="94"/>
      <c r="X13" s="39"/>
      <c r="Y13" s="13"/>
      <c r="Z13" s="13"/>
      <c r="AA13" s="13"/>
      <c r="AB13" s="13"/>
      <c r="AC13" s="13"/>
      <c r="AD13" s="13"/>
      <c r="AE13" s="13"/>
      <c r="AF13" s="13"/>
      <c r="AG13" s="13"/>
      <c r="AH13" s="39"/>
      <c r="AI13" s="140"/>
      <c r="AJ13" s="39"/>
      <c r="AK13" s="140"/>
      <c r="AL13" s="13"/>
      <c r="AM13" s="13"/>
      <c r="AN13" s="13"/>
      <c r="AO13" s="140"/>
      <c r="AP13" s="13"/>
      <c r="AQ13" s="8" t="s">
        <v>367</v>
      </c>
      <c r="AR13" s="13">
        <v>17.3</v>
      </c>
      <c r="AS13" s="13">
        <v>37.64</v>
      </c>
      <c r="AT13" s="13">
        <v>0.43</v>
      </c>
      <c r="AU13" s="13">
        <v>0.27050000000000002</v>
      </c>
      <c r="AV13" s="13"/>
      <c r="AW13" s="13"/>
      <c r="AX13" s="13"/>
      <c r="AY13" s="13"/>
      <c r="AZ13" s="13"/>
      <c r="BA13" s="13"/>
      <c r="BB13" s="13"/>
      <c r="BC13" s="13"/>
      <c r="BD13" s="13"/>
      <c r="BE13" s="13"/>
      <c r="BF13" s="13"/>
    </row>
    <row r="14" spans="1:58" ht="14.25" customHeight="1" x14ac:dyDescent="0.45">
      <c r="A14" s="13">
        <v>11</v>
      </c>
      <c r="B14" s="13" t="s">
        <v>334</v>
      </c>
      <c r="C14" s="188" t="s">
        <v>335</v>
      </c>
      <c r="D14" s="13" t="e">
        <f>#REF!</f>
        <v>#REF!</v>
      </c>
      <c r="E14" s="13" t="e">
        <f>#REF!</f>
        <v>#REF!</v>
      </c>
      <c r="F14" s="89"/>
      <c r="G14" s="13"/>
      <c r="H14" s="13"/>
      <c r="I14" s="13"/>
      <c r="J14" s="13"/>
      <c r="K14" s="13"/>
      <c r="L14" s="13"/>
      <c r="M14" s="39"/>
      <c r="N14" s="161" t="e">
        <f>#REF!</f>
        <v>#REF!</v>
      </c>
      <c r="O14" s="14" t="s">
        <v>364</v>
      </c>
      <c r="P14" s="14" t="s">
        <v>368</v>
      </c>
      <c r="Q14" s="14" t="s">
        <v>369</v>
      </c>
      <c r="R14" s="14" t="s">
        <v>197</v>
      </c>
      <c r="S14" s="87" t="s">
        <v>356</v>
      </c>
      <c r="T14" s="87"/>
      <c r="U14" s="87"/>
      <c r="V14" s="87"/>
      <c r="W14" s="94"/>
      <c r="X14" s="39"/>
      <c r="Y14" s="13"/>
      <c r="Z14" s="13"/>
      <c r="AA14" s="13"/>
      <c r="AB14" s="13"/>
      <c r="AC14" s="13"/>
      <c r="AD14" s="13"/>
      <c r="AE14" s="13"/>
      <c r="AF14" s="13"/>
      <c r="AG14" s="13"/>
      <c r="AH14" s="39"/>
      <c r="AI14" s="140"/>
      <c r="AJ14" s="39"/>
      <c r="AK14" s="140"/>
      <c r="AL14" s="13"/>
      <c r="AM14" s="13"/>
      <c r="AN14" s="13"/>
      <c r="AO14" s="140"/>
      <c r="AP14" s="13"/>
      <c r="AQ14" s="8" t="s">
        <v>367</v>
      </c>
      <c r="AR14" s="13">
        <v>18.3</v>
      </c>
      <c r="AS14" s="13">
        <v>37.64</v>
      </c>
      <c r="AT14" s="13">
        <v>0.48699999999999999</v>
      </c>
      <c r="AU14" s="13">
        <v>0.23319999999999999</v>
      </c>
      <c r="AV14" s="13"/>
      <c r="AW14" s="13"/>
      <c r="AX14" s="13"/>
      <c r="AY14" s="13"/>
      <c r="AZ14" s="13"/>
      <c r="BA14" s="13"/>
      <c r="BB14" s="13"/>
      <c r="BC14" s="13"/>
      <c r="BD14" s="13"/>
      <c r="BE14" s="13"/>
      <c r="BF14" s="13"/>
    </row>
    <row r="15" spans="1:58" ht="14.25" customHeight="1" x14ac:dyDescent="0.45">
      <c r="A15" s="13">
        <v>12</v>
      </c>
      <c r="B15" s="13" t="s">
        <v>334</v>
      </c>
      <c r="C15" s="188" t="s">
        <v>335</v>
      </c>
      <c r="D15" s="13" t="e">
        <f>#REF!</f>
        <v>#REF!</v>
      </c>
      <c r="E15" s="13" t="e">
        <f>#REF!</f>
        <v>#REF!</v>
      </c>
      <c r="F15" s="89"/>
      <c r="G15" s="13"/>
      <c r="H15" s="13"/>
      <c r="I15" s="13"/>
      <c r="J15" s="13"/>
      <c r="K15" s="13"/>
      <c r="L15" s="13"/>
      <c r="M15" s="39"/>
      <c r="N15" s="161" t="e">
        <f>#REF!</f>
        <v>#REF!</v>
      </c>
      <c r="O15" s="14" t="s">
        <v>364</v>
      </c>
      <c r="P15" s="14" t="s">
        <v>370</v>
      </c>
      <c r="Q15" s="14" t="s">
        <v>371</v>
      </c>
      <c r="R15" s="14" t="s">
        <v>197</v>
      </c>
      <c r="S15" s="87" t="s">
        <v>356</v>
      </c>
      <c r="T15" s="87"/>
      <c r="U15" s="87"/>
      <c r="V15" s="87"/>
      <c r="W15" s="94"/>
      <c r="X15" s="39"/>
      <c r="Y15" s="13"/>
      <c r="Z15" s="13"/>
      <c r="AA15" s="13"/>
      <c r="AB15" s="13"/>
      <c r="AC15" s="13"/>
      <c r="AD15" s="13"/>
      <c r="AE15" s="13"/>
      <c r="AF15" s="13"/>
      <c r="AG15" s="13"/>
      <c r="AH15" s="39"/>
      <c r="AI15" s="140"/>
      <c r="AJ15" s="39"/>
      <c r="AK15" s="140"/>
      <c r="AL15" s="13"/>
      <c r="AM15" s="13"/>
      <c r="AN15" s="13"/>
      <c r="AO15" s="140"/>
      <c r="AP15" s="13"/>
      <c r="AQ15" s="8" t="s">
        <v>372</v>
      </c>
      <c r="AR15" s="13">
        <v>20.5</v>
      </c>
      <c r="AS15" s="13">
        <v>36.979999999999997</v>
      </c>
      <c r="AT15" s="13">
        <v>0.74099999999999999</v>
      </c>
      <c r="AU15" s="13">
        <v>0.20330000000000001</v>
      </c>
      <c r="AV15" s="13"/>
      <c r="AW15" s="13"/>
      <c r="AX15" s="13"/>
      <c r="AY15" s="13"/>
      <c r="AZ15" s="13"/>
      <c r="BA15" s="13"/>
      <c r="BB15" s="13"/>
      <c r="BC15" s="13"/>
      <c r="BD15" s="13"/>
      <c r="BE15" s="13"/>
      <c r="BF15" s="13"/>
    </row>
    <row r="16" spans="1:58" ht="14.25" customHeight="1" x14ac:dyDescent="0.45">
      <c r="A16" s="13">
        <v>13</v>
      </c>
      <c r="B16" s="13" t="s">
        <v>334</v>
      </c>
      <c r="C16" s="188" t="s">
        <v>335</v>
      </c>
      <c r="D16" s="13" t="e">
        <f>#REF!</f>
        <v>#REF!</v>
      </c>
      <c r="E16" s="13" t="e">
        <f>#REF!</f>
        <v>#REF!</v>
      </c>
      <c r="F16" s="89"/>
      <c r="G16" s="13"/>
      <c r="H16" s="13"/>
      <c r="I16" s="13"/>
      <c r="J16" s="13"/>
      <c r="K16" s="13"/>
      <c r="L16" s="13"/>
      <c r="M16" s="39"/>
      <c r="N16" s="161" t="e">
        <f>#REF!</f>
        <v>#REF!</v>
      </c>
      <c r="O16" s="14" t="s">
        <v>364</v>
      </c>
      <c r="P16" s="14" t="s">
        <v>370</v>
      </c>
      <c r="Q16" s="14" t="s">
        <v>371</v>
      </c>
      <c r="R16" s="14" t="s">
        <v>197</v>
      </c>
      <c r="S16" s="87" t="s">
        <v>356</v>
      </c>
      <c r="T16" s="87"/>
      <c r="U16" s="87"/>
      <c r="V16" s="87"/>
      <c r="W16" s="94"/>
      <c r="X16" s="39"/>
      <c r="Y16" s="13"/>
      <c r="Z16" s="13"/>
      <c r="AA16" s="13"/>
      <c r="AB16" s="13"/>
      <c r="AC16" s="13"/>
      <c r="AD16" s="13"/>
      <c r="AE16" s="13"/>
      <c r="AF16" s="13"/>
      <c r="AG16" s="13"/>
      <c r="AH16" s="39"/>
      <c r="AI16" s="140"/>
      <c r="AJ16" s="39"/>
      <c r="AK16" s="140"/>
      <c r="AL16" s="13"/>
      <c r="AM16" s="13"/>
      <c r="AN16" s="13"/>
      <c r="AO16" s="140"/>
      <c r="AP16" s="13"/>
      <c r="AQ16" s="8" t="s">
        <v>373</v>
      </c>
      <c r="AR16" s="13">
        <v>21.3</v>
      </c>
      <c r="AS16" s="13">
        <v>37.909999999999997</v>
      </c>
      <c r="AT16" s="13">
        <v>0.84199999999999997</v>
      </c>
      <c r="AU16" s="13">
        <v>0.2576</v>
      </c>
      <c r="AV16" s="13"/>
      <c r="AW16" s="13"/>
      <c r="AX16" s="13"/>
      <c r="AY16" s="13"/>
      <c r="AZ16" s="13"/>
      <c r="BA16" s="13"/>
      <c r="BB16" s="13"/>
      <c r="BC16" s="13"/>
      <c r="BD16" s="13"/>
      <c r="BE16" s="13"/>
      <c r="BF16" s="13"/>
    </row>
    <row r="17" spans="1:58" ht="14.25" customHeight="1" x14ac:dyDescent="0.45">
      <c r="A17" s="13">
        <v>14</v>
      </c>
      <c r="B17" s="13" t="s">
        <v>334</v>
      </c>
      <c r="C17" s="188" t="s">
        <v>335</v>
      </c>
      <c r="D17" s="13" t="e">
        <f>#REF!</f>
        <v>#REF!</v>
      </c>
      <c r="E17" s="13" t="e">
        <f>#REF!</f>
        <v>#REF!</v>
      </c>
      <c r="F17" s="89"/>
      <c r="G17" s="13"/>
      <c r="H17" s="13"/>
      <c r="I17" s="13"/>
      <c r="J17" s="13"/>
      <c r="K17" s="13"/>
      <c r="L17" s="13"/>
      <c r="M17" s="39"/>
      <c r="N17" s="161" t="e">
        <f>#REF!</f>
        <v>#REF!</v>
      </c>
      <c r="O17" s="14" t="s">
        <v>364</v>
      </c>
      <c r="P17" s="14" t="s">
        <v>374</v>
      </c>
      <c r="Q17" s="14" t="s">
        <v>375</v>
      </c>
      <c r="R17" s="14" t="s">
        <v>197</v>
      </c>
      <c r="S17" s="87" t="s">
        <v>356</v>
      </c>
      <c r="T17" s="87"/>
      <c r="U17" s="87"/>
      <c r="V17" s="87"/>
      <c r="W17" s="94"/>
      <c r="X17" s="39"/>
      <c r="Y17" s="13"/>
      <c r="Z17" s="13"/>
      <c r="AA17" s="13"/>
      <c r="AB17" s="13"/>
      <c r="AC17" s="13"/>
      <c r="AD17" s="13"/>
      <c r="AE17" s="13"/>
      <c r="AF17" s="13"/>
      <c r="AG17" s="13"/>
      <c r="AH17" s="39"/>
      <c r="AI17" s="140"/>
      <c r="AJ17" s="39"/>
      <c r="AK17" s="140"/>
      <c r="AL17" s="13"/>
      <c r="AM17" s="13"/>
      <c r="AN17" s="13"/>
      <c r="AO17" s="140"/>
      <c r="AP17" s="13"/>
      <c r="AQ17" s="8" t="s">
        <v>376</v>
      </c>
      <c r="AR17" s="13">
        <v>23.6</v>
      </c>
      <c r="AS17" s="13">
        <v>37.549999999999997</v>
      </c>
      <c r="AT17" s="13">
        <v>0.45100000000000001</v>
      </c>
      <c r="AU17" s="13">
        <v>0.21540000000000001</v>
      </c>
      <c r="AV17" s="13"/>
      <c r="AW17" s="13"/>
      <c r="AX17" s="13"/>
      <c r="AY17" s="13"/>
      <c r="AZ17" s="13"/>
      <c r="BA17" s="13"/>
      <c r="BB17" s="13"/>
      <c r="BC17" s="13"/>
      <c r="BD17" s="13"/>
      <c r="BE17" s="13"/>
      <c r="BF17" s="13"/>
    </row>
    <row r="18" spans="1:58" ht="14.25" customHeight="1" x14ac:dyDescent="0.45">
      <c r="A18" s="13">
        <v>15</v>
      </c>
      <c r="B18" s="13" t="s">
        <v>334</v>
      </c>
      <c r="C18" s="188" t="s">
        <v>335</v>
      </c>
      <c r="D18" s="13" t="e">
        <f>#REF!</f>
        <v>#REF!</v>
      </c>
      <c r="E18" s="13" t="e">
        <f>#REF!</f>
        <v>#REF!</v>
      </c>
      <c r="F18" s="89"/>
      <c r="G18" s="13"/>
      <c r="H18" s="13"/>
      <c r="I18" s="13"/>
      <c r="J18" s="13"/>
      <c r="K18" s="13"/>
      <c r="L18" s="13"/>
      <c r="M18" s="39"/>
      <c r="N18" s="161" t="e">
        <f>#REF!</f>
        <v>#REF!</v>
      </c>
      <c r="O18" s="14" t="s">
        <v>364</v>
      </c>
      <c r="P18" s="14" t="s">
        <v>377</v>
      </c>
      <c r="Q18" s="14" t="s">
        <v>378</v>
      </c>
      <c r="R18" s="14" t="s">
        <v>210</v>
      </c>
      <c r="S18" s="87" t="s">
        <v>379</v>
      </c>
      <c r="T18" s="87"/>
      <c r="U18" s="87"/>
      <c r="V18" s="87"/>
      <c r="W18" s="94"/>
      <c r="X18" s="39"/>
      <c r="Y18" s="13"/>
      <c r="Z18" s="13"/>
      <c r="AA18" s="13"/>
      <c r="AB18" s="13"/>
      <c r="AC18" s="13"/>
      <c r="AD18" s="13"/>
      <c r="AE18" s="13"/>
      <c r="AF18" s="13"/>
      <c r="AG18" s="13"/>
      <c r="AH18" s="39"/>
      <c r="AI18" s="140"/>
      <c r="AJ18" s="39"/>
      <c r="AK18" s="140"/>
      <c r="AL18" s="13"/>
      <c r="AM18" s="13"/>
      <c r="AN18" s="13"/>
      <c r="AO18" s="140"/>
      <c r="AP18" s="13"/>
      <c r="AQ18" s="8" t="s">
        <v>380</v>
      </c>
      <c r="AR18" s="13">
        <v>24.3</v>
      </c>
      <c r="AS18" s="13">
        <v>38.130000000000003</v>
      </c>
      <c r="AT18" s="13">
        <v>0.76400000000000001</v>
      </c>
      <c r="AU18" s="13">
        <v>0.25969999999999999</v>
      </c>
      <c r="AV18" s="13"/>
      <c r="AW18" s="13"/>
      <c r="AX18" s="13"/>
      <c r="AY18" s="13"/>
      <c r="AZ18" s="13"/>
      <c r="BA18" s="13"/>
      <c r="BB18" s="13"/>
      <c r="BC18" s="13"/>
      <c r="BD18" s="13"/>
      <c r="BE18" s="13"/>
      <c r="BF18" s="13"/>
    </row>
    <row r="19" spans="1:58" ht="14.25" customHeight="1" x14ac:dyDescent="0.45">
      <c r="A19" s="13">
        <v>16</v>
      </c>
      <c r="B19" s="13" t="s">
        <v>334</v>
      </c>
      <c r="C19" s="188" t="s">
        <v>335</v>
      </c>
      <c r="D19" s="13" t="e">
        <f>#REF!</f>
        <v>#REF!</v>
      </c>
      <c r="E19" s="13" t="e">
        <f>#REF!</f>
        <v>#REF!</v>
      </c>
      <c r="F19" s="89"/>
      <c r="G19" s="13"/>
      <c r="H19" s="13"/>
      <c r="I19" s="13"/>
      <c r="J19" s="13"/>
      <c r="K19" s="13"/>
      <c r="L19" s="13"/>
      <c r="M19" s="39"/>
      <c r="N19" s="161" t="e">
        <f>#REF!</f>
        <v>#REF!</v>
      </c>
      <c r="O19" s="14" t="s">
        <v>381</v>
      </c>
      <c r="P19" s="14" t="s">
        <v>382</v>
      </c>
      <c r="Q19" s="14" t="s">
        <v>383</v>
      </c>
      <c r="R19" s="14" t="s">
        <v>197</v>
      </c>
      <c r="S19" s="87" t="s">
        <v>356</v>
      </c>
      <c r="T19" s="87"/>
      <c r="U19" s="87"/>
      <c r="V19" s="87"/>
      <c r="W19" s="94"/>
      <c r="X19" s="39"/>
      <c r="Y19" s="13"/>
      <c r="Z19" s="13"/>
      <c r="AA19" s="13"/>
      <c r="AB19" s="13"/>
      <c r="AC19" s="13"/>
      <c r="AD19" s="13"/>
      <c r="AE19" s="13"/>
      <c r="AF19" s="13"/>
      <c r="AG19" s="13"/>
      <c r="AH19" s="39"/>
      <c r="AI19" s="140"/>
      <c r="AJ19" s="39"/>
      <c r="AK19" s="140"/>
      <c r="AL19" s="13"/>
      <c r="AM19" s="13"/>
      <c r="AN19" s="13"/>
      <c r="AO19" s="140"/>
      <c r="AP19" s="13"/>
      <c r="AQ19" s="8" t="s">
        <v>384</v>
      </c>
      <c r="AR19" s="13">
        <v>18.5</v>
      </c>
      <c r="AS19" s="13">
        <v>38.04</v>
      </c>
      <c r="AT19" s="13">
        <v>0.38400000000000001</v>
      </c>
      <c r="AU19" s="13">
        <v>0.22730000000000003</v>
      </c>
      <c r="AV19" s="13"/>
      <c r="AW19" s="13"/>
      <c r="AX19" s="13"/>
      <c r="AY19" s="13"/>
      <c r="AZ19" s="13"/>
      <c r="BA19" s="13"/>
      <c r="BB19" s="13"/>
      <c r="BC19" s="13"/>
      <c r="BD19" s="13"/>
      <c r="BE19" s="13"/>
      <c r="BF19" s="13"/>
    </row>
    <row r="20" spans="1:58" ht="14.25" customHeight="1" x14ac:dyDescent="0.45">
      <c r="A20" s="13">
        <v>17</v>
      </c>
      <c r="B20" s="13" t="s">
        <v>334</v>
      </c>
      <c r="C20" s="188" t="s">
        <v>335</v>
      </c>
      <c r="D20" s="13" t="e">
        <f>#REF!</f>
        <v>#REF!</v>
      </c>
      <c r="E20" s="13" t="e">
        <f>#REF!</f>
        <v>#REF!</v>
      </c>
      <c r="F20" s="89"/>
      <c r="G20" s="13"/>
      <c r="H20" s="13"/>
      <c r="I20" s="13"/>
      <c r="J20" s="13"/>
      <c r="K20" s="13"/>
      <c r="L20" s="13"/>
      <c r="M20" s="39"/>
      <c r="N20" s="161" t="e">
        <f>#REF!</f>
        <v>#REF!</v>
      </c>
      <c r="O20" s="14" t="s">
        <v>364</v>
      </c>
      <c r="P20" s="14" t="s">
        <v>368</v>
      </c>
      <c r="Q20" s="14" t="s">
        <v>369</v>
      </c>
      <c r="R20" s="14" t="s">
        <v>197</v>
      </c>
      <c r="S20" s="87" t="s">
        <v>356</v>
      </c>
      <c r="T20" s="87"/>
      <c r="U20" s="87"/>
      <c r="V20" s="87"/>
      <c r="W20" s="94"/>
      <c r="X20" s="39"/>
      <c r="Y20" s="13"/>
      <c r="Z20" s="13"/>
      <c r="AA20" s="13"/>
      <c r="AB20" s="13"/>
      <c r="AC20" s="13"/>
      <c r="AD20" s="13"/>
      <c r="AE20" s="13"/>
      <c r="AF20" s="13"/>
      <c r="AG20" s="13"/>
      <c r="AH20" s="39"/>
      <c r="AI20" s="140"/>
      <c r="AJ20" s="39"/>
      <c r="AK20" s="140"/>
      <c r="AL20" s="13"/>
      <c r="AM20" s="13"/>
      <c r="AN20" s="13"/>
      <c r="AO20" s="140"/>
      <c r="AP20" s="13"/>
      <c r="AQ20" s="8" t="s">
        <v>385</v>
      </c>
      <c r="AR20" s="13">
        <v>15.2</v>
      </c>
      <c r="AS20" s="13">
        <v>37.07</v>
      </c>
      <c r="AT20" s="13">
        <v>0.64100000000000001</v>
      </c>
      <c r="AU20" s="13">
        <v>0.27160000000000001</v>
      </c>
      <c r="AV20" s="13"/>
      <c r="AW20" s="13"/>
      <c r="AX20" s="13"/>
      <c r="AY20" s="13"/>
      <c r="AZ20" s="13"/>
      <c r="BA20" s="13"/>
      <c r="BB20" s="13"/>
      <c r="BC20" s="13"/>
      <c r="BD20" s="13"/>
      <c r="BE20" s="13"/>
      <c r="BF20" s="13"/>
    </row>
    <row r="21" spans="1:58" ht="14.25" customHeight="1" x14ac:dyDescent="0.45">
      <c r="A21" s="13">
        <v>18</v>
      </c>
      <c r="B21" s="13" t="s">
        <v>334</v>
      </c>
      <c r="C21" s="188" t="s">
        <v>335</v>
      </c>
      <c r="D21" s="13" t="e">
        <f>#REF!</f>
        <v>#REF!</v>
      </c>
      <c r="E21" s="13" t="e">
        <f>#REF!</f>
        <v>#REF!</v>
      </c>
      <c r="F21" s="89"/>
      <c r="G21" s="13"/>
      <c r="H21" s="13"/>
      <c r="I21" s="13"/>
      <c r="J21" s="13"/>
      <c r="K21" s="13"/>
      <c r="L21" s="13"/>
      <c r="M21" s="39"/>
      <c r="N21" s="161" t="e">
        <f>#REF!</f>
        <v>#REF!</v>
      </c>
      <c r="O21" s="14" t="s">
        <v>364</v>
      </c>
      <c r="P21" s="14" t="s">
        <v>386</v>
      </c>
      <c r="Q21" s="14" t="s">
        <v>386</v>
      </c>
      <c r="R21" s="14" t="s">
        <v>197</v>
      </c>
      <c r="S21" s="87" t="s">
        <v>356</v>
      </c>
      <c r="T21" s="87"/>
      <c r="U21" s="87"/>
      <c r="V21" s="87"/>
      <c r="W21" s="94"/>
      <c r="X21" s="39"/>
      <c r="Y21" s="13"/>
      <c r="Z21" s="13"/>
      <c r="AA21" s="13"/>
      <c r="AB21" s="13"/>
      <c r="AC21" s="13"/>
      <c r="AD21" s="13"/>
      <c r="AE21" s="13"/>
      <c r="AF21" s="13"/>
      <c r="AG21" s="13"/>
      <c r="AH21" s="39"/>
      <c r="AI21" s="140"/>
      <c r="AJ21" s="39"/>
      <c r="AK21" s="140"/>
      <c r="AL21" s="13"/>
      <c r="AM21" s="13"/>
      <c r="AN21" s="13"/>
      <c r="AO21" s="140"/>
      <c r="AP21" s="13"/>
      <c r="AQ21" s="8" t="s">
        <v>387</v>
      </c>
      <c r="AR21" s="13">
        <v>14.5</v>
      </c>
      <c r="AS21" s="13">
        <v>38.22</v>
      </c>
      <c r="AT21" s="13">
        <v>0.79700000000000004</v>
      </c>
      <c r="AU21" s="13">
        <v>0.21689999999999998</v>
      </c>
      <c r="AV21" s="13"/>
      <c r="AW21" s="13"/>
      <c r="AX21" s="13"/>
      <c r="AY21" s="13"/>
      <c r="AZ21" s="13"/>
      <c r="BA21" s="13"/>
      <c r="BB21" s="13"/>
      <c r="BC21" s="13"/>
      <c r="BD21" s="13"/>
      <c r="BE21" s="13"/>
      <c r="BF21" s="13"/>
    </row>
    <row r="22" spans="1:58" ht="15" customHeight="1" x14ac:dyDescent="0.45">
      <c r="A22" s="13">
        <v>19</v>
      </c>
      <c r="B22" s="55" t="s">
        <v>334</v>
      </c>
      <c r="C22" s="194" t="s">
        <v>335</v>
      </c>
      <c r="D22" s="55" t="e">
        <f>#REF!</f>
        <v>#REF!</v>
      </c>
      <c r="E22" s="55" t="e">
        <f>#REF!</f>
        <v>#REF!</v>
      </c>
      <c r="F22" s="128"/>
      <c r="G22" s="55"/>
      <c r="H22" s="55"/>
      <c r="I22" s="77"/>
      <c r="J22" s="55"/>
      <c r="K22" s="55"/>
      <c r="L22" s="55"/>
      <c r="M22" s="55"/>
      <c r="N22" s="162" t="e">
        <f>#REF!</f>
        <v>#REF!</v>
      </c>
      <c r="O22" s="77" t="s">
        <v>364</v>
      </c>
      <c r="P22" s="77" t="s">
        <v>386</v>
      </c>
      <c r="Q22" s="77" t="s">
        <v>386</v>
      </c>
      <c r="R22" s="77" t="s">
        <v>197</v>
      </c>
      <c r="S22" s="87" t="s">
        <v>356</v>
      </c>
      <c r="T22" s="77"/>
      <c r="U22" s="77"/>
      <c r="V22" s="77"/>
      <c r="W22" s="191"/>
      <c r="X22" s="55"/>
      <c r="Y22" s="55"/>
      <c r="Z22" s="55"/>
      <c r="AA22" s="55"/>
      <c r="AB22" s="55"/>
      <c r="AC22" s="55"/>
      <c r="AD22" s="55"/>
      <c r="AE22" s="55"/>
      <c r="AF22" s="55"/>
      <c r="AG22" s="55"/>
      <c r="AH22" s="55"/>
      <c r="AI22" s="141"/>
      <c r="AJ22" s="55"/>
      <c r="AK22" s="141"/>
      <c r="AL22" s="55"/>
      <c r="AM22" s="55"/>
      <c r="AN22" s="55"/>
      <c r="AO22" s="140"/>
      <c r="AP22" s="13"/>
      <c r="AQ22" s="43" t="s">
        <v>388</v>
      </c>
      <c r="AR22" s="55">
        <v>13.5</v>
      </c>
      <c r="AS22" s="55">
        <v>37.99</v>
      </c>
      <c r="AT22" s="55">
        <v>0.68500000000000005</v>
      </c>
      <c r="AU22" s="55">
        <v>0.19950000000000001</v>
      </c>
      <c r="AV22" s="13"/>
      <c r="AW22" s="13"/>
      <c r="AX22" s="13"/>
      <c r="AY22" s="13"/>
      <c r="AZ22" s="13"/>
      <c r="BA22" s="13"/>
      <c r="BB22" s="13"/>
      <c r="BC22" s="13"/>
      <c r="BD22" s="13"/>
      <c r="BE22" s="13"/>
      <c r="BF22" s="13"/>
    </row>
    <row r="23" spans="1:58" ht="15" customHeight="1" outlineLevel="1" x14ac:dyDescent="0.45">
      <c r="A23" s="13">
        <v>20</v>
      </c>
      <c r="B23" s="13" t="s">
        <v>389</v>
      </c>
      <c r="C23" s="188" t="s">
        <v>390</v>
      </c>
      <c r="D23" s="75"/>
      <c r="E23" s="13">
        <v>2021</v>
      </c>
      <c r="F23" s="89" t="s">
        <v>181</v>
      </c>
      <c r="G23" s="13" t="s">
        <v>112</v>
      </c>
      <c r="H23" s="13" t="s">
        <v>391</v>
      </c>
      <c r="I23" s="13"/>
      <c r="J23" s="13"/>
      <c r="K23" s="13"/>
      <c r="L23" s="13" t="s">
        <v>392</v>
      </c>
      <c r="M23" s="39"/>
      <c r="N23" s="161" t="s">
        <v>393</v>
      </c>
      <c r="O23" s="14" t="s">
        <v>394</v>
      </c>
      <c r="P23" s="14">
        <v>-34.980883329999997</v>
      </c>
      <c r="Q23" s="14">
        <v>117.9594546</v>
      </c>
      <c r="R23" s="14" t="s">
        <v>190</v>
      </c>
      <c r="S23" s="87" t="s">
        <v>395</v>
      </c>
      <c r="T23" s="87"/>
      <c r="U23" s="87"/>
      <c r="V23" s="87"/>
      <c r="W23" s="94"/>
      <c r="X23" s="39"/>
      <c r="Y23" s="13"/>
      <c r="Z23" s="13"/>
      <c r="AA23" s="13"/>
      <c r="AB23" s="28">
        <v>796.95799999999997</v>
      </c>
      <c r="AC23" s="13"/>
      <c r="AD23" s="13"/>
      <c r="AE23" s="13"/>
      <c r="AF23" s="13"/>
      <c r="AG23" s="13"/>
      <c r="AH23" s="39"/>
      <c r="AI23" s="140"/>
      <c r="AJ23" s="136" t="s">
        <v>396</v>
      </c>
      <c r="AK23" s="140"/>
      <c r="AL23" s="13"/>
      <c r="AM23" s="13"/>
      <c r="AN23" s="13"/>
      <c r="AO23" s="140"/>
      <c r="AP23" s="13"/>
      <c r="AQ23" s="21" t="s">
        <v>397</v>
      </c>
      <c r="AR23" s="275">
        <f>AVERAGE(AR8:AR22)</f>
        <v>17.113333333333333</v>
      </c>
      <c r="AS23" s="275">
        <f>AVERAGE(AS8:AS22)</f>
        <v>37.866666666666667</v>
      </c>
      <c r="AT23" s="30">
        <f>AVERAGE(AT8:AT22)</f>
        <v>0.67220000000000002</v>
      </c>
      <c r="AU23" s="30">
        <f>AVERAGE(AU8:AU22)</f>
        <v>0.29636666666666672</v>
      </c>
      <c r="AV23" s="13"/>
      <c r="AW23" s="13"/>
      <c r="AX23" s="13"/>
      <c r="AY23" s="13"/>
      <c r="AZ23" s="13"/>
      <c r="BA23" s="13"/>
      <c r="BB23" s="13"/>
      <c r="BC23" s="13"/>
      <c r="BD23" s="13"/>
      <c r="BE23" s="13"/>
      <c r="BF23" s="13"/>
    </row>
    <row r="24" spans="1:58" ht="15.75" customHeight="1" outlineLevel="1" x14ac:dyDescent="0.45">
      <c r="A24" s="13">
        <v>21</v>
      </c>
      <c r="B24" s="13" t="s">
        <v>389</v>
      </c>
      <c r="C24" s="188" t="s">
        <v>390</v>
      </c>
      <c r="D24" s="75"/>
      <c r="E24" s="13"/>
      <c r="F24" s="89"/>
      <c r="G24" s="14" t="s">
        <v>214</v>
      </c>
      <c r="H24" s="14" t="s">
        <v>137</v>
      </c>
      <c r="I24" s="13"/>
      <c r="J24" s="13"/>
      <c r="K24" s="13"/>
      <c r="L24" s="13"/>
      <c r="M24" s="39"/>
      <c r="N24" s="161" t="s">
        <v>398</v>
      </c>
      <c r="O24" s="14" t="s">
        <v>394</v>
      </c>
      <c r="P24" s="14">
        <v>-32.159888889999998</v>
      </c>
      <c r="Q24" s="14">
        <v>115.6712222</v>
      </c>
      <c r="R24" s="14" t="s">
        <v>190</v>
      </c>
      <c r="S24" s="87" t="s">
        <v>395</v>
      </c>
      <c r="T24" s="87"/>
      <c r="U24" s="87"/>
      <c r="V24" s="87"/>
      <c r="W24" s="94"/>
      <c r="X24" s="39"/>
      <c r="Y24" s="13"/>
      <c r="Z24" s="13"/>
      <c r="AA24" s="13"/>
      <c r="AB24" s="28">
        <v>692.447</v>
      </c>
      <c r="AC24" s="13"/>
      <c r="AD24" s="13"/>
      <c r="AE24" s="13"/>
      <c r="AF24" s="13"/>
      <c r="AG24" s="13"/>
      <c r="AH24" s="39"/>
      <c r="AI24" s="140"/>
      <c r="AJ24" s="136" t="s">
        <v>399</v>
      </c>
      <c r="AK24" s="140"/>
      <c r="AL24" s="13"/>
      <c r="AM24" s="13"/>
      <c r="AN24" s="13"/>
      <c r="AO24" s="140"/>
      <c r="AP24" s="13"/>
      <c r="AV24" s="13"/>
      <c r="AW24" s="13"/>
      <c r="AX24" s="13"/>
      <c r="AY24" s="13"/>
      <c r="AZ24" s="13"/>
      <c r="BA24" s="13"/>
      <c r="BB24" s="13"/>
      <c r="BC24" s="13"/>
      <c r="BD24" s="13"/>
      <c r="BE24" s="13"/>
      <c r="BF24" s="13"/>
    </row>
    <row r="25" spans="1:58" ht="15.75" customHeight="1" outlineLevel="1" x14ac:dyDescent="0.45">
      <c r="A25" s="13">
        <v>22</v>
      </c>
      <c r="B25" s="13" t="s">
        <v>389</v>
      </c>
      <c r="C25" s="188" t="s">
        <v>390</v>
      </c>
      <c r="D25" s="75"/>
      <c r="E25" s="13"/>
      <c r="F25" s="89"/>
      <c r="G25" s="14" t="s">
        <v>220</v>
      </c>
      <c r="H25" s="14" t="s">
        <v>400</v>
      </c>
      <c r="I25" s="13"/>
      <c r="J25" s="13"/>
      <c r="K25" s="13"/>
      <c r="L25" s="13"/>
      <c r="M25" s="39"/>
      <c r="N25" s="161" t="s">
        <v>398</v>
      </c>
      <c r="O25" s="14" t="s">
        <v>394</v>
      </c>
      <c r="P25" s="14">
        <v>-32.158153249999998</v>
      </c>
      <c r="Q25" s="14">
        <v>115.6715521</v>
      </c>
      <c r="R25" s="14" t="s">
        <v>190</v>
      </c>
      <c r="S25" s="87" t="s">
        <v>395</v>
      </c>
      <c r="T25" s="87"/>
      <c r="U25" s="87"/>
      <c r="V25" s="87"/>
      <c r="W25" s="94"/>
      <c r="X25" s="39"/>
      <c r="Y25" s="13"/>
      <c r="Z25" s="13"/>
      <c r="AA25" s="13"/>
      <c r="AB25" s="28">
        <v>692.27700000000004</v>
      </c>
      <c r="AC25" s="13"/>
      <c r="AD25" s="13"/>
      <c r="AE25" s="13"/>
      <c r="AF25" s="13"/>
      <c r="AG25" s="13"/>
      <c r="AH25" s="39"/>
      <c r="AI25" s="140"/>
      <c r="AJ25" s="136" t="s">
        <v>401</v>
      </c>
      <c r="AK25" s="140"/>
      <c r="AL25" s="13"/>
      <c r="AM25" s="13"/>
      <c r="AN25" s="13"/>
      <c r="AO25" s="140"/>
      <c r="AP25" s="13"/>
      <c r="AV25" s="13"/>
      <c r="AW25" s="13"/>
      <c r="AX25" s="13"/>
      <c r="AY25" s="13"/>
      <c r="AZ25" s="13"/>
      <c r="BA25" s="13"/>
      <c r="BB25" s="13"/>
      <c r="BC25" s="13"/>
      <c r="BD25" s="13"/>
      <c r="BE25" s="13"/>
      <c r="BF25" s="13"/>
    </row>
    <row r="26" spans="1:58" ht="14.25" customHeight="1" outlineLevel="1" x14ac:dyDescent="0.45">
      <c r="A26" s="13">
        <v>23</v>
      </c>
      <c r="B26" s="13" t="s">
        <v>389</v>
      </c>
      <c r="C26" s="188" t="s">
        <v>390</v>
      </c>
      <c r="D26" s="75"/>
      <c r="E26" s="13"/>
      <c r="F26" s="89"/>
      <c r="G26" s="13"/>
      <c r="H26" s="13" t="s">
        <v>132</v>
      </c>
      <c r="I26" s="13"/>
      <c r="J26" s="13"/>
      <c r="K26" s="13"/>
      <c r="L26" s="13"/>
      <c r="M26" s="39"/>
      <c r="N26" s="161" t="s">
        <v>398</v>
      </c>
      <c r="O26" s="14" t="s">
        <v>394</v>
      </c>
      <c r="P26" s="14">
        <v>-32.15823108</v>
      </c>
      <c r="Q26" s="14">
        <v>115.6726723</v>
      </c>
      <c r="R26" s="14" t="s">
        <v>190</v>
      </c>
      <c r="S26" s="87" t="s">
        <v>395</v>
      </c>
      <c r="T26" s="87"/>
      <c r="U26" s="87"/>
      <c r="V26" s="87"/>
      <c r="W26" s="94"/>
      <c r="X26" s="39"/>
      <c r="Y26" s="13"/>
      <c r="Z26" s="13"/>
      <c r="AA26" s="13"/>
      <c r="AB26" s="28">
        <v>692.56399999999996</v>
      </c>
      <c r="AC26" s="13"/>
      <c r="AD26" s="13"/>
      <c r="AE26" s="13"/>
      <c r="AF26" s="13"/>
      <c r="AG26" s="13"/>
      <c r="AH26" s="39"/>
      <c r="AI26" s="140"/>
      <c r="AJ26" s="136" t="s">
        <v>402</v>
      </c>
      <c r="AK26" s="140"/>
      <c r="AL26" s="13"/>
      <c r="AM26" s="13"/>
      <c r="AN26" s="13"/>
      <c r="AO26" s="140"/>
      <c r="AP26" s="13"/>
      <c r="AV26" s="13"/>
      <c r="AW26" s="13"/>
      <c r="AX26" s="13"/>
      <c r="AY26" s="13"/>
      <c r="AZ26" s="13"/>
      <c r="BA26" s="13"/>
      <c r="BB26" s="13"/>
      <c r="BC26" s="13"/>
      <c r="BD26" s="13"/>
      <c r="BE26" s="13"/>
      <c r="BF26" s="13"/>
    </row>
    <row r="27" spans="1:58" ht="14.25" customHeight="1" outlineLevel="1" x14ac:dyDescent="0.45">
      <c r="A27" s="13">
        <v>24</v>
      </c>
      <c r="B27" s="13" t="s">
        <v>389</v>
      </c>
      <c r="C27" s="188" t="s">
        <v>390</v>
      </c>
      <c r="D27" s="75"/>
      <c r="E27" s="13"/>
      <c r="F27" s="89"/>
      <c r="G27" s="13"/>
      <c r="H27" s="13"/>
      <c r="I27" s="13"/>
      <c r="J27" s="13"/>
      <c r="K27" s="13"/>
      <c r="L27" s="13"/>
      <c r="M27" s="39"/>
      <c r="N27" s="161" t="s">
        <v>398</v>
      </c>
      <c r="O27" s="14" t="s">
        <v>394</v>
      </c>
      <c r="P27" s="14">
        <v>-32.159901499999997</v>
      </c>
      <c r="Q27" s="14">
        <v>115.6717469</v>
      </c>
      <c r="R27" s="14" t="s">
        <v>190</v>
      </c>
      <c r="S27" s="87" t="s">
        <v>395</v>
      </c>
      <c r="T27" s="87"/>
      <c r="U27" s="87"/>
      <c r="V27" s="87"/>
      <c r="W27" s="94"/>
      <c r="X27" s="39"/>
      <c r="Y27" s="13"/>
      <c r="Z27" s="13"/>
      <c r="AA27" s="13"/>
      <c r="AB27" s="28">
        <v>692.548</v>
      </c>
      <c r="AC27" s="13"/>
      <c r="AD27" s="13"/>
      <c r="AE27" s="13"/>
      <c r="AF27" s="13"/>
      <c r="AG27" s="13"/>
      <c r="AH27" s="39"/>
      <c r="AI27" s="140"/>
      <c r="AJ27" s="136" t="s">
        <v>403</v>
      </c>
      <c r="AK27" s="140"/>
      <c r="AL27" s="13"/>
      <c r="AM27" s="13"/>
      <c r="AN27" s="13"/>
      <c r="AO27" s="140"/>
      <c r="AP27" s="13"/>
      <c r="AV27" s="13"/>
      <c r="AW27" s="13"/>
      <c r="AX27" s="13"/>
      <c r="AY27" s="13"/>
      <c r="AZ27" s="13"/>
      <c r="BA27" s="13"/>
      <c r="BB27" s="13"/>
      <c r="BC27" s="13"/>
      <c r="BD27" s="13"/>
      <c r="BE27" s="13"/>
      <c r="BF27" s="13"/>
    </row>
    <row r="28" spans="1:58" ht="14.25" customHeight="1" outlineLevel="1" x14ac:dyDescent="0.45">
      <c r="A28" s="13">
        <v>25</v>
      </c>
      <c r="B28" s="13" t="s">
        <v>389</v>
      </c>
      <c r="C28" s="188" t="s">
        <v>390</v>
      </c>
      <c r="D28" s="75"/>
      <c r="E28" s="13"/>
      <c r="F28" s="89"/>
      <c r="G28" s="13"/>
      <c r="H28" s="13"/>
      <c r="I28" s="13"/>
      <c r="J28" s="13"/>
      <c r="K28" s="13"/>
      <c r="L28" s="13"/>
      <c r="M28" s="39"/>
      <c r="N28" s="161" t="s">
        <v>398</v>
      </c>
      <c r="O28" s="14" t="s">
        <v>394</v>
      </c>
      <c r="P28" s="14">
        <v>-32.15</v>
      </c>
      <c r="Q28" s="14">
        <v>115.66666669999999</v>
      </c>
      <c r="R28" s="14" t="s">
        <v>190</v>
      </c>
      <c r="S28" s="87" t="s">
        <v>395</v>
      </c>
      <c r="T28" s="87"/>
      <c r="U28" s="87"/>
      <c r="V28" s="87"/>
      <c r="W28" s="94"/>
      <c r="X28" s="39"/>
      <c r="Y28" s="13"/>
      <c r="Z28" s="13"/>
      <c r="AA28" s="13"/>
      <c r="AB28" s="28"/>
      <c r="AC28" s="13"/>
      <c r="AD28" s="13"/>
      <c r="AE28" s="13"/>
      <c r="AF28" s="13"/>
      <c r="AG28" s="13"/>
      <c r="AH28" s="39"/>
      <c r="AI28" s="140"/>
      <c r="AJ28" s="136" t="s">
        <v>401</v>
      </c>
      <c r="AK28" s="140"/>
      <c r="AL28" s="13"/>
      <c r="AM28" s="13"/>
      <c r="AN28" s="13"/>
      <c r="AO28" s="140"/>
      <c r="AP28" s="13"/>
      <c r="AV28" s="13"/>
      <c r="AW28" s="13"/>
      <c r="AX28" s="13"/>
      <c r="AY28" s="13"/>
      <c r="AZ28" s="13"/>
      <c r="BA28" s="13"/>
      <c r="BB28" s="13"/>
      <c r="BC28" s="13"/>
      <c r="BD28" s="13"/>
      <c r="BE28" s="13"/>
      <c r="BF28" s="13"/>
    </row>
    <row r="29" spans="1:58" ht="13.5" customHeight="1" outlineLevel="1" x14ac:dyDescent="0.45">
      <c r="A29" s="13">
        <v>26</v>
      </c>
      <c r="B29" s="13" t="s">
        <v>389</v>
      </c>
      <c r="C29" s="188" t="s">
        <v>390</v>
      </c>
      <c r="D29" s="75"/>
      <c r="E29" s="13"/>
      <c r="F29" s="89"/>
      <c r="G29" s="13"/>
      <c r="H29" s="13"/>
      <c r="I29" s="13"/>
      <c r="J29" s="13"/>
      <c r="K29" s="13"/>
      <c r="L29" s="13"/>
      <c r="M29" s="39"/>
      <c r="N29" s="161" t="s">
        <v>404</v>
      </c>
      <c r="O29" s="14" t="s">
        <v>394</v>
      </c>
      <c r="P29" s="14">
        <v>-32.000283330000002</v>
      </c>
      <c r="Q29" s="14">
        <v>115.5480972</v>
      </c>
      <c r="R29" s="14" t="s">
        <v>190</v>
      </c>
      <c r="S29" s="87" t="s">
        <v>395</v>
      </c>
      <c r="T29" s="87"/>
      <c r="U29" s="87"/>
      <c r="V29" s="87"/>
      <c r="W29" s="94"/>
      <c r="X29" s="39"/>
      <c r="Y29" s="13"/>
      <c r="Z29" s="13"/>
      <c r="AA29" s="13"/>
      <c r="AB29" s="28">
        <v>645.60199999999998</v>
      </c>
      <c r="AC29" s="13"/>
      <c r="AD29" s="13"/>
      <c r="AE29" s="13"/>
      <c r="AF29" s="13"/>
      <c r="AG29" s="13"/>
      <c r="AH29" s="39"/>
      <c r="AI29" s="140"/>
      <c r="AJ29" s="136" t="s">
        <v>396</v>
      </c>
      <c r="AK29" s="140"/>
      <c r="AL29" s="13"/>
      <c r="AM29" s="13"/>
      <c r="AN29" s="13"/>
      <c r="AO29" s="140"/>
      <c r="AP29" s="13"/>
      <c r="AV29" s="13"/>
      <c r="AW29" s="13"/>
      <c r="AX29" s="13"/>
      <c r="AY29" s="13"/>
      <c r="AZ29" s="13"/>
      <c r="BA29" s="13"/>
      <c r="BB29" s="13"/>
      <c r="BC29" s="13"/>
      <c r="BD29" s="13"/>
      <c r="BE29" s="13"/>
      <c r="BF29" s="13"/>
    </row>
    <row r="30" spans="1:58" ht="16.5" customHeight="1" outlineLevel="1" x14ac:dyDescent="0.45">
      <c r="A30" s="13">
        <v>27</v>
      </c>
      <c r="B30" s="13" t="s">
        <v>389</v>
      </c>
      <c r="C30" s="188" t="s">
        <v>390</v>
      </c>
      <c r="D30" s="75"/>
      <c r="E30" s="13"/>
      <c r="F30" s="89"/>
      <c r="G30" s="13"/>
      <c r="H30" s="13"/>
      <c r="I30" s="13"/>
      <c r="J30" s="13"/>
      <c r="K30" s="13"/>
      <c r="L30" s="13"/>
      <c r="M30" s="39"/>
      <c r="N30" s="161" t="s">
        <v>404</v>
      </c>
      <c r="O30" s="14" t="s">
        <v>394</v>
      </c>
      <c r="P30" s="14">
        <v>-32.00079444</v>
      </c>
      <c r="Q30" s="14">
        <v>115.5477389</v>
      </c>
      <c r="R30" s="14" t="s">
        <v>190</v>
      </c>
      <c r="S30" s="87" t="s">
        <v>395</v>
      </c>
      <c r="T30" s="87"/>
      <c r="U30" s="87"/>
      <c r="V30" s="87"/>
      <c r="W30" s="94"/>
      <c r="X30" s="39"/>
      <c r="Y30" s="13"/>
      <c r="Z30" s="13"/>
      <c r="AA30" s="13"/>
      <c r="AB30" s="28">
        <v>645.54399999999998</v>
      </c>
      <c r="AC30" s="13"/>
      <c r="AD30" s="13"/>
      <c r="AE30" s="13"/>
      <c r="AF30" s="13"/>
      <c r="AG30" s="13"/>
      <c r="AH30" s="39"/>
      <c r="AI30" s="140"/>
      <c r="AJ30" s="136" t="s">
        <v>396</v>
      </c>
      <c r="AK30" s="140"/>
      <c r="AL30" s="13"/>
      <c r="AM30" s="13"/>
      <c r="AN30" s="13"/>
      <c r="AO30" s="140"/>
      <c r="AP30" s="13"/>
      <c r="AV30" s="13"/>
      <c r="AW30" s="13"/>
      <c r="AX30" s="13"/>
      <c r="AY30" s="13"/>
      <c r="AZ30" s="13"/>
      <c r="BA30" s="13"/>
      <c r="BB30" s="13"/>
      <c r="BC30" s="13"/>
      <c r="BD30" s="13"/>
      <c r="BE30" s="13"/>
      <c r="BF30" s="13"/>
    </row>
    <row r="31" spans="1:58" ht="16.5" customHeight="1" outlineLevel="1" x14ac:dyDescent="0.45">
      <c r="A31" s="13">
        <v>28</v>
      </c>
      <c r="B31" s="13" t="s">
        <v>389</v>
      </c>
      <c r="C31" s="188" t="s">
        <v>390</v>
      </c>
      <c r="D31" s="75"/>
      <c r="E31" s="13"/>
      <c r="F31" s="89"/>
      <c r="G31" s="13"/>
      <c r="H31" s="13"/>
      <c r="I31" s="13"/>
      <c r="J31" s="13"/>
      <c r="K31" s="13"/>
      <c r="L31" s="13"/>
      <c r="M31" s="39"/>
      <c r="N31" s="161" t="s">
        <v>404</v>
      </c>
      <c r="O31" s="14" t="s">
        <v>394</v>
      </c>
      <c r="P31" s="14">
        <v>-32.000213889999998</v>
      </c>
      <c r="Q31" s="14">
        <v>115.5471806</v>
      </c>
      <c r="R31" s="14" t="s">
        <v>190</v>
      </c>
      <c r="S31" s="87" t="s">
        <v>395</v>
      </c>
      <c r="T31" s="87"/>
      <c r="U31" s="87"/>
      <c r="V31" s="87"/>
      <c r="W31" s="94"/>
      <c r="X31" s="39"/>
      <c r="Y31" s="13"/>
      <c r="Z31" s="13"/>
      <c r="AA31" s="13"/>
      <c r="AB31" s="28">
        <v>645.47</v>
      </c>
      <c r="AC31" s="13"/>
      <c r="AD31" s="13"/>
      <c r="AE31" s="13"/>
      <c r="AF31" s="13"/>
      <c r="AG31" s="13"/>
      <c r="AH31" s="39"/>
      <c r="AI31" s="140"/>
      <c r="AJ31" s="136" t="s">
        <v>396</v>
      </c>
      <c r="AK31" s="140"/>
      <c r="AL31" s="13"/>
      <c r="AM31" s="13"/>
      <c r="AN31" s="13"/>
      <c r="AO31" s="140"/>
      <c r="AP31" s="13"/>
      <c r="AV31" s="13"/>
      <c r="AW31" s="13"/>
      <c r="AX31" s="13"/>
      <c r="AY31" s="13"/>
      <c r="AZ31" s="13"/>
      <c r="BA31" s="13"/>
      <c r="BB31" s="13"/>
      <c r="BC31" s="13"/>
      <c r="BD31" s="13"/>
      <c r="BE31" s="13"/>
      <c r="BF31" s="13"/>
    </row>
    <row r="32" spans="1:58" ht="14.25" customHeight="1" outlineLevel="1" x14ac:dyDescent="0.45">
      <c r="A32" s="13">
        <v>29</v>
      </c>
      <c r="B32" s="13" t="s">
        <v>389</v>
      </c>
      <c r="C32" s="188" t="s">
        <v>390</v>
      </c>
      <c r="D32" s="75"/>
      <c r="E32" s="13"/>
      <c r="F32" s="89"/>
      <c r="G32" s="13"/>
      <c r="H32" s="13"/>
      <c r="I32" s="13"/>
      <c r="J32" s="13"/>
      <c r="K32" s="13"/>
      <c r="L32" s="13"/>
      <c r="M32" s="39"/>
      <c r="N32" s="161" t="s">
        <v>404</v>
      </c>
      <c r="O32" s="14" t="s">
        <v>394</v>
      </c>
      <c r="P32" s="14">
        <v>-32.001186109999999</v>
      </c>
      <c r="Q32" s="14">
        <v>115.54936669999999</v>
      </c>
      <c r="R32" s="14" t="s">
        <v>190</v>
      </c>
      <c r="S32" s="87" t="s">
        <v>395</v>
      </c>
      <c r="T32" s="87"/>
      <c r="U32" s="87"/>
      <c r="V32" s="87"/>
      <c r="W32" s="94"/>
      <c r="X32" s="39"/>
      <c r="Y32" s="13"/>
      <c r="Z32" s="13"/>
      <c r="AA32" s="13"/>
      <c r="AB32" s="28">
        <v>645.74400000000003</v>
      </c>
      <c r="AC32" s="13"/>
      <c r="AD32" s="13"/>
      <c r="AE32" s="13"/>
      <c r="AF32" s="13"/>
      <c r="AG32" s="13"/>
      <c r="AH32" s="39"/>
      <c r="AI32" s="140"/>
      <c r="AJ32" s="136" t="s">
        <v>396</v>
      </c>
      <c r="AK32" s="140"/>
      <c r="AL32" s="13"/>
      <c r="AM32" s="13"/>
      <c r="AN32" s="13"/>
      <c r="AO32" s="140"/>
      <c r="AP32" s="13"/>
      <c r="AV32" s="26"/>
      <c r="AW32" s="26"/>
      <c r="AX32" s="26"/>
      <c r="AY32" s="26"/>
      <c r="AZ32" s="26"/>
      <c r="BA32" s="26"/>
      <c r="BB32" s="26"/>
      <c r="BC32" s="26"/>
      <c r="BD32" s="26"/>
      <c r="BE32" s="26"/>
      <c r="BF32" s="26"/>
    </row>
    <row r="33" spans="1:58" ht="15.75" customHeight="1" outlineLevel="1" x14ac:dyDescent="0.45">
      <c r="A33" s="13">
        <v>30</v>
      </c>
      <c r="B33" s="13" t="s">
        <v>389</v>
      </c>
      <c r="C33" s="188" t="s">
        <v>390</v>
      </c>
      <c r="D33" s="75"/>
      <c r="E33" s="13"/>
      <c r="F33" s="89"/>
      <c r="G33" s="13"/>
      <c r="H33" s="13"/>
      <c r="I33" s="13"/>
      <c r="J33" s="13"/>
      <c r="K33" s="13"/>
      <c r="L33" s="13"/>
      <c r="M33" s="39"/>
      <c r="N33" s="161" t="s">
        <v>405</v>
      </c>
      <c r="O33" s="14" t="s">
        <v>394</v>
      </c>
      <c r="P33" s="14">
        <v>-32.005938890000003</v>
      </c>
      <c r="Q33" s="14">
        <v>115.48606940000001</v>
      </c>
      <c r="R33" s="14" t="s">
        <v>190</v>
      </c>
      <c r="S33" s="87" t="s">
        <v>395</v>
      </c>
      <c r="T33" s="87"/>
      <c r="U33" s="87"/>
      <c r="V33" s="87"/>
      <c r="W33" s="94"/>
      <c r="X33" s="39"/>
      <c r="Y33" s="13"/>
      <c r="Z33" s="13"/>
      <c r="AA33" s="13"/>
      <c r="AB33" s="28">
        <v>638.92600000000004</v>
      </c>
      <c r="AC33" s="13"/>
      <c r="AD33" s="13"/>
      <c r="AE33" s="13"/>
      <c r="AF33" s="13"/>
      <c r="AG33" s="13"/>
      <c r="AH33" s="39"/>
      <c r="AI33" s="140"/>
      <c r="AJ33" s="136" t="s">
        <v>396</v>
      </c>
      <c r="AK33" s="140"/>
      <c r="AL33" s="13"/>
      <c r="AM33" s="13"/>
      <c r="AN33" s="13"/>
      <c r="AO33" s="140"/>
      <c r="AP33" s="13"/>
      <c r="AV33" s="26"/>
      <c r="AW33" s="26"/>
      <c r="AX33" s="26"/>
      <c r="AY33" s="26"/>
      <c r="AZ33" s="26"/>
      <c r="BA33" s="26"/>
      <c r="BB33" s="26"/>
      <c r="BC33" s="26"/>
      <c r="BD33" s="26"/>
      <c r="BE33" s="26"/>
      <c r="BF33" s="26"/>
    </row>
    <row r="34" spans="1:58" ht="16.5" customHeight="1" outlineLevel="1" x14ac:dyDescent="0.45">
      <c r="A34" s="13">
        <v>31</v>
      </c>
      <c r="B34" s="13" t="s">
        <v>389</v>
      </c>
      <c r="C34" s="188" t="s">
        <v>390</v>
      </c>
      <c r="D34" s="75"/>
      <c r="E34" s="13"/>
      <c r="F34" s="89"/>
      <c r="G34" s="13"/>
      <c r="H34" s="13"/>
      <c r="I34" s="13"/>
      <c r="J34" s="13"/>
      <c r="K34" s="13"/>
      <c r="L34" s="13"/>
      <c r="M34" s="39"/>
      <c r="N34" s="161" t="s">
        <v>405</v>
      </c>
      <c r="O34" s="14" t="s">
        <v>394</v>
      </c>
      <c r="P34" s="14">
        <v>-32.00648056</v>
      </c>
      <c r="Q34" s="14">
        <v>115.4857111</v>
      </c>
      <c r="R34" s="14" t="s">
        <v>190</v>
      </c>
      <c r="S34" s="87" t="s">
        <v>395</v>
      </c>
      <c r="T34" s="87"/>
      <c r="U34" s="87"/>
      <c r="V34" s="87"/>
      <c r="W34" s="94"/>
      <c r="X34" s="39"/>
      <c r="Y34" s="13"/>
      <c r="Z34" s="13"/>
      <c r="AA34" s="13"/>
      <c r="AB34" s="28">
        <v>638.92700000000002</v>
      </c>
      <c r="AC34" s="13"/>
      <c r="AD34" s="13"/>
      <c r="AE34" s="13"/>
      <c r="AF34" s="13"/>
      <c r="AG34" s="13"/>
      <c r="AH34" s="39"/>
      <c r="AI34" s="140"/>
      <c r="AJ34" s="136">
        <v>3</v>
      </c>
      <c r="AK34" s="140"/>
      <c r="AL34" s="13"/>
      <c r="AM34" s="13"/>
      <c r="AN34" s="13"/>
      <c r="AO34" s="140"/>
      <c r="AP34" s="13"/>
      <c r="AV34" s="26"/>
      <c r="AW34" s="26"/>
      <c r="AX34" s="26"/>
      <c r="AY34" s="26"/>
      <c r="AZ34" s="26"/>
      <c r="BA34" s="26"/>
      <c r="BB34" s="26"/>
      <c r="BC34" s="26"/>
      <c r="BD34" s="26"/>
      <c r="BE34" s="26"/>
      <c r="BF34" s="26"/>
    </row>
    <row r="35" spans="1:58" ht="17.25" customHeight="1" outlineLevel="1" x14ac:dyDescent="0.45">
      <c r="A35" s="13">
        <v>32</v>
      </c>
      <c r="B35" s="13" t="s">
        <v>389</v>
      </c>
      <c r="C35" s="188" t="s">
        <v>390</v>
      </c>
      <c r="D35" s="75"/>
      <c r="E35" s="13"/>
      <c r="F35" s="89"/>
      <c r="G35" s="13"/>
      <c r="H35" s="13"/>
      <c r="I35" s="13"/>
      <c r="J35" s="13"/>
      <c r="K35" s="13"/>
      <c r="L35" s="13"/>
      <c r="M35" s="39"/>
      <c r="N35" s="161" t="s">
        <v>405</v>
      </c>
      <c r="O35" s="14" t="s">
        <v>394</v>
      </c>
      <c r="P35" s="14">
        <v>-32.006302779999999</v>
      </c>
      <c r="Q35" s="14">
        <v>115.4857583</v>
      </c>
      <c r="R35" s="14" t="s">
        <v>190</v>
      </c>
      <c r="S35" s="87" t="s">
        <v>395</v>
      </c>
      <c r="T35" s="87"/>
      <c r="U35" s="87"/>
      <c r="V35" s="87"/>
      <c r="W35" s="94"/>
      <c r="X35" s="39"/>
      <c r="Y35" s="13"/>
      <c r="Z35" s="13"/>
      <c r="AA35" s="13"/>
      <c r="AB35" s="28">
        <v>638.92700000000002</v>
      </c>
      <c r="AC35" s="13"/>
      <c r="AD35" s="13"/>
      <c r="AE35" s="13"/>
      <c r="AF35" s="13"/>
      <c r="AG35" s="13"/>
      <c r="AH35" s="39"/>
      <c r="AI35" s="140"/>
      <c r="AJ35" s="136" t="s">
        <v>396</v>
      </c>
      <c r="AK35" s="140"/>
      <c r="AL35" s="13"/>
      <c r="AM35" s="13"/>
      <c r="AN35" s="13"/>
      <c r="AO35" s="155"/>
      <c r="AP35" s="26"/>
      <c r="AV35" s="26"/>
      <c r="AW35" s="26"/>
      <c r="AX35" s="26"/>
      <c r="AY35" s="26"/>
      <c r="AZ35" s="26"/>
      <c r="BA35" s="26"/>
      <c r="BB35" s="26"/>
      <c r="BC35" s="26"/>
      <c r="BD35" s="26"/>
      <c r="BE35" s="26"/>
      <c r="BF35" s="26"/>
    </row>
    <row r="36" spans="1:58" ht="15.75" customHeight="1" outlineLevel="1" x14ac:dyDescent="0.45">
      <c r="A36" s="13">
        <v>33</v>
      </c>
      <c r="B36" s="13" t="s">
        <v>389</v>
      </c>
      <c r="C36" s="188" t="s">
        <v>390</v>
      </c>
      <c r="D36" s="75"/>
      <c r="E36" s="13"/>
      <c r="F36" s="89"/>
      <c r="G36" s="13"/>
      <c r="H36" s="13"/>
      <c r="I36" s="13"/>
      <c r="J36" s="13"/>
      <c r="K36" s="13"/>
      <c r="L36" s="13"/>
      <c r="M36" s="39"/>
      <c r="N36" s="161" t="s">
        <v>405</v>
      </c>
      <c r="O36" s="14" t="s">
        <v>394</v>
      </c>
      <c r="P36" s="14">
        <v>-32.005986110000002</v>
      </c>
      <c r="Q36" s="14">
        <v>115.48574720000001</v>
      </c>
      <c r="R36" s="14" t="s">
        <v>190</v>
      </c>
      <c r="S36" s="87" t="s">
        <v>395</v>
      </c>
      <c r="T36" s="87"/>
      <c r="U36" s="87"/>
      <c r="V36" s="87"/>
      <c r="W36" s="94"/>
      <c r="X36" s="39"/>
      <c r="Y36" s="13"/>
      <c r="Z36" s="13"/>
      <c r="AA36" s="13"/>
      <c r="AB36" s="28">
        <v>638.92600000000004</v>
      </c>
      <c r="AC36" s="13"/>
      <c r="AD36" s="13"/>
      <c r="AE36" s="13"/>
      <c r="AF36" s="13"/>
      <c r="AG36" s="13"/>
      <c r="AH36" s="39"/>
      <c r="AI36" s="140"/>
      <c r="AJ36" s="136" t="s">
        <v>396</v>
      </c>
      <c r="AK36" s="140"/>
      <c r="AL36" s="13"/>
      <c r="AM36" s="13"/>
      <c r="AN36" s="13"/>
      <c r="AO36" s="155"/>
      <c r="AP36" s="26"/>
      <c r="AQ36" s="26"/>
      <c r="AR36" s="26"/>
      <c r="AS36" s="26"/>
      <c r="AT36" s="26"/>
      <c r="AU36" s="26"/>
      <c r="AV36" s="26"/>
      <c r="AW36" s="26"/>
      <c r="AX36" s="26"/>
      <c r="AY36" s="26"/>
      <c r="AZ36" s="26"/>
      <c r="BA36" s="26"/>
      <c r="BB36" s="26"/>
      <c r="BC36" s="26"/>
      <c r="BD36" s="26"/>
      <c r="BE36" s="26"/>
      <c r="BF36" s="26"/>
    </row>
    <row r="37" spans="1:58" ht="15.75" customHeight="1" outlineLevel="1" x14ac:dyDescent="0.45">
      <c r="A37" s="13">
        <v>34</v>
      </c>
      <c r="B37" s="13" t="s">
        <v>389</v>
      </c>
      <c r="C37" s="188" t="s">
        <v>390</v>
      </c>
      <c r="D37" s="75"/>
      <c r="E37" s="13"/>
      <c r="F37" s="89"/>
      <c r="G37" s="13"/>
      <c r="H37" s="13"/>
      <c r="I37" s="13"/>
      <c r="J37" s="13"/>
      <c r="K37" s="13"/>
      <c r="L37" s="13"/>
      <c r="M37" s="39"/>
      <c r="N37" s="161" t="s">
        <v>405</v>
      </c>
      <c r="O37" s="14" t="s">
        <v>394</v>
      </c>
      <c r="P37" s="14">
        <v>-32.005997219999998</v>
      </c>
      <c r="Q37" s="14">
        <v>115.4846194</v>
      </c>
      <c r="R37" s="14" t="s">
        <v>190</v>
      </c>
      <c r="S37" s="87" t="s">
        <v>395</v>
      </c>
      <c r="T37" s="87"/>
      <c r="U37" s="87"/>
      <c r="V37" s="87"/>
      <c r="W37" s="94"/>
      <c r="X37" s="39"/>
      <c r="Y37" s="13"/>
      <c r="Z37" s="13"/>
      <c r="AA37" s="13"/>
      <c r="AB37" s="28">
        <v>638.86699999999996</v>
      </c>
      <c r="AC37" s="13"/>
      <c r="AD37" s="13"/>
      <c r="AE37" s="13"/>
      <c r="AF37" s="13"/>
      <c r="AG37" s="13"/>
      <c r="AH37" s="39"/>
      <c r="AI37" s="140"/>
      <c r="AJ37" s="136" t="s">
        <v>396</v>
      </c>
      <c r="AK37" s="140"/>
      <c r="AL37" s="13"/>
      <c r="AM37" s="13"/>
      <c r="AN37" s="13"/>
      <c r="AO37" s="155"/>
      <c r="AP37" s="26"/>
      <c r="AQ37" s="26"/>
      <c r="AR37" s="26"/>
      <c r="AS37" s="26"/>
      <c r="AT37" s="26"/>
      <c r="AU37" s="26"/>
      <c r="AV37" s="26"/>
      <c r="AW37" s="26"/>
      <c r="AX37" s="26"/>
      <c r="AY37" s="26"/>
      <c r="AZ37" s="26"/>
      <c r="BA37" s="26"/>
      <c r="BB37" s="26"/>
      <c r="BC37" s="26"/>
      <c r="BD37" s="26"/>
      <c r="BE37" s="26"/>
      <c r="BF37" s="26"/>
    </row>
    <row r="38" spans="1:58" ht="15" customHeight="1" outlineLevel="1" x14ac:dyDescent="0.45">
      <c r="A38" s="13">
        <v>35</v>
      </c>
      <c r="B38" s="13" t="s">
        <v>389</v>
      </c>
      <c r="C38" s="188" t="s">
        <v>390</v>
      </c>
      <c r="D38" s="75"/>
      <c r="E38" s="13"/>
      <c r="F38" s="89"/>
      <c r="G38" s="14"/>
      <c r="H38" s="13"/>
      <c r="I38" s="13"/>
      <c r="J38" s="13"/>
      <c r="K38" s="13"/>
      <c r="L38" s="13"/>
      <c r="M38" s="39"/>
      <c r="N38" s="161" t="s">
        <v>405</v>
      </c>
      <c r="O38" s="14" t="s">
        <v>394</v>
      </c>
      <c r="P38" s="14">
        <v>-32.007097219999999</v>
      </c>
      <c r="Q38" s="14">
        <v>115.4836528</v>
      </c>
      <c r="R38" s="14" t="s">
        <v>190</v>
      </c>
      <c r="S38" s="87" t="s">
        <v>395</v>
      </c>
      <c r="T38" s="87"/>
      <c r="U38" s="87"/>
      <c r="V38" s="87"/>
      <c r="W38" s="94"/>
      <c r="X38" s="39"/>
      <c r="Y38" s="13"/>
      <c r="Z38" s="13"/>
      <c r="AA38" s="13"/>
      <c r="AB38" s="28">
        <v>638.81100000000004</v>
      </c>
      <c r="AC38" s="13"/>
      <c r="AD38" s="13"/>
      <c r="AE38" s="13"/>
      <c r="AF38" s="13"/>
      <c r="AG38" s="13"/>
      <c r="AH38" s="39"/>
      <c r="AI38" s="140"/>
      <c r="AJ38" s="136" t="s">
        <v>396</v>
      </c>
      <c r="AK38" s="140"/>
      <c r="AL38" s="13"/>
      <c r="AM38" s="13"/>
      <c r="AN38" s="13"/>
      <c r="AO38" s="155"/>
      <c r="AP38" s="26"/>
      <c r="AQ38" s="26"/>
      <c r="AR38" s="26"/>
      <c r="AS38" s="26"/>
      <c r="AT38" s="26"/>
      <c r="AU38" s="26"/>
      <c r="AV38" s="26"/>
      <c r="AW38" s="26"/>
      <c r="AX38" s="26"/>
      <c r="AY38" s="26"/>
      <c r="AZ38" s="26"/>
      <c r="BA38" s="26"/>
      <c r="BB38" s="26"/>
      <c r="BC38" s="26"/>
      <c r="BD38" s="26"/>
      <c r="BE38" s="26"/>
      <c r="BF38" s="26"/>
    </row>
    <row r="39" spans="1:58" ht="15" customHeight="1" outlineLevel="1" x14ac:dyDescent="0.45">
      <c r="A39" s="13">
        <v>36</v>
      </c>
      <c r="B39" s="13" t="s">
        <v>389</v>
      </c>
      <c r="C39" s="188" t="s">
        <v>390</v>
      </c>
      <c r="D39" s="75"/>
      <c r="E39" s="13"/>
      <c r="F39" s="89"/>
      <c r="G39" s="14"/>
      <c r="H39" s="13"/>
      <c r="I39" s="13"/>
      <c r="J39" s="13"/>
      <c r="K39" s="13"/>
      <c r="L39" s="13"/>
      <c r="M39" s="39"/>
      <c r="N39" s="161" t="s">
        <v>405</v>
      </c>
      <c r="O39" s="14" t="s">
        <v>394</v>
      </c>
      <c r="P39" s="14">
        <v>-32.006744439999999</v>
      </c>
      <c r="Q39" s="14">
        <v>115.4836889</v>
      </c>
      <c r="R39" s="14" t="s">
        <v>190</v>
      </c>
      <c r="S39" s="87" t="s">
        <v>395</v>
      </c>
      <c r="T39" s="87"/>
      <c r="U39" s="87"/>
      <c r="V39" s="87"/>
      <c r="W39" s="94"/>
      <c r="X39" s="39"/>
      <c r="Y39" s="13"/>
      <c r="Z39" s="13"/>
      <c r="AA39" s="13"/>
      <c r="AB39" s="28">
        <v>638.80799999999999</v>
      </c>
      <c r="AC39" s="13"/>
      <c r="AD39" s="13"/>
      <c r="AE39" s="13"/>
      <c r="AF39" s="13"/>
      <c r="AG39" s="13"/>
      <c r="AH39" s="39"/>
      <c r="AI39" s="140"/>
      <c r="AJ39" s="136" t="s">
        <v>396</v>
      </c>
      <c r="AK39" s="140"/>
      <c r="AL39" s="13"/>
      <c r="AM39" s="13"/>
      <c r="AN39" s="13"/>
      <c r="AO39" s="155"/>
      <c r="AP39" s="26"/>
      <c r="AQ39" s="26"/>
      <c r="AR39" s="26"/>
      <c r="AS39" s="26"/>
      <c r="AT39" s="26"/>
      <c r="AU39" s="26"/>
      <c r="AV39" s="26"/>
      <c r="AW39" s="26"/>
      <c r="AX39" s="26"/>
      <c r="AY39" s="26"/>
      <c r="AZ39" s="26"/>
      <c r="BA39" s="26"/>
      <c r="BB39" s="26"/>
      <c r="BC39" s="26"/>
      <c r="BD39" s="26"/>
      <c r="BE39" s="26"/>
      <c r="BF39" s="26"/>
    </row>
    <row r="40" spans="1:58" ht="16.5" customHeight="1" outlineLevel="1" x14ac:dyDescent="0.45">
      <c r="A40" s="13">
        <v>37</v>
      </c>
      <c r="B40" s="13" t="s">
        <v>389</v>
      </c>
      <c r="C40" s="188" t="s">
        <v>390</v>
      </c>
      <c r="D40" s="75"/>
      <c r="E40" s="13"/>
      <c r="F40" s="89"/>
      <c r="G40" s="14"/>
      <c r="H40" s="13"/>
      <c r="I40" s="13"/>
      <c r="J40" s="13"/>
      <c r="K40" s="13"/>
      <c r="L40" s="13"/>
      <c r="M40" s="39"/>
      <c r="N40" s="161" t="s">
        <v>405</v>
      </c>
      <c r="O40" s="14" t="s">
        <v>394</v>
      </c>
      <c r="P40" s="14">
        <v>-32.00627222</v>
      </c>
      <c r="Q40" s="14">
        <v>115.4845639</v>
      </c>
      <c r="R40" s="14" t="s">
        <v>190</v>
      </c>
      <c r="S40" s="87" t="s">
        <v>395</v>
      </c>
      <c r="T40" s="87"/>
      <c r="U40" s="87"/>
      <c r="V40" s="87"/>
      <c r="W40" s="94"/>
      <c r="X40" s="39"/>
      <c r="Y40" s="13"/>
      <c r="Z40" s="13"/>
      <c r="AA40" s="13"/>
      <c r="AB40" s="28">
        <v>638.83699999999999</v>
      </c>
      <c r="AC40" s="13"/>
      <c r="AD40" s="13"/>
      <c r="AE40" s="13"/>
      <c r="AF40" s="13"/>
      <c r="AG40" s="13"/>
      <c r="AH40" s="39"/>
      <c r="AI40" s="140"/>
      <c r="AJ40" s="136" t="s">
        <v>396</v>
      </c>
      <c r="AK40" s="140"/>
      <c r="AL40" s="13"/>
      <c r="AM40" s="13"/>
      <c r="AN40" s="13"/>
      <c r="AO40" s="155"/>
      <c r="AP40" s="26"/>
      <c r="AQ40" s="26"/>
      <c r="AR40" s="26"/>
      <c r="AS40" s="26"/>
      <c r="AT40" s="26"/>
      <c r="AU40" s="26"/>
      <c r="AV40" s="26"/>
      <c r="AW40" s="26"/>
      <c r="AX40" s="26"/>
      <c r="AY40" s="26"/>
      <c r="AZ40" s="26"/>
      <c r="BA40" s="26"/>
      <c r="BB40" s="26"/>
      <c r="BC40" s="26"/>
      <c r="BD40" s="26"/>
      <c r="BE40" s="26"/>
      <c r="BF40" s="26"/>
    </row>
    <row r="41" spans="1:58" ht="15.75" customHeight="1" outlineLevel="1" x14ac:dyDescent="0.45">
      <c r="A41" s="13">
        <v>38</v>
      </c>
      <c r="B41" s="13" t="s">
        <v>389</v>
      </c>
      <c r="C41" s="188" t="s">
        <v>390</v>
      </c>
      <c r="D41" s="75"/>
      <c r="E41" s="13"/>
      <c r="F41" s="89"/>
      <c r="G41" s="14"/>
      <c r="H41" s="13"/>
      <c r="I41" s="13"/>
      <c r="J41" s="13"/>
      <c r="K41" s="13"/>
      <c r="L41" s="13"/>
      <c r="M41" s="39"/>
      <c r="N41" s="161" t="s">
        <v>404</v>
      </c>
      <c r="O41" s="14" t="s">
        <v>394</v>
      </c>
      <c r="P41" s="14">
        <v>-31.998972219999999</v>
      </c>
      <c r="Q41" s="14">
        <v>115.5450333</v>
      </c>
      <c r="R41" s="14" t="s">
        <v>190</v>
      </c>
      <c r="S41" s="87" t="s">
        <v>395</v>
      </c>
      <c r="T41" s="87"/>
      <c r="U41" s="87"/>
      <c r="V41" s="87"/>
      <c r="W41" s="94"/>
      <c r="X41" s="39"/>
      <c r="Y41" s="13"/>
      <c r="Z41" s="13"/>
      <c r="AA41" s="13"/>
      <c r="AB41" s="28">
        <v>645.33000000000004</v>
      </c>
      <c r="AC41" s="13"/>
      <c r="AD41" s="13"/>
      <c r="AE41" s="13"/>
      <c r="AF41" s="13"/>
      <c r="AG41" s="13"/>
      <c r="AH41" s="39"/>
      <c r="AI41" s="140"/>
      <c r="AJ41" s="136" t="s">
        <v>399</v>
      </c>
      <c r="AK41" s="140"/>
      <c r="AL41" s="13"/>
      <c r="AM41" s="13"/>
      <c r="AN41" s="13"/>
      <c r="AO41" s="155"/>
      <c r="AP41" s="26"/>
      <c r="AQ41" s="26"/>
      <c r="AR41" s="26"/>
      <c r="AS41" s="26"/>
      <c r="AT41" s="26"/>
      <c r="AU41" s="26"/>
      <c r="AV41" s="26"/>
      <c r="AW41" s="26"/>
      <c r="AX41" s="26"/>
      <c r="AY41" s="26"/>
      <c r="AZ41" s="26"/>
      <c r="BA41" s="26"/>
      <c r="BB41" s="26"/>
      <c r="BC41" s="26"/>
      <c r="BD41" s="26"/>
      <c r="BE41" s="26"/>
      <c r="BF41" s="26"/>
    </row>
    <row r="42" spans="1:58" ht="18" customHeight="1" outlineLevel="1" x14ac:dyDescent="0.45">
      <c r="A42" s="13">
        <v>39</v>
      </c>
      <c r="B42" s="14" t="s">
        <v>389</v>
      </c>
      <c r="C42" s="188" t="s">
        <v>390</v>
      </c>
      <c r="D42" s="75"/>
      <c r="E42" s="13"/>
      <c r="F42" s="89"/>
      <c r="G42" s="14"/>
      <c r="H42" s="14"/>
      <c r="I42" s="13"/>
      <c r="J42" s="13"/>
      <c r="K42" s="13"/>
      <c r="L42" s="13"/>
      <c r="M42" s="39"/>
      <c r="N42" s="161" t="s">
        <v>404</v>
      </c>
      <c r="O42" s="14" t="s">
        <v>394</v>
      </c>
      <c r="P42" s="14">
        <v>-31.99906944</v>
      </c>
      <c r="Q42" s="14">
        <v>115.5448694</v>
      </c>
      <c r="R42" s="14" t="s">
        <v>190</v>
      </c>
      <c r="S42" s="87" t="s">
        <v>395</v>
      </c>
      <c r="T42" s="87"/>
      <c r="U42" s="87"/>
      <c r="V42" s="87"/>
      <c r="W42" s="94"/>
      <c r="X42" s="39"/>
      <c r="Y42" s="14"/>
      <c r="Z42" s="14"/>
      <c r="AA42" s="14"/>
      <c r="AB42" s="28">
        <v>645.22299999999996</v>
      </c>
      <c r="AC42" s="14"/>
      <c r="AD42" s="14"/>
      <c r="AE42" s="14"/>
      <c r="AF42" s="14"/>
      <c r="AG42" s="14"/>
      <c r="AH42" s="87"/>
      <c r="AI42" s="143"/>
      <c r="AJ42" s="136" t="s">
        <v>399</v>
      </c>
      <c r="AK42" s="143"/>
      <c r="AL42" s="14"/>
      <c r="AM42" s="14"/>
      <c r="AN42" s="14"/>
      <c r="AO42" s="157"/>
      <c r="AP42" s="31"/>
      <c r="AQ42" s="31"/>
      <c r="AR42" s="31"/>
      <c r="AS42" s="31"/>
      <c r="AT42" s="31"/>
      <c r="AU42" s="31"/>
      <c r="AV42" s="31"/>
      <c r="AW42" s="31"/>
      <c r="AX42" s="31"/>
      <c r="AY42" s="31"/>
      <c r="AZ42" s="31"/>
      <c r="BA42" s="31"/>
      <c r="BB42" s="31"/>
      <c r="BC42" s="31"/>
      <c r="BD42" s="31"/>
      <c r="BE42" s="31"/>
      <c r="BF42" s="31"/>
    </row>
    <row r="43" spans="1:58" ht="18" customHeight="1" outlineLevel="1" x14ac:dyDescent="0.45">
      <c r="A43" s="13">
        <v>40</v>
      </c>
      <c r="B43" s="14" t="s">
        <v>389</v>
      </c>
      <c r="C43" s="188" t="s">
        <v>390</v>
      </c>
      <c r="D43" s="75"/>
      <c r="E43" s="13"/>
      <c r="F43" s="90"/>
      <c r="G43" s="14"/>
      <c r="H43" s="14"/>
      <c r="I43" s="14"/>
      <c r="J43" s="14"/>
      <c r="K43" s="14"/>
      <c r="L43" s="13"/>
      <c r="M43" s="39"/>
      <c r="N43" s="161" t="s">
        <v>404</v>
      </c>
      <c r="O43" s="14" t="s">
        <v>394</v>
      </c>
      <c r="P43" s="14">
        <v>-31.999180559999999</v>
      </c>
      <c r="Q43" s="14">
        <v>115.5447861</v>
      </c>
      <c r="R43" s="14" t="s">
        <v>190</v>
      </c>
      <c r="S43" s="87" t="s">
        <v>395</v>
      </c>
      <c r="T43" s="87"/>
      <c r="U43" s="87"/>
      <c r="V43" s="87"/>
      <c r="W43" s="94"/>
      <c r="X43" s="39"/>
      <c r="Y43" s="14"/>
      <c r="Z43" s="14"/>
      <c r="AA43" s="14"/>
      <c r="AB43" s="28">
        <v>645.22299999999996</v>
      </c>
      <c r="AC43" s="14"/>
      <c r="AD43" s="14"/>
      <c r="AE43" s="14"/>
      <c r="AF43" s="14"/>
      <c r="AG43" s="14"/>
      <c r="AH43" s="87"/>
      <c r="AI43" s="143"/>
      <c r="AJ43" s="136" t="s">
        <v>399</v>
      </c>
      <c r="AK43" s="143"/>
      <c r="AL43" s="14"/>
      <c r="AM43" s="14"/>
      <c r="AN43" s="14"/>
      <c r="AO43" s="157"/>
      <c r="AP43" s="31"/>
      <c r="AQ43" s="31"/>
      <c r="AR43" s="31"/>
      <c r="AS43" s="31"/>
      <c r="AT43" s="31"/>
      <c r="AU43" s="31"/>
      <c r="AV43" s="31"/>
      <c r="AW43" s="31"/>
      <c r="AX43" s="31"/>
      <c r="AY43" s="31"/>
      <c r="AZ43" s="31"/>
      <c r="BA43" s="31"/>
      <c r="BB43" s="31"/>
      <c r="BC43" s="31"/>
      <c r="BD43" s="31"/>
      <c r="BE43" s="31"/>
      <c r="BF43" s="31"/>
    </row>
    <row r="44" spans="1:58" ht="15.75" customHeight="1" outlineLevel="1" x14ac:dyDescent="0.45">
      <c r="A44" s="13">
        <v>41</v>
      </c>
      <c r="B44" s="14" t="s">
        <v>389</v>
      </c>
      <c r="C44" s="188" t="s">
        <v>390</v>
      </c>
      <c r="D44" s="82"/>
      <c r="E44" s="14"/>
      <c r="F44" s="90"/>
      <c r="G44" s="14"/>
      <c r="H44" s="14"/>
      <c r="I44" s="14"/>
      <c r="J44" s="14"/>
      <c r="K44" s="14"/>
      <c r="L44" s="13"/>
      <c r="M44" s="39"/>
      <c r="N44" s="161" t="s">
        <v>404</v>
      </c>
      <c r="O44" s="14" t="s">
        <v>394</v>
      </c>
      <c r="P44" s="14">
        <v>-31.99898889</v>
      </c>
      <c r="Q44" s="14">
        <v>115.5450694</v>
      </c>
      <c r="R44" s="14" t="s">
        <v>190</v>
      </c>
      <c r="S44" s="87" t="s">
        <v>395</v>
      </c>
      <c r="T44" s="87"/>
      <c r="U44" s="87"/>
      <c r="V44" s="87"/>
      <c r="W44" s="94"/>
      <c r="X44" s="39"/>
      <c r="Y44" s="14"/>
      <c r="Z44" s="14"/>
      <c r="AA44" s="14"/>
      <c r="AB44" s="28">
        <v>645.33000000000004</v>
      </c>
      <c r="AC44" s="14"/>
      <c r="AD44" s="14"/>
      <c r="AE44" s="14"/>
      <c r="AF44" s="14"/>
      <c r="AG44" s="14"/>
      <c r="AH44" s="87"/>
      <c r="AI44" s="143"/>
      <c r="AJ44" s="136" t="s">
        <v>399</v>
      </c>
      <c r="AK44" s="143"/>
      <c r="AL44" s="14"/>
      <c r="AM44" s="14"/>
      <c r="AN44" s="14"/>
      <c r="AO44" s="157"/>
      <c r="AP44" s="31"/>
      <c r="AQ44" s="31"/>
      <c r="AR44" s="31"/>
      <c r="AS44" s="31"/>
      <c r="AT44" s="31"/>
      <c r="AU44" s="31"/>
      <c r="AV44" s="31"/>
      <c r="AW44" s="31"/>
      <c r="AX44" s="31"/>
      <c r="AY44" s="31"/>
      <c r="AZ44" s="31"/>
      <c r="BA44" s="31"/>
      <c r="BB44" s="31"/>
      <c r="BC44" s="31"/>
      <c r="BD44" s="31"/>
      <c r="BE44" s="31"/>
      <c r="BF44" s="31"/>
    </row>
    <row r="45" spans="1:58" ht="15.75" customHeight="1" outlineLevel="1" x14ac:dyDescent="0.45">
      <c r="A45" s="13">
        <v>42</v>
      </c>
      <c r="B45" s="14" t="s">
        <v>389</v>
      </c>
      <c r="C45" s="188" t="s">
        <v>390</v>
      </c>
      <c r="D45" s="82"/>
      <c r="E45" s="14"/>
      <c r="F45" s="90"/>
      <c r="G45" s="14"/>
      <c r="H45" s="14"/>
      <c r="I45" s="14"/>
      <c r="J45" s="14"/>
      <c r="K45" s="14"/>
      <c r="L45" s="13"/>
      <c r="M45" s="39"/>
      <c r="N45" s="161" t="s">
        <v>406</v>
      </c>
      <c r="O45" s="14" t="s">
        <v>394</v>
      </c>
      <c r="P45" s="14">
        <v>-40.665858999999998</v>
      </c>
      <c r="Q45" s="14">
        <v>144.75903</v>
      </c>
      <c r="R45" s="14" t="s">
        <v>197</v>
      </c>
      <c r="S45" s="87" t="s">
        <v>395</v>
      </c>
      <c r="T45" s="87"/>
      <c r="U45" s="87"/>
      <c r="V45" s="87"/>
      <c r="W45" s="94"/>
      <c r="X45" s="39"/>
      <c r="Y45" s="14"/>
      <c r="Z45" s="14"/>
      <c r="AA45" s="14"/>
      <c r="AB45" s="28">
        <v>823.40200000000004</v>
      </c>
      <c r="AC45" s="14"/>
      <c r="AD45" s="14"/>
      <c r="AE45" s="14"/>
      <c r="AF45" s="14"/>
      <c r="AG45" s="14"/>
      <c r="AH45" s="87"/>
      <c r="AI45" s="143"/>
      <c r="AJ45" s="136">
        <v>3</v>
      </c>
      <c r="AK45" s="143"/>
      <c r="AL45" s="14"/>
      <c r="AM45" s="14"/>
      <c r="AN45" s="14"/>
      <c r="AO45" s="157"/>
      <c r="AP45" s="31"/>
      <c r="AQ45" s="31"/>
      <c r="AR45" s="31"/>
      <c r="AS45" s="31"/>
      <c r="AT45" s="31"/>
      <c r="AU45" s="31"/>
      <c r="AV45" s="31"/>
      <c r="AW45" s="31"/>
      <c r="AX45" s="31"/>
      <c r="AY45" s="31"/>
      <c r="AZ45" s="31"/>
      <c r="BA45" s="31"/>
      <c r="BB45" s="31"/>
      <c r="BC45" s="31"/>
      <c r="BD45" s="31"/>
      <c r="BE45" s="31"/>
      <c r="BF45" s="31"/>
    </row>
    <row r="46" spans="1:58" ht="15.75" customHeight="1" outlineLevel="1" x14ac:dyDescent="0.45">
      <c r="A46" s="13">
        <v>43</v>
      </c>
      <c r="B46" s="14" t="s">
        <v>389</v>
      </c>
      <c r="C46" s="188" t="s">
        <v>390</v>
      </c>
      <c r="D46" s="82"/>
      <c r="E46" s="14"/>
      <c r="F46" s="90"/>
      <c r="G46" s="14"/>
      <c r="H46" s="14"/>
      <c r="I46" s="14"/>
      <c r="J46" s="14"/>
      <c r="K46" s="14"/>
      <c r="L46" s="13"/>
      <c r="M46" s="39"/>
      <c r="N46" s="161" t="s">
        <v>406</v>
      </c>
      <c r="O46" s="14" t="s">
        <v>394</v>
      </c>
      <c r="P46" s="14">
        <v>-40.679786</v>
      </c>
      <c r="Q46" s="14">
        <v>144.78614300000001</v>
      </c>
      <c r="R46" s="14" t="s">
        <v>197</v>
      </c>
      <c r="S46" s="87" t="s">
        <v>395</v>
      </c>
      <c r="T46" s="87"/>
      <c r="U46" s="87"/>
      <c r="V46" s="87"/>
      <c r="W46" s="94"/>
      <c r="X46" s="39"/>
      <c r="Y46" s="14"/>
      <c r="Z46" s="14"/>
      <c r="AA46" s="14"/>
      <c r="AB46" s="28">
        <v>840.81600000000003</v>
      </c>
      <c r="AC46" s="14"/>
      <c r="AD46" s="14"/>
      <c r="AE46" s="14"/>
      <c r="AF46" s="14"/>
      <c r="AG46" s="14"/>
      <c r="AH46" s="87"/>
      <c r="AI46" s="143"/>
      <c r="AJ46" s="136">
        <v>3</v>
      </c>
      <c r="AK46" s="143"/>
      <c r="AL46" s="14"/>
      <c r="AM46" s="14"/>
      <c r="AN46" s="14"/>
      <c r="AO46" s="157"/>
      <c r="AP46" s="31"/>
      <c r="AQ46" s="31"/>
      <c r="AR46" s="31"/>
      <c r="AS46" s="31"/>
      <c r="AT46" s="31"/>
      <c r="AU46" s="31"/>
      <c r="AV46" s="31"/>
      <c r="AW46" s="31"/>
      <c r="AX46" s="31"/>
      <c r="AY46" s="31"/>
      <c r="AZ46" s="31"/>
      <c r="BA46" s="31"/>
      <c r="BB46" s="31"/>
      <c r="BC46" s="31"/>
      <c r="BD46" s="31"/>
      <c r="BE46" s="31"/>
      <c r="BF46" s="31"/>
    </row>
    <row r="47" spans="1:58" ht="15.75" customHeight="1" outlineLevel="1" x14ac:dyDescent="0.45">
      <c r="A47" s="13">
        <v>44</v>
      </c>
      <c r="B47" s="14" t="s">
        <v>389</v>
      </c>
      <c r="C47" s="188" t="s">
        <v>390</v>
      </c>
      <c r="D47" s="82"/>
      <c r="E47" s="14"/>
      <c r="F47" s="90"/>
      <c r="G47" s="14"/>
      <c r="H47" s="14"/>
      <c r="I47" s="14"/>
      <c r="J47" s="14"/>
      <c r="K47" s="14"/>
      <c r="L47" s="13"/>
      <c r="M47" s="39"/>
      <c r="N47" s="161" t="s">
        <v>406</v>
      </c>
      <c r="O47" s="14" t="s">
        <v>394</v>
      </c>
      <c r="P47" s="14">
        <v>-40.673662</v>
      </c>
      <c r="Q47" s="14">
        <v>144.787115</v>
      </c>
      <c r="R47" s="14" t="s">
        <v>197</v>
      </c>
      <c r="S47" s="87" t="s">
        <v>395</v>
      </c>
      <c r="T47" s="87"/>
      <c r="U47" s="87"/>
      <c r="V47" s="87"/>
      <c r="W47" s="94"/>
      <c r="X47" s="39"/>
      <c r="Y47" s="14"/>
      <c r="Z47" s="14"/>
      <c r="AA47" s="14"/>
      <c r="AB47" s="28">
        <v>838.03599999999994</v>
      </c>
      <c r="AC47" s="14"/>
      <c r="AD47" s="14"/>
      <c r="AE47" s="14"/>
      <c r="AF47" s="14"/>
      <c r="AG47" s="14"/>
      <c r="AH47" s="87"/>
      <c r="AI47" s="143"/>
      <c r="AJ47" s="136">
        <v>3</v>
      </c>
      <c r="AK47" s="143"/>
      <c r="AL47" s="14"/>
      <c r="AM47" s="14"/>
      <c r="AN47" s="14"/>
      <c r="AO47" s="157"/>
      <c r="AP47" s="31"/>
      <c r="AQ47" s="31"/>
      <c r="AR47" s="31"/>
      <c r="AS47" s="31"/>
      <c r="AT47" s="31"/>
      <c r="AU47" s="31"/>
      <c r="AV47" s="31"/>
      <c r="AW47" s="31"/>
      <c r="AX47" s="31"/>
      <c r="AY47" s="31"/>
      <c r="AZ47" s="31"/>
      <c r="BA47" s="31"/>
      <c r="BB47" s="31"/>
      <c r="BC47" s="31"/>
      <c r="BD47" s="31"/>
      <c r="BE47" s="31"/>
      <c r="BF47" s="31"/>
    </row>
    <row r="48" spans="1:58" ht="15.75" customHeight="1" outlineLevel="1" x14ac:dyDescent="0.45">
      <c r="A48" s="13">
        <v>45</v>
      </c>
      <c r="B48" s="14" t="s">
        <v>389</v>
      </c>
      <c r="C48" s="188" t="s">
        <v>390</v>
      </c>
      <c r="D48" s="82"/>
      <c r="E48" s="14"/>
      <c r="F48" s="90"/>
      <c r="G48" s="14"/>
      <c r="H48" s="14"/>
      <c r="I48" s="14"/>
      <c r="J48" s="14"/>
      <c r="K48" s="14"/>
      <c r="L48" s="13"/>
      <c r="M48" s="39"/>
      <c r="N48" s="161" t="s">
        <v>406</v>
      </c>
      <c r="O48" s="14" t="s">
        <v>394</v>
      </c>
      <c r="P48" s="14">
        <v>-40.683425</v>
      </c>
      <c r="Q48" s="14">
        <v>144.786134</v>
      </c>
      <c r="R48" s="14" t="s">
        <v>197</v>
      </c>
      <c r="S48" s="87" t="s">
        <v>395</v>
      </c>
      <c r="T48" s="87"/>
      <c r="U48" s="87"/>
      <c r="V48" s="87"/>
      <c r="W48" s="94"/>
      <c r="X48" s="39"/>
      <c r="Y48" s="14"/>
      <c r="Z48" s="14"/>
      <c r="AA48" s="14"/>
      <c r="AB48" s="28">
        <v>842.95100000000002</v>
      </c>
      <c r="AC48" s="14"/>
      <c r="AD48" s="14"/>
      <c r="AE48" s="14"/>
      <c r="AF48" s="14"/>
      <c r="AG48" s="14"/>
      <c r="AH48" s="87"/>
      <c r="AI48" s="143"/>
      <c r="AJ48" s="136">
        <v>1</v>
      </c>
      <c r="AK48" s="143"/>
      <c r="AL48" s="14"/>
      <c r="AM48" s="14"/>
      <c r="AN48" s="14"/>
      <c r="AO48" s="157"/>
      <c r="AP48" s="31"/>
      <c r="AQ48" s="31"/>
      <c r="AR48" s="31"/>
      <c r="AS48" s="31"/>
      <c r="AT48" s="31"/>
      <c r="AU48" s="31"/>
      <c r="AV48" s="31"/>
      <c r="AW48" s="31"/>
      <c r="AX48" s="31"/>
      <c r="AY48" s="31"/>
      <c r="AZ48" s="31"/>
      <c r="BA48" s="31"/>
      <c r="BB48" s="31"/>
      <c r="BC48" s="31"/>
      <c r="BD48" s="31"/>
      <c r="BE48" s="31"/>
      <c r="BF48" s="31"/>
    </row>
    <row r="49" spans="1:58" ht="15.75" customHeight="1" outlineLevel="1" x14ac:dyDescent="0.45">
      <c r="A49" s="13">
        <v>46</v>
      </c>
      <c r="B49" s="14" t="s">
        <v>389</v>
      </c>
      <c r="C49" s="188" t="s">
        <v>390</v>
      </c>
      <c r="D49" s="82"/>
      <c r="E49" s="14"/>
      <c r="F49" s="90"/>
      <c r="G49" s="14"/>
      <c r="H49" s="14"/>
      <c r="I49" s="14"/>
      <c r="J49" s="14"/>
      <c r="K49" s="14"/>
      <c r="L49" s="13"/>
      <c r="M49" s="39"/>
      <c r="N49" s="161" t="s">
        <v>406</v>
      </c>
      <c r="O49" s="14" t="s">
        <v>394</v>
      </c>
      <c r="P49" s="14">
        <v>-40.720885000000003</v>
      </c>
      <c r="Q49" s="14">
        <v>145.037813</v>
      </c>
      <c r="R49" s="14" t="s">
        <v>197</v>
      </c>
      <c r="S49" s="87" t="s">
        <v>395</v>
      </c>
      <c r="T49" s="87"/>
      <c r="U49" s="87"/>
      <c r="V49" s="87"/>
      <c r="W49" s="94"/>
      <c r="X49" s="39"/>
      <c r="Y49" s="14"/>
      <c r="Z49" s="14"/>
      <c r="AA49" s="14"/>
      <c r="AB49" s="28">
        <v>940.63099999999997</v>
      </c>
      <c r="AC49" s="14"/>
      <c r="AD49" s="14"/>
      <c r="AE49" s="14"/>
      <c r="AF49" s="14"/>
      <c r="AG49" s="14"/>
      <c r="AH49" s="87"/>
      <c r="AI49" s="143"/>
      <c r="AJ49" s="136">
        <v>3</v>
      </c>
      <c r="AK49" s="143"/>
      <c r="AL49" s="14"/>
      <c r="AM49" s="14"/>
      <c r="AN49" s="14"/>
      <c r="AO49" s="157"/>
      <c r="AP49" s="31"/>
      <c r="AQ49" s="31"/>
      <c r="AR49" s="31"/>
      <c r="AS49" s="31"/>
      <c r="AT49" s="31"/>
      <c r="AU49" s="31"/>
      <c r="AV49" s="31"/>
      <c r="AW49" s="31"/>
      <c r="AX49" s="31"/>
      <c r="AY49" s="31"/>
      <c r="AZ49" s="31"/>
      <c r="BA49" s="31"/>
      <c r="BB49" s="31"/>
      <c r="BC49" s="31"/>
      <c r="BD49" s="31"/>
      <c r="BE49" s="31"/>
      <c r="BF49" s="31"/>
    </row>
    <row r="50" spans="1:58" ht="15.75" customHeight="1" outlineLevel="1" x14ac:dyDescent="0.45">
      <c r="A50" s="13">
        <v>47</v>
      </c>
      <c r="B50" s="14" t="s">
        <v>389</v>
      </c>
      <c r="C50" s="188" t="s">
        <v>390</v>
      </c>
      <c r="D50" s="82"/>
      <c r="E50" s="14"/>
      <c r="F50" s="90"/>
      <c r="G50" s="14"/>
      <c r="H50" s="14"/>
      <c r="I50" s="14"/>
      <c r="J50" s="14"/>
      <c r="K50" s="14"/>
      <c r="L50" s="13"/>
      <c r="M50" s="39"/>
      <c r="N50" s="161" t="s">
        <v>406</v>
      </c>
      <c r="O50" s="14" t="s">
        <v>394</v>
      </c>
      <c r="P50" s="14">
        <v>-40.720033999999998</v>
      </c>
      <c r="Q50" s="14">
        <v>145.048742</v>
      </c>
      <c r="R50" s="14" t="s">
        <v>197</v>
      </c>
      <c r="S50" s="87" t="s">
        <v>395</v>
      </c>
      <c r="T50" s="87"/>
      <c r="U50" s="87"/>
      <c r="V50" s="87"/>
      <c r="W50" s="94"/>
      <c r="X50" s="39"/>
      <c r="Y50" s="14"/>
      <c r="Z50" s="14"/>
      <c r="AA50" s="14"/>
      <c r="AB50" s="28">
        <v>940.25599999999997</v>
      </c>
      <c r="AC50" s="14"/>
      <c r="AD50" s="14"/>
      <c r="AE50" s="14"/>
      <c r="AF50" s="14"/>
      <c r="AG50" s="14"/>
      <c r="AH50" s="87"/>
      <c r="AI50" s="143"/>
      <c r="AJ50" s="136">
        <v>1</v>
      </c>
      <c r="AK50" s="143"/>
      <c r="AL50" s="14"/>
      <c r="AM50" s="14"/>
      <c r="AN50" s="14"/>
      <c r="AO50" s="157"/>
      <c r="AP50" s="31"/>
      <c r="AQ50" s="31"/>
      <c r="AR50" s="31"/>
      <c r="AS50" s="31"/>
      <c r="AT50" s="31"/>
      <c r="AU50" s="31"/>
      <c r="AV50" s="31"/>
      <c r="AW50" s="31"/>
      <c r="AX50" s="31"/>
      <c r="AY50" s="31"/>
      <c r="AZ50" s="31"/>
      <c r="BA50" s="31"/>
      <c r="BB50" s="31"/>
      <c r="BC50" s="31"/>
      <c r="BD50" s="31"/>
      <c r="BE50" s="31"/>
      <c r="BF50" s="31"/>
    </row>
    <row r="51" spans="1:58" ht="14.25" customHeight="1" outlineLevel="1" x14ac:dyDescent="0.45">
      <c r="A51" s="13">
        <v>48</v>
      </c>
      <c r="B51" s="14" t="s">
        <v>389</v>
      </c>
      <c r="C51" s="188" t="s">
        <v>390</v>
      </c>
      <c r="D51" s="82"/>
      <c r="E51" s="14"/>
      <c r="F51" s="90"/>
      <c r="G51" s="14"/>
      <c r="H51" s="14"/>
      <c r="I51" s="14"/>
      <c r="J51" s="14"/>
      <c r="K51" s="14"/>
      <c r="L51" s="13"/>
      <c r="M51" s="39"/>
      <c r="N51" s="161" t="s">
        <v>407</v>
      </c>
      <c r="O51" s="14" t="s">
        <v>394</v>
      </c>
      <c r="P51" s="14">
        <v>-32.002333329999999</v>
      </c>
      <c r="Q51" s="14">
        <v>115.5560361</v>
      </c>
      <c r="R51" s="14" t="s">
        <v>222</v>
      </c>
      <c r="S51" s="87" t="s">
        <v>395</v>
      </c>
      <c r="T51" s="87"/>
      <c r="U51" s="87"/>
      <c r="V51" s="87"/>
      <c r="W51" s="94"/>
      <c r="X51" s="39"/>
      <c r="Y51" s="14"/>
      <c r="Z51" s="14"/>
      <c r="AA51" s="14"/>
      <c r="AB51" s="28">
        <v>647.63199999999995</v>
      </c>
      <c r="AC51" s="14"/>
      <c r="AD51" s="14"/>
      <c r="AE51" s="14"/>
      <c r="AF51" s="14"/>
      <c r="AG51" s="14"/>
      <c r="AH51" s="87"/>
      <c r="AI51" s="143"/>
      <c r="AJ51" s="136" t="s">
        <v>396</v>
      </c>
      <c r="AK51" s="143"/>
      <c r="AL51" s="14"/>
      <c r="AM51" s="14"/>
      <c r="AN51" s="14"/>
      <c r="AO51" s="157"/>
      <c r="AP51" s="31"/>
      <c r="AQ51" s="31"/>
      <c r="AR51" s="31"/>
      <c r="AS51" s="31"/>
      <c r="AT51" s="31"/>
      <c r="AU51" s="31"/>
      <c r="AV51" s="31"/>
      <c r="AW51" s="31"/>
      <c r="AX51" s="31"/>
      <c r="AY51" s="31"/>
      <c r="AZ51" s="31"/>
      <c r="BA51" s="31"/>
      <c r="BB51" s="31"/>
      <c r="BC51" s="31"/>
      <c r="BD51" s="31"/>
      <c r="BE51" s="31"/>
      <c r="BF51" s="31"/>
    </row>
    <row r="52" spans="1:58" ht="15.75" customHeight="1" outlineLevel="1" x14ac:dyDescent="0.45">
      <c r="A52" s="13">
        <v>49</v>
      </c>
      <c r="B52" s="14" t="s">
        <v>389</v>
      </c>
      <c r="C52" s="188" t="s">
        <v>390</v>
      </c>
      <c r="D52" s="82"/>
      <c r="E52" s="14"/>
      <c r="F52" s="90"/>
      <c r="G52" s="14"/>
      <c r="H52" s="14"/>
      <c r="I52" s="14"/>
      <c r="J52" s="14"/>
      <c r="K52" s="14"/>
      <c r="L52" s="13"/>
      <c r="M52" s="39"/>
      <c r="N52" s="161" t="s">
        <v>407</v>
      </c>
      <c r="O52" s="14" t="s">
        <v>394</v>
      </c>
      <c r="P52" s="14">
        <v>-32.00215</v>
      </c>
      <c r="Q52" s="14">
        <v>115.55607500000001</v>
      </c>
      <c r="R52" s="14" t="s">
        <v>222</v>
      </c>
      <c r="S52" s="87" t="s">
        <v>395</v>
      </c>
      <c r="T52" s="87"/>
      <c r="U52" s="87"/>
      <c r="V52" s="87"/>
      <c r="W52" s="94"/>
      <c r="X52" s="39"/>
      <c r="Y52" s="14"/>
      <c r="Z52" s="14"/>
      <c r="AA52" s="14"/>
      <c r="AB52" s="28">
        <v>647.63199999999995</v>
      </c>
      <c r="AC52" s="14"/>
      <c r="AD52" s="14"/>
      <c r="AE52" s="14"/>
      <c r="AF52" s="14"/>
      <c r="AG52" s="14"/>
      <c r="AH52" s="87"/>
      <c r="AI52" s="143"/>
      <c r="AJ52" s="136" t="s">
        <v>396</v>
      </c>
      <c r="AK52" s="143"/>
      <c r="AL52" s="14"/>
      <c r="AM52" s="14"/>
      <c r="AN52" s="14"/>
      <c r="AO52" s="157"/>
      <c r="AP52" s="31"/>
      <c r="AQ52" s="31"/>
      <c r="AR52" s="31"/>
      <c r="AS52" s="31"/>
      <c r="AT52" s="31"/>
      <c r="AU52" s="31"/>
      <c r="AV52" s="31"/>
      <c r="AW52" s="31"/>
      <c r="AX52" s="31"/>
      <c r="AY52" s="31"/>
      <c r="AZ52" s="31"/>
      <c r="BA52" s="31"/>
      <c r="BB52" s="31"/>
      <c r="BC52" s="31"/>
      <c r="BD52" s="31"/>
      <c r="BE52" s="31"/>
      <c r="BF52" s="31"/>
    </row>
    <row r="53" spans="1:58" ht="15.75" customHeight="1" outlineLevel="1" x14ac:dyDescent="0.45">
      <c r="A53" s="13">
        <v>50</v>
      </c>
      <c r="B53" s="14" t="s">
        <v>389</v>
      </c>
      <c r="C53" s="188" t="s">
        <v>390</v>
      </c>
      <c r="D53" s="82"/>
      <c r="E53" s="14"/>
      <c r="F53" s="90"/>
      <c r="G53" s="14"/>
      <c r="H53" s="14"/>
      <c r="I53" s="14"/>
      <c r="J53" s="14"/>
      <c r="K53" s="14"/>
      <c r="L53" s="13"/>
      <c r="M53" s="39"/>
      <c r="N53" s="161" t="s">
        <v>407</v>
      </c>
      <c r="O53" s="14" t="s">
        <v>394</v>
      </c>
      <c r="P53" s="14">
        <v>-31.988733329999999</v>
      </c>
      <c r="Q53" s="14">
        <v>115.51721670000001</v>
      </c>
      <c r="R53" s="14" t="s">
        <v>222</v>
      </c>
      <c r="S53" s="87" t="s">
        <v>395</v>
      </c>
      <c r="T53" s="87"/>
      <c r="U53" s="87"/>
      <c r="V53" s="87"/>
      <c r="W53" s="94"/>
      <c r="X53" s="39"/>
      <c r="Y53" s="14"/>
      <c r="Z53" s="14"/>
      <c r="AA53" s="14"/>
      <c r="AB53" s="28">
        <v>642.42999999999995</v>
      </c>
      <c r="AC53" s="14"/>
      <c r="AD53" s="14"/>
      <c r="AE53" s="14"/>
      <c r="AF53" s="14"/>
      <c r="AG53" s="14"/>
      <c r="AH53" s="87"/>
      <c r="AI53" s="143"/>
      <c r="AJ53" s="136" t="s">
        <v>401</v>
      </c>
      <c r="AK53" s="143"/>
      <c r="AL53" s="14"/>
      <c r="AM53" s="14"/>
      <c r="AN53" s="14"/>
      <c r="AO53" s="157"/>
      <c r="AP53" s="31"/>
      <c r="AQ53" s="31"/>
      <c r="AR53" s="31"/>
      <c r="AS53" s="31"/>
      <c r="AT53" s="31"/>
      <c r="AU53" s="31"/>
      <c r="AV53" s="31"/>
      <c r="AW53" s="31"/>
      <c r="AX53" s="31"/>
      <c r="AY53" s="31"/>
      <c r="AZ53" s="31"/>
      <c r="BA53" s="31"/>
      <c r="BB53" s="31"/>
      <c r="BC53" s="31"/>
      <c r="BD53" s="31"/>
      <c r="BE53" s="31"/>
      <c r="BF53" s="31"/>
    </row>
    <row r="54" spans="1:58" ht="15.75" customHeight="1" outlineLevel="1" x14ac:dyDescent="0.45">
      <c r="A54" s="13">
        <v>51</v>
      </c>
      <c r="B54" s="14" t="s">
        <v>389</v>
      </c>
      <c r="C54" s="188" t="s">
        <v>390</v>
      </c>
      <c r="D54" s="82"/>
      <c r="E54" s="14"/>
      <c r="F54" s="90"/>
      <c r="G54" s="14"/>
      <c r="H54" s="14"/>
      <c r="I54" s="14"/>
      <c r="J54" s="14"/>
      <c r="K54" s="14"/>
      <c r="L54" s="13"/>
      <c r="M54" s="39"/>
      <c r="N54" s="161" t="s">
        <v>407</v>
      </c>
      <c r="O54" s="14" t="s">
        <v>394</v>
      </c>
      <c r="P54" s="14">
        <v>-32.01621111</v>
      </c>
      <c r="Q54" s="14">
        <v>115.5314083</v>
      </c>
      <c r="R54" s="14" t="s">
        <v>222</v>
      </c>
      <c r="S54" s="87" t="s">
        <v>395</v>
      </c>
      <c r="T54" s="87"/>
      <c r="U54" s="87"/>
      <c r="V54" s="87"/>
      <c r="W54" s="94"/>
      <c r="X54" s="39"/>
      <c r="Y54" s="14"/>
      <c r="Z54" s="14"/>
      <c r="AA54" s="14"/>
      <c r="AB54" s="28">
        <v>643.88199999999995</v>
      </c>
      <c r="AC54" s="14"/>
      <c r="AD54" s="14"/>
      <c r="AE54" s="14"/>
      <c r="AF54" s="14"/>
      <c r="AG54" s="14"/>
      <c r="AH54" s="87"/>
      <c r="AI54" s="143"/>
      <c r="AJ54" s="136" t="s">
        <v>399</v>
      </c>
      <c r="AK54" s="143"/>
      <c r="AL54" s="14"/>
      <c r="AM54" s="14"/>
      <c r="AN54" s="14"/>
      <c r="AO54" s="157"/>
      <c r="AP54" s="31"/>
      <c r="AQ54" s="31"/>
      <c r="AR54" s="31"/>
      <c r="AS54" s="31"/>
      <c r="AT54" s="31"/>
      <c r="AU54" s="31"/>
      <c r="AV54" s="31"/>
      <c r="AW54" s="31"/>
      <c r="AX54" s="31"/>
      <c r="AY54" s="31"/>
      <c r="AZ54" s="31"/>
      <c r="BA54" s="31"/>
      <c r="BB54" s="31"/>
      <c r="BC54" s="31"/>
      <c r="BD54" s="31"/>
      <c r="BE54" s="31"/>
      <c r="BF54" s="31"/>
    </row>
    <row r="55" spans="1:58" ht="15.75" customHeight="1" outlineLevel="1" x14ac:dyDescent="0.45">
      <c r="A55" s="13">
        <v>52</v>
      </c>
      <c r="B55" s="14" t="s">
        <v>389</v>
      </c>
      <c r="C55" s="188" t="s">
        <v>390</v>
      </c>
      <c r="D55" s="82"/>
      <c r="E55" s="14"/>
      <c r="F55" s="90"/>
      <c r="G55" s="14"/>
      <c r="H55" s="14"/>
      <c r="I55" s="14"/>
      <c r="J55" s="14"/>
      <c r="K55" s="14"/>
      <c r="L55" s="13"/>
      <c r="M55" s="39"/>
      <c r="N55" s="161" t="s">
        <v>407</v>
      </c>
      <c r="O55" s="14" t="s">
        <v>394</v>
      </c>
      <c r="P55" s="14">
        <v>-32.016069440000003</v>
      </c>
      <c r="Q55" s="14">
        <v>115.5311889</v>
      </c>
      <c r="R55" s="14" t="s">
        <v>222</v>
      </c>
      <c r="S55" s="87" t="s">
        <v>395</v>
      </c>
      <c r="T55" s="87"/>
      <c r="U55" s="87"/>
      <c r="V55" s="87"/>
      <c r="W55" s="94"/>
      <c r="X55" s="39"/>
      <c r="Y55" s="14"/>
      <c r="Z55" s="14"/>
      <c r="AA55" s="14"/>
      <c r="AB55" s="28">
        <v>643.88199999999995</v>
      </c>
      <c r="AC55" s="14"/>
      <c r="AD55" s="14"/>
      <c r="AE55" s="14"/>
      <c r="AF55" s="14"/>
      <c r="AG55" s="14"/>
      <c r="AH55" s="87"/>
      <c r="AI55" s="143"/>
      <c r="AJ55" s="136" t="s">
        <v>399</v>
      </c>
      <c r="AK55" s="143"/>
      <c r="AL55" s="14"/>
      <c r="AM55" s="14"/>
      <c r="AN55" s="14"/>
      <c r="AO55" s="157"/>
      <c r="AP55" s="31"/>
      <c r="AQ55" s="31"/>
      <c r="AR55" s="31"/>
      <c r="AS55" s="31"/>
      <c r="AT55" s="31"/>
      <c r="AU55" s="31"/>
      <c r="AV55" s="31"/>
      <c r="AW55" s="31"/>
      <c r="AX55" s="31"/>
      <c r="AY55" s="31"/>
      <c r="AZ55" s="31"/>
      <c r="BA55" s="31"/>
      <c r="BB55" s="31"/>
      <c r="BC55" s="31"/>
      <c r="BD55" s="31"/>
      <c r="BE55" s="31"/>
      <c r="BF55" s="31"/>
    </row>
    <row r="56" spans="1:58" ht="15.75" customHeight="1" outlineLevel="1" x14ac:dyDescent="0.45">
      <c r="A56" s="13">
        <v>53</v>
      </c>
      <c r="B56" s="14" t="s">
        <v>389</v>
      </c>
      <c r="C56" s="188" t="s">
        <v>390</v>
      </c>
      <c r="D56" s="82"/>
      <c r="E56" s="14"/>
      <c r="F56" s="90"/>
      <c r="G56" s="14"/>
      <c r="H56" s="14"/>
      <c r="I56" s="14"/>
      <c r="J56" s="14"/>
      <c r="K56" s="14"/>
      <c r="L56" s="13"/>
      <c r="M56" s="39"/>
      <c r="N56" s="161" t="s">
        <v>407</v>
      </c>
      <c r="O56" s="14" t="s">
        <v>394</v>
      </c>
      <c r="P56" s="14">
        <v>-32.01633056</v>
      </c>
      <c r="Q56" s="14">
        <v>115.5316389</v>
      </c>
      <c r="R56" s="14" t="s">
        <v>222</v>
      </c>
      <c r="S56" s="87" t="s">
        <v>395</v>
      </c>
      <c r="T56" s="87"/>
      <c r="U56" s="87"/>
      <c r="V56" s="87"/>
      <c r="W56" s="94"/>
      <c r="X56" s="39"/>
      <c r="Y56" s="14"/>
      <c r="Z56" s="14"/>
      <c r="AA56" s="14"/>
      <c r="AB56" s="28">
        <v>643.95600000000002</v>
      </c>
      <c r="AC56" s="14"/>
      <c r="AD56" s="14"/>
      <c r="AE56" s="14"/>
      <c r="AF56" s="14"/>
      <c r="AG56" s="14"/>
      <c r="AH56" s="87"/>
      <c r="AI56" s="143"/>
      <c r="AJ56" s="136" t="s">
        <v>399</v>
      </c>
      <c r="AK56" s="143"/>
      <c r="AL56" s="14"/>
      <c r="AM56" s="14"/>
      <c r="AN56" s="14"/>
      <c r="AO56" s="157"/>
      <c r="AP56" s="31"/>
      <c r="AQ56" s="31"/>
      <c r="AR56" s="31"/>
      <c r="AS56" s="31"/>
      <c r="AT56" s="31"/>
      <c r="AU56" s="31"/>
      <c r="AV56" s="31"/>
      <c r="AW56" s="31"/>
      <c r="AX56" s="31"/>
      <c r="AY56" s="31"/>
      <c r="AZ56" s="31"/>
      <c r="BA56" s="31"/>
      <c r="BB56" s="31"/>
      <c r="BC56" s="31"/>
      <c r="BD56" s="31"/>
      <c r="BE56" s="31"/>
      <c r="BF56" s="31"/>
    </row>
    <row r="57" spans="1:58" ht="15.75" customHeight="1" outlineLevel="1" x14ac:dyDescent="0.45">
      <c r="A57" s="13">
        <v>54</v>
      </c>
      <c r="B57" s="14" t="s">
        <v>389</v>
      </c>
      <c r="C57" s="188" t="s">
        <v>390</v>
      </c>
      <c r="D57" s="82"/>
      <c r="E57" s="14"/>
      <c r="F57" s="90"/>
      <c r="G57" s="14"/>
      <c r="H57" s="14"/>
      <c r="I57" s="14"/>
      <c r="J57" s="14"/>
      <c r="K57" s="14"/>
      <c r="L57" s="13"/>
      <c r="M57" s="39"/>
      <c r="N57" s="161" t="s">
        <v>407</v>
      </c>
      <c r="O57" s="14" t="s">
        <v>394</v>
      </c>
      <c r="P57" s="14">
        <v>-31.99077222</v>
      </c>
      <c r="Q57" s="14">
        <v>115.5240611</v>
      </c>
      <c r="R57" s="14" t="s">
        <v>222</v>
      </c>
      <c r="S57" s="87" t="s">
        <v>395</v>
      </c>
      <c r="T57" s="87"/>
      <c r="U57" s="87"/>
      <c r="V57" s="87"/>
      <c r="W57" s="94"/>
      <c r="X57" s="39"/>
      <c r="Y57" s="14"/>
      <c r="Z57" s="14"/>
      <c r="AA57" s="14"/>
      <c r="AB57" s="28">
        <v>643.19500000000005</v>
      </c>
      <c r="AC57" s="14"/>
      <c r="AD57" s="14"/>
      <c r="AE57" s="14"/>
      <c r="AF57" s="14"/>
      <c r="AG57" s="14"/>
      <c r="AH57" s="87"/>
      <c r="AI57" s="143"/>
      <c r="AJ57" s="136" t="s">
        <v>399</v>
      </c>
      <c r="AK57" s="143"/>
      <c r="AL57" s="14"/>
      <c r="AM57" s="14"/>
      <c r="AN57" s="14"/>
      <c r="AO57" s="157"/>
      <c r="AP57" s="31"/>
      <c r="AQ57" s="31"/>
      <c r="AR57" s="31"/>
      <c r="AS57" s="31"/>
      <c r="AT57" s="31"/>
      <c r="AU57" s="31"/>
      <c r="AV57" s="31"/>
      <c r="AW57" s="31"/>
      <c r="AX57" s="31"/>
      <c r="AY57" s="31"/>
      <c r="AZ57" s="31"/>
      <c r="BA57" s="31"/>
      <c r="BB57" s="31"/>
      <c r="BC57" s="31"/>
      <c r="BD57" s="31"/>
      <c r="BE57" s="31"/>
      <c r="BF57" s="31"/>
    </row>
    <row r="58" spans="1:58" ht="15" customHeight="1" outlineLevel="1" x14ac:dyDescent="0.45">
      <c r="A58" s="13">
        <v>55</v>
      </c>
      <c r="B58" s="14" t="s">
        <v>389</v>
      </c>
      <c r="C58" s="188" t="s">
        <v>390</v>
      </c>
      <c r="D58" s="82"/>
      <c r="E58" s="14"/>
      <c r="F58" s="90"/>
      <c r="G58" s="14"/>
      <c r="H58" s="14"/>
      <c r="I58" s="14"/>
      <c r="J58" s="14"/>
      <c r="K58" s="14"/>
      <c r="L58" s="13"/>
      <c r="M58" s="39"/>
      <c r="N58" s="161" t="s">
        <v>407</v>
      </c>
      <c r="O58" s="14" t="s">
        <v>394</v>
      </c>
      <c r="P58" s="14">
        <v>-31.990752780000001</v>
      </c>
      <c r="Q58" s="14">
        <v>115.5239833</v>
      </c>
      <c r="R58" s="14" t="s">
        <v>222</v>
      </c>
      <c r="S58" s="87" t="s">
        <v>395</v>
      </c>
      <c r="T58" s="87"/>
      <c r="U58" s="87"/>
      <c r="V58" s="87"/>
      <c r="W58" s="94"/>
      <c r="X58" s="39"/>
      <c r="Y58" s="14"/>
      <c r="Z58" s="14"/>
      <c r="AA58" s="14"/>
      <c r="AB58" s="28">
        <v>643.19500000000005</v>
      </c>
      <c r="AC58" s="14"/>
      <c r="AD58" s="14"/>
      <c r="AE58" s="14"/>
      <c r="AF58" s="14"/>
      <c r="AG58" s="14"/>
      <c r="AH58" s="87"/>
      <c r="AI58" s="143"/>
      <c r="AJ58" s="136" t="s">
        <v>399</v>
      </c>
      <c r="AK58" s="143"/>
      <c r="AL58" s="14"/>
      <c r="AM58" s="14"/>
      <c r="AN58" s="14"/>
      <c r="AO58" s="157"/>
      <c r="AP58" s="31"/>
      <c r="AQ58" s="31"/>
      <c r="AR58" s="31"/>
      <c r="AS58" s="31"/>
      <c r="AT58" s="31"/>
      <c r="AU58" s="31"/>
      <c r="AV58" s="31"/>
      <c r="AW58" s="31"/>
      <c r="AX58" s="31"/>
      <c r="AY58" s="31"/>
      <c r="AZ58" s="31"/>
      <c r="BA58" s="31"/>
      <c r="BB58" s="31"/>
      <c r="BC58" s="31"/>
      <c r="BD58" s="31"/>
      <c r="BE58" s="31"/>
      <c r="BF58" s="31"/>
    </row>
    <row r="59" spans="1:58" ht="15.75" customHeight="1" outlineLevel="1" x14ac:dyDescent="0.45">
      <c r="A59" s="13">
        <v>56</v>
      </c>
      <c r="B59" s="14" t="s">
        <v>389</v>
      </c>
      <c r="C59" s="188" t="s">
        <v>390</v>
      </c>
      <c r="D59" s="14"/>
      <c r="E59" s="14"/>
      <c r="F59" s="90"/>
      <c r="G59" s="14"/>
      <c r="H59" s="14"/>
      <c r="I59" s="14"/>
      <c r="J59" s="14"/>
      <c r="K59" s="14"/>
      <c r="L59" s="13"/>
      <c r="M59" s="39"/>
      <c r="N59" s="161" t="s">
        <v>408</v>
      </c>
      <c r="O59" s="14" t="s">
        <v>394</v>
      </c>
      <c r="P59" s="14">
        <v>-32.022852780000001</v>
      </c>
      <c r="Q59" s="14">
        <v>115.5314111</v>
      </c>
      <c r="R59" s="14" t="s">
        <v>190</v>
      </c>
      <c r="S59" s="87" t="s">
        <v>395</v>
      </c>
      <c r="T59" s="87"/>
      <c r="U59" s="87"/>
      <c r="V59" s="87"/>
      <c r="W59" s="94"/>
      <c r="X59" s="39"/>
      <c r="Y59" s="14"/>
      <c r="Z59" s="14"/>
      <c r="AA59" s="14"/>
      <c r="AB59" s="28">
        <v>644.03</v>
      </c>
      <c r="AC59" s="14"/>
      <c r="AD59" s="14"/>
      <c r="AE59" s="14"/>
      <c r="AF59" s="14"/>
      <c r="AG59" s="14"/>
      <c r="AH59" s="87"/>
      <c r="AI59" s="143"/>
      <c r="AJ59" s="136" t="s">
        <v>396</v>
      </c>
      <c r="AK59" s="143"/>
      <c r="AL59" s="14"/>
      <c r="AM59" s="14"/>
      <c r="AN59" s="14"/>
      <c r="AO59" s="157"/>
      <c r="AP59" s="31"/>
      <c r="AQ59" s="31"/>
      <c r="AR59" s="31"/>
      <c r="AS59" s="31"/>
      <c r="AT59" s="31"/>
      <c r="AU59" s="31"/>
      <c r="AV59" s="31"/>
      <c r="AW59" s="31"/>
      <c r="AX59" s="31"/>
      <c r="AY59" s="31"/>
      <c r="AZ59" s="31"/>
      <c r="BA59" s="31"/>
      <c r="BB59" s="31"/>
      <c r="BC59" s="31"/>
      <c r="BD59" s="31"/>
      <c r="BE59" s="31"/>
      <c r="BF59" s="31"/>
    </row>
    <row r="60" spans="1:58" ht="15.75" customHeight="1" outlineLevel="1" x14ac:dyDescent="0.45">
      <c r="A60" s="13">
        <v>57</v>
      </c>
      <c r="B60" s="14" t="s">
        <v>389</v>
      </c>
      <c r="C60" s="188" t="s">
        <v>390</v>
      </c>
      <c r="D60" s="14"/>
      <c r="E60" s="14"/>
      <c r="F60" s="90"/>
      <c r="G60" s="14"/>
      <c r="H60" s="14"/>
      <c r="I60" s="14"/>
      <c r="J60" s="14"/>
      <c r="K60" s="14"/>
      <c r="L60" s="13"/>
      <c r="M60" s="39"/>
      <c r="N60" s="161" t="s">
        <v>408</v>
      </c>
      <c r="O60" s="14" t="s">
        <v>394</v>
      </c>
      <c r="P60" s="14">
        <v>-32.025352769999998</v>
      </c>
      <c r="Q60" s="14">
        <v>115.5300111</v>
      </c>
      <c r="R60" s="14" t="s">
        <v>190</v>
      </c>
      <c r="S60" s="87" t="s">
        <v>395</v>
      </c>
      <c r="T60" s="87"/>
      <c r="U60" s="87"/>
      <c r="V60" s="87"/>
      <c r="W60" s="94"/>
      <c r="X60" s="39"/>
      <c r="Y60" s="14"/>
      <c r="Z60" s="14"/>
      <c r="AA60" s="14"/>
      <c r="AB60" s="28">
        <v>643.86800000000005</v>
      </c>
      <c r="AC60" s="14"/>
      <c r="AD60" s="14"/>
      <c r="AE60" s="14"/>
      <c r="AF60" s="14"/>
      <c r="AG60" s="14"/>
      <c r="AH60" s="87"/>
      <c r="AI60" s="143"/>
      <c r="AJ60" s="136" t="s">
        <v>396</v>
      </c>
      <c r="AK60" s="143"/>
      <c r="AL60" s="14"/>
      <c r="AM60" s="14"/>
      <c r="AN60" s="14"/>
      <c r="AO60" s="157"/>
      <c r="AP60" s="31"/>
      <c r="AQ60" s="31"/>
      <c r="AR60" s="31"/>
      <c r="AS60" s="31"/>
      <c r="AT60" s="31"/>
      <c r="AU60" s="31"/>
      <c r="AV60" s="31"/>
      <c r="AW60" s="31"/>
      <c r="AX60" s="31"/>
      <c r="AY60" s="31"/>
      <c r="AZ60" s="31"/>
      <c r="BA60" s="31"/>
      <c r="BB60" s="31"/>
      <c r="BC60" s="31"/>
      <c r="BD60" s="31"/>
      <c r="BE60" s="31"/>
      <c r="BF60" s="31"/>
    </row>
    <row r="61" spans="1:58" ht="15.75" customHeight="1" outlineLevel="1" x14ac:dyDescent="0.45">
      <c r="A61" s="13">
        <v>58</v>
      </c>
      <c r="B61" s="14" t="s">
        <v>389</v>
      </c>
      <c r="C61" s="188" t="s">
        <v>390</v>
      </c>
      <c r="D61" s="14"/>
      <c r="E61" s="14"/>
      <c r="F61" s="90"/>
      <c r="G61" s="14"/>
      <c r="H61" s="14"/>
      <c r="I61" s="14"/>
      <c r="J61" s="14"/>
      <c r="K61" s="14"/>
      <c r="L61" s="13"/>
      <c r="M61" s="39"/>
      <c r="N61" s="161" t="s">
        <v>407</v>
      </c>
      <c r="O61" s="14" t="s">
        <v>394</v>
      </c>
      <c r="P61" s="14">
        <v>-31.989225000000001</v>
      </c>
      <c r="Q61" s="14">
        <v>115.5170806</v>
      </c>
      <c r="R61" s="14" t="s">
        <v>222</v>
      </c>
      <c r="S61" s="87" t="s">
        <v>395</v>
      </c>
      <c r="T61" s="87"/>
      <c r="U61" s="87"/>
      <c r="V61" s="87"/>
      <c r="W61" s="94"/>
      <c r="X61" s="39"/>
      <c r="Y61" s="14"/>
      <c r="Z61" s="14"/>
      <c r="AA61" s="14"/>
      <c r="AB61" s="28">
        <v>642.39700000000005</v>
      </c>
      <c r="AC61" s="14"/>
      <c r="AD61" s="14"/>
      <c r="AE61" s="14"/>
      <c r="AF61" s="14"/>
      <c r="AG61" s="14"/>
      <c r="AH61" s="87"/>
      <c r="AI61" s="143"/>
      <c r="AJ61" s="136" t="s">
        <v>401</v>
      </c>
      <c r="AK61" s="143"/>
      <c r="AL61" s="14"/>
      <c r="AM61" s="14"/>
      <c r="AN61" s="14"/>
      <c r="AO61" s="157"/>
      <c r="AP61" s="31"/>
      <c r="AQ61" s="31"/>
      <c r="AR61" s="31"/>
      <c r="AS61" s="31"/>
      <c r="AT61" s="31"/>
      <c r="AU61" s="31"/>
      <c r="AV61" s="31"/>
      <c r="AW61" s="31"/>
      <c r="AX61" s="31"/>
      <c r="AY61" s="31"/>
      <c r="AZ61" s="31"/>
      <c r="BA61" s="31"/>
      <c r="BB61" s="31"/>
      <c r="BC61" s="31"/>
      <c r="BD61" s="31"/>
      <c r="BE61" s="31"/>
      <c r="BF61" s="31"/>
    </row>
    <row r="62" spans="1:58" ht="15.75" customHeight="1" outlineLevel="1" x14ac:dyDescent="0.45">
      <c r="A62" s="13">
        <v>59</v>
      </c>
      <c r="B62" s="14" t="s">
        <v>389</v>
      </c>
      <c r="C62" s="188" t="s">
        <v>390</v>
      </c>
      <c r="D62" s="14"/>
      <c r="E62" s="14"/>
      <c r="F62" s="90"/>
      <c r="G62" s="14"/>
      <c r="H62" s="14"/>
      <c r="I62" s="14"/>
      <c r="J62" s="14"/>
      <c r="K62" s="14"/>
      <c r="L62" s="13"/>
      <c r="M62" s="39"/>
      <c r="N62" s="161" t="s">
        <v>409</v>
      </c>
      <c r="O62" s="14" t="s">
        <v>394</v>
      </c>
      <c r="P62" s="14">
        <v>-31.989072</v>
      </c>
      <c r="Q62" s="14">
        <v>115.51912</v>
      </c>
      <c r="R62" s="14" t="s">
        <v>190</v>
      </c>
      <c r="S62" s="87" t="s">
        <v>395</v>
      </c>
      <c r="T62" s="87"/>
      <c r="U62" s="87"/>
      <c r="V62" s="87"/>
      <c r="W62" s="94"/>
      <c r="X62" s="39"/>
      <c r="Y62" s="14"/>
      <c r="Z62" s="14"/>
      <c r="AA62" s="14"/>
      <c r="AB62" s="28">
        <v>642.70000000000005</v>
      </c>
      <c r="AC62" s="14"/>
      <c r="AD62" s="14"/>
      <c r="AE62" s="14"/>
      <c r="AF62" s="14"/>
      <c r="AG62" s="14"/>
      <c r="AH62" s="87"/>
      <c r="AI62" s="143"/>
      <c r="AJ62" s="136" t="s">
        <v>396</v>
      </c>
      <c r="AK62" s="143"/>
      <c r="AL62" s="14"/>
      <c r="AM62" s="14"/>
      <c r="AN62" s="14"/>
      <c r="AO62" s="157"/>
      <c r="AP62" s="31"/>
      <c r="AQ62" s="31"/>
      <c r="AR62" s="31"/>
      <c r="AS62" s="31"/>
      <c r="AT62" s="31"/>
      <c r="AU62" s="31"/>
      <c r="AV62" s="31"/>
      <c r="AW62" s="31"/>
      <c r="AX62" s="31"/>
      <c r="AY62" s="31"/>
      <c r="AZ62" s="31"/>
      <c r="BA62" s="31"/>
      <c r="BB62" s="31"/>
      <c r="BC62" s="31"/>
      <c r="BD62" s="31"/>
      <c r="BE62" s="31"/>
      <c r="BF62" s="31"/>
    </row>
    <row r="63" spans="1:58" ht="15.75" customHeight="1" outlineLevel="1" x14ac:dyDescent="0.45">
      <c r="A63" s="13">
        <v>60</v>
      </c>
      <c r="B63" s="14" t="s">
        <v>389</v>
      </c>
      <c r="C63" s="188" t="s">
        <v>390</v>
      </c>
      <c r="D63" s="14"/>
      <c r="E63" s="14"/>
      <c r="F63" s="90"/>
      <c r="G63" s="14"/>
      <c r="H63" s="14"/>
      <c r="I63" s="14"/>
      <c r="J63" s="14"/>
      <c r="K63" s="14"/>
      <c r="L63" s="13"/>
      <c r="M63" s="39"/>
      <c r="N63" s="161" t="s">
        <v>410</v>
      </c>
      <c r="O63" s="14" t="s">
        <v>394</v>
      </c>
      <c r="P63" s="14">
        <v>-32.270949999999999</v>
      </c>
      <c r="Q63" s="14">
        <v>115.7037167</v>
      </c>
      <c r="R63" s="14" t="s">
        <v>190</v>
      </c>
      <c r="S63" s="87" t="s">
        <v>395</v>
      </c>
      <c r="T63" s="87"/>
      <c r="U63" s="87"/>
      <c r="V63" s="87"/>
      <c r="W63" s="94"/>
      <c r="X63" s="39"/>
      <c r="Y63" s="14"/>
      <c r="Z63" s="14"/>
      <c r="AA63" s="14"/>
      <c r="AB63" s="28">
        <v>717.67</v>
      </c>
      <c r="AC63" s="14"/>
      <c r="AD63" s="14"/>
      <c r="AE63" s="14"/>
      <c r="AF63" s="14"/>
      <c r="AG63" s="14"/>
      <c r="AH63" s="87"/>
      <c r="AI63" s="143"/>
      <c r="AJ63" s="136" t="s">
        <v>399</v>
      </c>
      <c r="AK63" s="143"/>
      <c r="AL63" s="14"/>
      <c r="AM63" s="14"/>
      <c r="AN63" s="14"/>
      <c r="AO63" s="157"/>
      <c r="AP63" s="31"/>
      <c r="AQ63" s="31"/>
      <c r="AR63" s="31"/>
      <c r="AS63" s="31"/>
      <c r="AT63" s="31"/>
      <c r="AU63" s="31"/>
      <c r="AV63" s="31"/>
      <c r="AW63" s="31"/>
      <c r="AX63" s="31"/>
      <c r="AY63" s="31"/>
      <c r="AZ63" s="31"/>
      <c r="BA63" s="31"/>
      <c r="BB63" s="31"/>
      <c r="BC63" s="31"/>
      <c r="BD63" s="31"/>
      <c r="BE63" s="31"/>
      <c r="BF63" s="31"/>
    </row>
    <row r="64" spans="1:58" ht="14.25" customHeight="1" outlineLevel="1" x14ac:dyDescent="0.45">
      <c r="A64" s="13">
        <v>61</v>
      </c>
      <c r="B64" s="14" t="s">
        <v>389</v>
      </c>
      <c r="C64" s="188" t="s">
        <v>390</v>
      </c>
      <c r="D64" s="14"/>
      <c r="E64" s="14"/>
      <c r="F64" s="90"/>
      <c r="G64" s="14"/>
      <c r="H64" s="14"/>
      <c r="I64" s="14"/>
      <c r="J64" s="14"/>
      <c r="K64" s="14"/>
      <c r="L64" s="13"/>
      <c r="M64" s="39"/>
      <c r="N64" s="161" t="s">
        <v>411</v>
      </c>
      <c r="O64" s="14" t="s">
        <v>394</v>
      </c>
      <c r="P64" s="14">
        <v>-25.777899999999999</v>
      </c>
      <c r="Q64" s="14">
        <v>113.4483333</v>
      </c>
      <c r="R64" s="14" t="s">
        <v>230</v>
      </c>
      <c r="S64" s="87" t="s">
        <v>395</v>
      </c>
      <c r="T64" s="87"/>
      <c r="U64" s="87"/>
      <c r="V64" s="87"/>
      <c r="W64" s="94"/>
      <c r="X64" s="39"/>
      <c r="Y64" s="14"/>
      <c r="Z64" s="14"/>
      <c r="AA64" s="14"/>
      <c r="AB64" s="28">
        <v>239.89500000000001</v>
      </c>
      <c r="AC64" s="14"/>
      <c r="AD64" s="14"/>
      <c r="AE64" s="14"/>
      <c r="AF64" s="14"/>
      <c r="AG64" s="14"/>
      <c r="AH64" s="87"/>
      <c r="AI64" s="143"/>
      <c r="AJ64" s="136">
        <v>1.5</v>
      </c>
      <c r="AK64" s="143"/>
      <c r="AL64" s="14"/>
      <c r="AM64" s="14"/>
      <c r="AN64" s="14"/>
      <c r="AO64" s="157"/>
      <c r="AP64" s="31"/>
      <c r="AQ64" s="31"/>
      <c r="AR64" s="31"/>
      <c r="AS64" s="31"/>
      <c r="AT64" s="31"/>
      <c r="AU64" s="31"/>
      <c r="AV64" s="31"/>
      <c r="AW64" s="31"/>
      <c r="AX64" s="31"/>
      <c r="AY64" s="31"/>
      <c r="AZ64" s="31"/>
      <c r="BA64" s="31"/>
      <c r="BB64" s="31"/>
      <c r="BC64" s="31"/>
      <c r="BD64" s="31"/>
      <c r="BE64" s="31"/>
      <c r="BF64" s="31"/>
    </row>
    <row r="65" spans="1:58" ht="15" customHeight="1" outlineLevel="1" x14ac:dyDescent="0.45">
      <c r="A65" s="13">
        <v>62</v>
      </c>
      <c r="B65" s="14" t="s">
        <v>389</v>
      </c>
      <c r="C65" s="188" t="s">
        <v>390</v>
      </c>
      <c r="D65" s="14"/>
      <c r="E65" s="14"/>
      <c r="F65" s="90"/>
      <c r="G65" s="14"/>
      <c r="H65" s="14"/>
      <c r="I65" s="14"/>
      <c r="J65" s="14"/>
      <c r="K65" s="14"/>
      <c r="L65" s="13"/>
      <c r="M65" s="39"/>
      <c r="N65" s="161" t="s">
        <v>412</v>
      </c>
      <c r="O65" s="14" t="s">
        <v>394</v>
      </c>
      <c r="P65" s="14">
        <v>-35.091207249999997</v>
      </c>
      <c r="Q65" s="14">
        <v>117.9488094</v>
      </c>
      <c r="R65" s="14" t="s">
        <v>190</v>
      </c>
      <c r="S65" s="87" t="s">
        <v>395</v>
      </c>
      <c r="T65" s="87"/>
      <c r="U65" s="87"/>
      <c r="V65" s="87"/>
      <c r="W65" s="94"/>
      <c r="X65" s="39"/>
      <c r="Y65" s="14"/>
      <c r="Z65" s="14"/>
      <c r="AA65" s="14"/>
      <c r="AB65" s="28">
        <v>899.54</v>
      </c>
      <c r="AC65" s="14"/>
      <c r="AD65" s="14"/>
      <c r="AE65" s="14"/>
      <c r="AF65" s="14"/>
      <c r="AG65" s="14"/>
      <c r="AH65" s="87"/>
      <c r="AI65" s="143"/>
      <c r="AJ65" s="136" t="s">
        <v>403</v>
      </c>
      <c r="AK65" s="143"/>
      <c r="AL65" s="14"/>
      <c r="AM65" s="14"/>
      <c r="AN65" s="14"/>
      <c r="AO65" s="157"/>
      <c r="AP65" s="31"/>
      <c r="AQ65" s="31"/>
      <c r="AR65" s="31"/>
      <c r="AS65" s="31"/>
      <c r="AT65" s="31"/>
      <c r="AU65" s="31"/>
      <c r="AV65" s="31"/>
      <c r="AW65" s="31"/>
      <c r="AX65" s="31"/>
      <c r="AY65" s="31"/>
      <c r="AZ65" s="31"/>
      <c r="BA65" s="31"/>
      <c r="BB65" s="31"/>
      <c r="BC65" s="31"/>
      <c r="BD65" s="31"/>
      <c r="BE65" s="31"/>
      <c r="BF65" s="31"/>
    </row>
    <row r="66" spans="1:58" ht="14.25" customHeight="1" outlineLevel="1" x14ac:dyDescent="0.45">
      <c r="A66" s="13">
        <v>63</v>
      </c>
      <c r="B66" s="14" t="s">
        <v>389</v>
      </c>
      <c r="C66" s="188" t="s">
        <v>390</v>
      </c>
      <c r="D66" s="14"/>
      <c r="E66" s="14"/>
      <c r="F66" s="90"/>
      <c r="G66" s="14"/>
      <c r="H66" s="14"/>
      <c r="I66" s="14"/>
      <c r="J66" s="14"/>
      <c r="K66" s="14"/>
      <c r="L66" s="13"/>
      <c r="M66" s="39"/>
      <c r="N66" s="161" t="s">
        <v>412</v>
      </c>
      <c r="O66" s="14" t="s">
        <v>394</v>
      </c>
      <c r="P66" s="14">
        <v>-35.091245440000002</v>
      </c>
      <c r="Q66" s="14">
        <v>117.9488777</v>
      </c>
      <c r="R66" s="14" t="s">
        <v>190</v>
      </c>
      <c r="S66" s="87" t="s">
        <v>395</v>
      </c>
      <c r="T66" s="87"/>
      <c r="U66" s="87"/>
      <c r="V66" s="87"/>
      <c r="W66" s="94"/>
      <c r="X66" s="39"/>
      <c r="Y66" s="14"/>
      <c r="Z66" s="14"/>
      <c r="AA66" s="14"/>
      <c r="AB66" s="28">
        <v>899.54</v>
      </c>
      <c r="AC66" s="14"/>
      <c r="AD66" s="14"/>
      <c r="AE66" s="14"/>
      <c r="AF66" s="14"/>
      <c r="AG66" s="14"/>
      <c r="AH66" s="87"/>
      <c r="AI66" s="143"/>
      <c r="AJ66" s="136" t="s">
        <v>402</v>
      </c>
      <c r="AK66" s="143"/>
      <c r="AL66" s="14"/>
      <c r="AM66" s="14"/>
      <c r="AN66" s="14"/>
      <c r="AO66" s="157"/>
      <c r="AP66" s="31"/>
      <c r="AQ66" s="31"/>
      <c r="AR66" s="31"/>
      <c r="AS66" s="31"/>
      <c r="AT66" s="31"/>
      <c r="AU66" s="31"/>
      <c r="AV66" s="31"/>
      <c r="AW66" s="31"/>
      <c r="AX66" s="31"/>
      <c r="AY66" s="31"/>
      <c r="AZ66" s="31"/>
      <c r="BA66" s="31"/>
      <c r="BB66" s="31"/>
      <c r="BC66" s="31"/>
      <c r="BD66" s="31"/>
      <c r="BE66" s="31"/>
      <c r="BF66" s="31"/>
    </row>
    <row r="67" spans="1:58" ht="18.75" customHeight="1" outlineLevel="1" x14ac:dyDescent="0.45">
      <c r="A67" s="13">
        <v>64</v>
      </c>
      <c r="B67" s="14" t="s">
        <v>389</v>
      </c>
      <c r="C67" s="188" t="s">
        <v>390</v>
      </c>
      <c r="D67" s="14"/>
      <c r="E67" s="14"/>
      <c r="F67" s="90"/>
      <c r="G67" s="14"/>
      <c r="H67" s="14"/>
      <c r="I67" s="14"/>
      <c r="J67" s="14"/>
      <c r="K67" s="14"/>
      <c r="L67" s="13"/>
      <c r="M67" s="39"/>
      <c r="N67" s="161" t="s">
        <v>412</v>
      </c>
      <c r="O67" s="14" t="s">
        <v>394</v>
      </c>
      <c r="P67" s="14">
        <v>-35.091308249999997</v>
      </c>
      <c r="Q67" s="14">
        <v>117.9489576</v>
      </c>
      <c r="R67" s="14" t="s">
        <v>190</v>
      </c>
      <c r="S67" s="87" t="s">
        <v>395</v>
      </c>
      <c r="T67" s="87"/>
      <c r="U67" s="87"/>
      <c r="V67" s="87"/>
      <c r="W67" s="94"/>
      <c r="X67" s="39"/>
      <c r="Y67" s="14"/>
      <c r="Z67" s="14"/>
      <c r="AA67" s="14"/>
      <c r="AB67" s="28">
        <v>900.04</v>
      </c>
      <c r="AC67" s="14"/>
      <c r="AD67" s="14"/>
      <c r="AE67" s="14"/>
      <c r="AF67" s="14"/>
      <c r="AG67" s="14"/>
      <c r="AH67" s="87"/>
      <c r="AI67" s="143"/>
      <c r="AJ67" s="136" t="s">
        <v>401</v>
      </c>
      <c r="AK67" s="143"/>
      <c r="AL67" s="14"/>
      <c r="AM67" s="14"/>
      <c r="AN67" s="14"/>
      <c r="AO67" s="157"/>
      <c r="AP67" s="31"/>
      <c r="AQ67" s="31"/>
      <c r="AR67" s="31"/>
      <c r="AS67" s="31"/>
      <c r="AT67" s="31"/>
      <c r="AU67" s="31"/>
      <c r="AV67" s="31"/>
      <c r="AW67" s="31"/>
      <c r="AX67" s="31"/>
      <c r="AY67" s="31"/>
      <c r="AZ67" s="31"/>
      <c r="BA67" s="31"/>
      <c r="BB67" s="31"/>
      <c r="BC67" s="31"/>
      <c r="BD67" s="31"/>
      <c r="BE67" s="31"/>
      <c r="BF67" s="31"/>
    </row>
    <row r="68" spans="1:58" ht="15" customHeight="1" outlineLevel="1" x14ac:dyDescent="0.45">
      <c r="A68" s="13">
        <v>65</v>
      </c>
      <c r="B68" s="14" t="s">
        <v>389</v>
      </c>
      <c r="C68" s="188" t="s">
        <v>390</v>
      </c>
      <c r="D68" s="14"/>
      <c r="E68" s="14"/>
      <c r="F68" s="90"/>
      <c r="G68" s="14"/>
      <c r="H68" s="14"/>
      <c r="I68" s="14"/>
      <c r="J68" s="14"/>
      <c r="K68" s="14"/>
      <c r="L68" s="14"/>
      <c r="M68" s="87"/>
      <c r="N68" s="161" t="s">
        <v>393</v>
      </c>
      <c r="O68" s="14" t="s">
        <v>394</v>
      </c>
      <c r="P68" s="14">
        <v>-34.980883329999997</v>
      </c>
      <c r="Q68" s="14">
        <v>117.9594546</v>
      </c>
      <c r="R68" s="14" t="s">
        <v>190</v>
      </c>
      <c r="S68" s="87" t="s">
        <v>395</v>
      </c>
      <c r="T68" s="87"/>
      <c r="U68" s="87"/>
      <c r="V68" s="87"/>
      <c r="W68" s="94"/>
      <c r="X68" s="87"/>
      <c r="Y68" s="14"/>
      <c r="Z68" s="14"/>
      <c r="AA68" s="14"/>
      <c r="AB68" s="28">
        <v>796.95799999999997</v>
      </c>
      <c r="AC68" s="14"/>
      <c r="AD68" s="14"/>
      <c r="AE68" s="14"/>
      <c r="AF68" s="14"/>
      <c r="AG68" s="14"/>
      <c r="AH68" s="87"/>
      <c r="AI68" s="143"/>
      <c r="AJ68" s="136">
        <v>1.5</v>
      </c>
      <c r="AK68" s="143"/>
      <c r="AL68" s="14"/>
      <c r="AM68" s="14"/>
      <c r="AN68" s="14"/>
      <c r="AO68" s="157"/>
      <c r="AP68" s="31"/>
      <c r="AQ68" s="31"/>
      <c r="AR68" s="31"/>
      <c r="AS68" s="31"/>
      <c r="AT68" s="31"/>
      <c r="AU68" s="31"/>
      <c r="AV68" s="31"/>
      <c r="AW68" s="31"/>
      <c r="AX68" s="31"/>
      <c r="AY68" s="31"/>
      <c r="AZ68" s="31"/>
      <c r="BA68" s="31"/>
      <c r="BB68" s="31"/>
      <c r="BC68" s="31"/>
      <c r="BD68" s="31"/>
      <c r="BE68" s="31"/>
      <c r="BF68" s="31"/>
    </row>
    <row r="69" spans="1:58" ht="15" customHeight="1" outlineLevel="1" x14ac:dyDescent="0.45">
      <c r="A69" s="13">
        <v>66</v>
      </c>
      <c r="B69" s="14" t="s">
        <v>389</v>
      </c>
      <c r="C69" s="188" t="s">
        <v>390</v>
      </c>
      <c r="D69" s="14"/>
      <c r="E69" s="14"/>
      <c r="F69" s="90"/>
      <c r="G69" s="14"/>
      <c r="H69" s="14"/>
      <c r="I69" s="14"/>
      <c r="J69" s="14"/>
      <c r="K69" s="14"/>
      <c r="L69" s="14"/>
      <c r="M69" s="87"/>
      <c r="N69" s="161" t="s">
        <v>393</v>
      </c>
      <c r="O69" s="14" t="s">
        <v>394</v>
      </c>
      <c r="P69" s="14">
        <v>-34.980883329999997</v>
      </c>
      <c r="Q69" s="14">
        <v>117.9594546</v>
      </c>
      <c r="R69" s="14" t="s">
        <v>190</v>
      </c>
      <c r="S69" s="87" t="s">
        <v>395</v>
      </c>
      <c r="T69" s="87"/>
      <c r="U69" s="87"/>
      <c r="V69" s="87"/>
      <c r="W69" s="94"/>
      <c r="X69" s="87"/>
      <c r="Y69" s="14"/>
      <c r="Z69" s="14"/>
      <c r="AA69" s="14"/>
      <c r="AB69" s="28">
        <v>796.95799999999997</v>
      </c>
      <c r="AC69" s="14"/>
      <c r="AD69" s="14"/>
      <c r="AE69" s="14"/>
      <c r="AF69" s="14"/>
      <c r="AG69" s="14"/>
      <c r="AH69" s="87"/>
      <c r="AI69" s="143"/>
      <c r="AJ69" s="136">
        <v>1.5</v>
      </c>
      <c r="AK69" s="143"/>
      <c r="AL69" s="14"/>
      <c r="AM69" s="14"/>
      <c r="AN69" s="14"/>
      <c r="AO69" s="157"/>
      <c r="AP69" s="31"/>
      <c r="AQ69" s="31"/>
      <c r="AR69" s="31"/>
      <c r="AS69" s="31"/>
      <c r="AT69" s="31"/>
      <c r="AU69" s="31"/>
      <c r="AV69" s="31"/>
      <c r="AW69" s="31"/>
      <c r="AX69" s="31"/>
      <c r="AY69" s="31"/>
      <c r="AZ69" s="31"/>
      <c r="BA69" s="31"/>
      <c r="BB69" s="31"/>
      <c r="BC69" s="31"/>
      <c r="BD69" s="31"/>
      <c r="BE69" s="31"/>
      <c r="BF69" s="31"/>
    </row>
    <row r="70" spans="1:58" ht="14.25" customHeight="1" outlineLevel="1" x14ac:dyDescent="0.45">
      <c r="A70" s="13">
        <v>67</v>
      </c>
      <c r="B70" s="14" t="s">
        <v>389</v>
      </c>
      <c r="C70" s="188" t="s">
        <v>390</v>
      </c>
      <c r="D70" s="14"/>
      <c r="E70" s="14"/>
      <c r="F70" s="90"/>
      <c r="G70" s="14"/>
      <c r="H70" s="14"/>
      <c r="I70" s="14"/>
      <c r="J70" s="14"/>
      <c r="K70" s="14"/>
      <c r="L70" s="14"/>
      <c r="M70" s="87"/>
      <c r="N70" s="161" t="s">
        <v>413</v>
      </c>
      <c r="O70" s="14" t="s">
        <v>394</v>
      </c>
      <c r="P70" s="14">
        <v>-34.893947220000001</v>
      </c>
      <c r="Q70" s="14">
        <v>118.333175</v>
      </c>
      <c r="R70" s="14" t="s">
        <v>190</v>
      </c>
      <c r="S70" s="87" t="s">
        <v>395</v>
      </c>
      <c r="T70" s="87"/>
      <c r="U70" s="87"/>
      <c r="V70" s="87"/>
      <c r="W70" s="94"/>
      <c r="X70" s="87"/>
      <c r="Y70" s="14"/>
      <c r="Z70" s="14"/>
      <c r="AA70" s="14"/>
      <c r="AB70" s="28">
        <v>727.404</v>
      </c>
      <c r="AC70" s="14"/>
      <c r="AD70" s="14"/>
      <c r="AE70" s="14"/>
      <c r="AF70" s="14"/>
      <c r="AG70" s="14"/>
      <c r="AH70" s="87"/>
      <c r="AI70" s="143"/>
      <c r="AJ70" s="136">
        <v>1.5</v>
      </c>
      <c r="AK70" s="143"/>
      <c r="AL70" s="14"/>
      <c r="AM70" s="14"/>
      <c r="AN70" s="14"/>
      <c r="AO70" s="157"/>
      <c r="AP70" s="31"/>
      <c r="AQ70" s="31"/>
      <c r="AR70" s="31"/>
      <c r="AS70" s="31"/>
      <c r="AT70" s="31"/>
      <c r="AU70" s="31"/>
      <c r="AV70" s="31"/>
      <c r="AW70" s="31"/>
      <c r="AX70" s="31"/>
      <c r="AY70" s="31"/>
      <c r="AZ70" s="31"/>
      <c r="BA70" s="31"/>
      <c r="BB70" s="31"/>
      <c r="BC70" s="31"/>
      <c r="BD70" s="31"/>
      <c r="BE70" s="31"/>
      <c r="BF70" s="31"/>
    </row>
    <row r="71" spans="1:58" ht="15" customHeight="1" outlineLevel="1" x14ac:dyDescent="0.45">
      <c r="A71" s="13">
        <v>68</v>
      </c>
      <c r="B71" s="14" t="s">
        <v>389</v>
      </c>
      <c r="C71" s="188" t="s">
        <v>390</v>
      </c>
      <c r="D71" s="14"/>
      <c r="E71" s="14"/>
      <c r="F71" s="90"/>
      <c r="G71" s="14"/>
      <c r="H71" s="14"/>
      <c r="I71" s="14"/>
      <c r="J71" s="14"/>
      <c r="K71" s="14"/>
      <c r="L71" s="14"/>
      <c r="M71" s="87"/>
      <c r="N71" s="161" t="s">
        <v>413</v>
      </c>
      <c r="O71" s="14" t="s">
        <v>394</v>
      </c>
      <c r="P71" s="14">
        <v>-34.893962309999999</v>
      </c>
      <c r="Q71" s="14">
        <v>118.33339290000001</v>
      </c>
      <c r="R71" s="14" t="s">
        <v>190</v>
      </c>
      <c r="S71" s="87" t="s">
        <v>395</v>
      </c>
      <c r="T71" s="87"/>
      <c r="U71" s="87"/>
      <c r="V71" s="87"/>
      <c r="W71" s="94"/>
      <c r="X71" s="87"/>
      <c r="Y71" s="14"/>
      <c r="Z71" s="14"/>
      <c r="AA71" s="14"/>
      <c r="AB71" s="28">
        <v>727.404</v>
      </c>
      <c r="AC71" s="14"/>
      <c r="AD71" s="14"/>
      <c r="AE71" s="14"/>
      <c r="AF71" s="14"/>
      <c r="AG71" s="14"/>
      <c r="AH71" s="87"/>
      <c r="AI71" s="143"/>
      <c r="AJ71" s="136">
        <v>1.5</v>
      </c>
      <c r="AK71" s="143"/>
      <c r="AL71" s="14"/>
      <c r="AM71" s="14"/>
      <c r="AN71" s="14"/>
      <c r="AO71" s="157"/>
      <c r="AP71" s="31"/>
      <c r="AQ71" s="31"/>
      <c r="AR71" s="31"/>
      <c r="AS71" s="31"/>
      <c r="AT71" s="31"/>
      <c r="AU71" s="31"/>
      <c r="AV71" s="31"/>
      <c r="AW71" s="31"/>
      <c r="AX71" s="31"/>
      <c r="AY71" s="31"/>
      <c r="AZ71" s="31"/>
      <c r="BA71" s="31"/>
      <c r="BB71" s="31"/>
      <c r="BC71" s="31"/>
      <c r="BD71" s="31"/>
      <c r="BE71" s="31"/>
      <c r="BF71" s="31"/>
    </row>
    <row r="72" spans="1:58" ht="18" customHeight="1" outlineLevel="1" x14ac:dyDescent="0.45">
      <c r="A72" s="13">
        <v>69</v>
      </c>
      <c r="B72" s="14" t="s">
        <v>389</v>
      </c>
      <c r="C72" s="188" t="s">
        <v>390</v>
      </c>
      <c r="D72" s="14"/>
      <c r="E72" s="14"/>
      <c r="F72" s="90"/>
      <c r="G72" s="14"/>
      <c r="H72" s="14"/>
      <c r="I72" s="14"/>
      <c r="J72" s="14"/>
      <c r="K72" s="14"/>
      <c r="L72" s="14"/>
      <c r="M72" s="87"/>
      <c r="N72" s="161" t="s">
        <v>413</v>
      </c>
      <c r="O72" s="14" t="s">
        <v>394</v>
      </c>
      <c r="P72" s="14">
        <v>-34.893883590000002</v>
      </c>
      <c r="Q72" s="14">
        <v>118.3333164</v>
      </c>
      <c r="R72" s="14" t="s">
        <v>190</v>
      </c>
      <c r="S72" s="87" t="s">
        <v>395</v>
      </c>
      <c r="T72" s="87"/>
      <c r="U72" s="87"/>
      <c r="V72" s="87"/>
      <c r="W72" s="94"/>
      <c r="X72" s="87"/>
      <c r="Y72" s="14"/>
      <c r="Z72" s="14"/>
      <c r="AA72" s="14"/>
      <c r="AB72" s="28">
        <v>727.404</v>
      </c>
      <c r="AC72" s="14"/>
      <c r="AD72" s="14"/>
      <c r="AE72" s="14"/>
      <c r="AF72" s="14"/>
      <c r="AG72" s="14"/>
      <c r="AH72" s="87"/>
      <c r="AI72" s="143"/>
      <c r="AJ72" s="136">
        <v>1.5</v>
      </c>
      <c r="AK72" s="143"/>
      <c r="AL72" s="14"/>
      <c r="AM72" s="14"/>
      <c r="AN72" s="14"/>
      <c r="AO72" s="157"/>
      <c r="AP72" s="31"/>
      <c r="AQ72" s="31"/>
      <c r="AR72" s="31"/>
      <c r="AS72" s="31"/>
      <c r="AT72" s="31"/>
      <c r="AU72" s="31"/>
      <c r="AV72" s="31"/>
      <c r="AW72" s="31"/>
      <c r="AX72" s="31"/>
      <c r="AY72" s="31"/>
      <c r="AZ72" s="31"/>
      <c r="BA72" s="31"/>
      <c r="BB72" s="31"/>
      <c r="BC72" s="31"/>
      <c r="BD72" s="31"/>
      <c r="BE72" s="31"/>
      <c r="BF72" s="31"/>
    </row>
    <row r="73" spans="1:58" ht="15.75" customHeight="1" outlineLevel="1" x14ac:dyDescent="0.45">
      <c r="A73" s="13">
        <v>70</v>
      </c>
      <c r="B73" s="14" t="s">
        <v>389</v>
      </c>
      <c r="C73" s="188" t="s">
        <v>390</v>
      </c>
      <c r="D73" s="14"/>
      <c r="E73" s="14"/>
      <c r="F73" s="90"/>
      <c r="G73" s="14"/>
      <c r="H73" s="14"/>
      <c r="I73" s="14"/>
      <c r="J73" s="14"/>
      <c r="K73" s="14"/>
      <c r="L73" s="14"/>
      <c r="M73" s="87"/>
      <c r="N73" s="161" t="s">
        <v>393</v>
      </c>
      <c r="O73" s="14" t="s">
        <v>394</v>
      </c>
      <c r="P73" s="14">
        <v>-34.982849999999999</v>
      </c>
      <c r="Q73" s="14">
        <v>117.97498330000001</v>
      </c>
      <c r="R73" s="14" t="s">
        <v>190</v>
      </c>
      <c r="S73" s="87" t="s">
        <v>395</v>
      </c>
      <c r="T73" s="87"/>
      <c r="U73" s="87"/>
      <c r="V73" s="87"/>
      <c r="W73" s="94"/>
      <c r="X73" s="87"/>
      <c r="Y73" s="14"/>
      <c r="Z73" s="14"/>
      <c r="AA73" s="14"/>
      <c r="AB73" s="28">
        <v>795.43</v>
      </c>
      <c r="AC73" s="14"/>
      <c r="AD73" s="14"/>
      <c r="AE73" s="14"/>
      <c r="AF73" s="14"/>
      <c r="AG73" s="14"/>
      <c r="AH73" s="87"/>
      <c r="AI73" s="143"/>
      <c r="AJ73" s="136">
        <v>1.5</v>
      </c>
      <c r="AK73" s="143"/>
      <c r="AL73" s="14"/>
      <c r="AM73" s="14"/>
      <c r="AN73" s="14"/>
      <c r="AO73" s="157"/>
      <c r="AP73" s="31"/>
      <c r="AQ73" s="31"/>
      <c r="AR73" s="31"/>
      <c r="AS73" s="31"/>
      <c r="AT73" s="31"/>
      <c r="AU73" s="31"/>
      <c r="AV73" s="31"/>
      <c r="AW73" s="31"/>
      <c r="AX73" s="31"/>
      <c r="AY73" s="31"/>
      <c r="AZ73" s="31"/>
      <c r="BA73" s="31"/>
      <c r="BB73" s="31"/>
      <c r="BC73" s="31"/>
      <c r="BD73" s="31"/>
      <c r="BE73" s="31"/>
      <c r="BF73" s="31"/>
    </row>
    <row r="74" spans="1:58" ht="14.25" customHeight="1" outlineLevel="1" x14ac:dyDescent="0.45">
      <c r="A74" s="13">
        <v>71</v>
      </c>
      <c r="B74" s="14" t="s">
        <v>389</v>
      </c>
      <c r="C74" s="188" t="s">
        <v>390</v>
      </c>
      <c r="D74" s="14"/>
      <c r="E74" s="14"/>
      <c r="F74" s="90"/>
      <c r="G74" s="14"/>
      <c r="H74" s="14"/>
      <c r="I74" s="14"/>
      <c r="J74" s="14"/>
      <c r="K74" s="14"/>
      <c r="L74" s="14"/>
      <c r="M74" s="87"/>
      <c r="N74" s="161" t="s">
        <v>393</v>
      </c>
      <c r="O74" s="14" t="s">
        <v>394</v>
      </c>
      <c r="P74" s="14">
        <v>-34.893883590000002</v>
      </c>
      <c r="Q74" s="14">
        <v>118.3333164</v>
      </c>
      <c r="R74" s="14" t="s">
        <v>190</v>
      </c>
      <c r="S74" s="87" t="s">
        <v>395</v>
      </c>
      <c r="T74" s="87"/>
      <c r="U74" s="87"/>
      <c r="V74" s="87"/>
      <c r="W74" s="94"/>
      <c r="X74" s="87"/>
      <c r="Y74" s="14"/>
      <c r="Z74" s="14"/>
      <c r="AA74" s="14"/>
      <c r="AB74" s="28">
        <v>727.404</v>
      </c>
      <c r="AC74" s="14"/>
      <c r="AD74" s="14"/>
      <c r="AE74" s="14"/>
      <c r="AF74" s="14"/>
      <c r="AG74" s="14"/>
      <c r="AH74" s="87"/>
      <c r="AI74" s="143"/>
      <c r="AJ74" s="136">
        <v>1.5</v>
      </c>
      <c r="AK74" s="143"/>
      <c r="AL74" s="14"/>
      <c r="AM74" s="14"/>
      <c r="AN74" s="14"/>
      <c r="AO74" s="157"/>
      <c r="AP74" s="31"/>
      <c r="AQ74" s="31"/>
      <c r="AR74" s="31"/>
      <c r="AS74" s="31"/>
      <c r="AT74" s="31"/>
      <c r="AU74" s="31"/>
      <c r="AV74" s="31"/>
      <c r="AW74" s="31"/>
      <c r="AX74" s="31"/>
      <c r="AY74" s="31"/>
      <c r="AZ74" s="31"/>
      <c r="BA74" s="31"/>
      <c r="BB74" s="31"/>
      <c r="BC74" s="31"/>
      <c r="BD74" s="31"/>
      <c r="BE74" s="31"/>
      <c r="BF74" s="31"/>
    </row>
    <row r="75" spans="1:58" ht="15.75" customHeight="1" outlineLevel="1" x14ac:dyDescent="0.45">
      <c r="A75" s="13">
        <v>72</v>
      </c>
      <c r="B75" s="14" t="s">
        <v>389</v>
      </c>
      <c r="C75" s="188" t="s">
        <v>390</v>
      </c>
      <c r="D75" s="14"/>
      <c r="E75" s="14"/>
      <c r="F75" s="90"/>
      <c r="G75" s="14"/>
      <c r="H75" s="14"/>
      <c r="I75" s="14"/>
      <c r="J75" s="14"/>
      <c r="K75" s="14"/>
      <c r="L75" s="14"/>
      <c r="M75" s="87"/>
      <c r="N75" s="161" t="s">
        <v>412</v>
      </c>
      <c r="O75" s="14" t="s">
        <v>394</v>
      </c>
      <c r="P75" s="14">
        <v>-35.091586890000002</v>
      </c>
      <c r="Q75" s="14">
        <v>117.94902519999999</v>
      </c>
      <c r="R75" s="14" t="s">
        <v>190</v>
      </c>
      <c r="S75" s="87" t="s">
        <v>395</v>
      </c>
      <c r="T75" s="87"/>
      <c r="U75" s="87"/>
      <c r="V75" s="87"/>
      <c r="W75" s="94"/>
      <c r="X75" s="87"/>
      <c r="Y75" s="14"/>
      <c r="Z75" s="14"/>
      <c r="AA75" s="14"/>
      <c r="AB75" s="28">
        <v>899.93499999999995</v>
      </c>
      <c r="AC75" s="14"/>
      <c r="AD75" s="14"/>
      <c r="AE75" s="14"/>
      <c r="AF75" s="14"/>
      <c r="AG75" s="14"/>
      <c r="AH75" s="87"/>
      <c r="AI75" s="143"/>
      <c r="AJ75" s="136">
        <v>1.5</v>
      </c>
      <c r="AK75" s="143"/>
      <c r="AL75" s="14"/>
      <c r="AM75" s="14"/>
      <c r="AN75" s="14"/>
      <c r="AO75" s="157"/>
      <c r="AP75" s="31"/>
      <c r="AQ75" s="31"/>
      <c r="AR75" s="31"/>
      <c r="AS75" s="31"/>
      <c r="AT75" s="31"/>
      <c r="AU75" s="31"/>
      <c r="AV75" s="31"/>
      <c r="AW75" s="31"/>
      <c r="AX75" s="31"/>
      <c r="AY75" s="31"/>
      <c r="AZ75" s="31"/>
      <c r="BA75" s="31"/>
      <c r="BB75" s="31"/>
      <c r="BC75" s="31"/>
      <c r="BD75" s="31"/>
      <c r="BE75" s="31"/>
      <c r="BF75" s="31"/>
    </row>
    <row r="76" spans="1:58" ht="17.25" customHeight="1" outlineLevel="1" x14ac:dyDescent="0.45">
      <c r="A76" s="13">
        <v>73</v>
      </c>
      <c r="B76" s="14" t="s">
        <v>389</v>
      </c>
      <c r="C76" s="188" t="s">
        <v>390</v>
      </c>
      <c r="D76" s="14"/>
      <c r="E76" s="14"/>
      <c r="F76" s="90"/>
      <c r="G76" s="14"/>
      <c r="H76" s="14"/>
      <c r="I76" s="14"/>
      <c r="J76" s="14"/>
      <c r="K76" s="14"/>
      <c r="L76" s="14"/>
      <c r="M76" s="87"/>
      <c r="N76" s="161" t="s">
        <v>412</v>
      </c>
      <c r="O76" s="14" t="s">
        <v>394</v>
      </c>
      <c r="P76" s="14">
        <v>-35.09153774</v>
      </c>
      <c r="Q76" s="14">
        <v>117.9491596</v>
      </c>
      <c r="R76" s="14" t="s">
        <v>190</v>
      </c>
      <c r="S76" s="87" t="s">
        <v>395</v>
      </c>
      <c r="T76" s="87"/>
      <c r="U76" s="87"/>
      <c r="V76" s="87"/>
      <c r="W76" s="94"/>
      <c r="X76" s="87"/>
      <c r="Y76" s="14"/>
      <c r="Z76" s="14"/>
      <c r="AA76" s="14"/>
      <c r="AB76" s="28">
        <v>899.93499999999995</v>
      </c>
      <c r="AC76" s="14"/>
      <c r="AD76" s="14"/>
      <c r="AE76" s="14"/>
      <c r="AF76" s="14"/>
      <c r="AG76" s="14"/>
      <c r="AH76" s="87"/>
      <c r="AI76" s="143"/>
      <c r="AJ76" s="136">
        <v>1.5</v>
      </c>
      <c r="AK76" s="143"/>
      <c r="AL76" s="14"/>
      <c r="AM76" s="14"/>
      <c r="AN76" s="14"/>
      <c r="AO76" s="157"/>
      <c r="AP76" s="31"/>
      <c r="AQ76" s="31"/>
      <c r="AR76" s="31"/>
      <c r="AS76" s="31"/>
      <c r="AT76" s="31"/>
      <c r="AU76" s="31"/>
      <c r="AV76" s="31"/>
      <c r="AW76" s="31"/>
      <c r="AX76" s="31"/>
      <c r="AY76" s="31"/>
      <c r="AZ76" s="31"/>
      <c r="BA76" s="31"/>
      <c r="BB76" s="31"/>
      <c r="BC76" s="31"/>
      <c r="BD76" s="31"/>
      <c r="BE76" s="31"/>
      <c r="BF76" s="31"/>
    </row>
    <row r="77" spans="1:58" ht="13.5" customHeight="1" outlineLevel="1" x14ac:dyDescent="0.45">
      <c r="A77" s="13">
        <v>74</v>
      </c>
      <c r="B77" s="14" t="s">
        <v>389</v>
      </c>
      <c r="C77" s="188" t="s">
        <v>390</v>
      </c>
      <c r="D77" s="14"/>
      <c r="E77" s="14"/>
      <c r="F77" s="90"/>
      <c r="G77" s="14"/>
      <c r="H77" s="14"/>
      <c r="I77" s="14"/>
      <c r="J77" s="14"/>
      <c r="K77" s="14"/>
      <c r="L77" s="14"/>
      <c r="M77" s="87"/>
      <c r="N77" s="161" t="s">
        <v>412</v>
      </c>
      <c r="O77" s="14" t="s">
        <v>394</v>
      </c>
      <c r="P77" s="14">
        <v>-35.091467649999998</v>
      </c>
      <c r="Q77" s="14">
        <v>117.94907329999999</v>
      </c>
      <c r="R77" s="14" t="s">
        <v>190</v>
      </c>
      <c r="S77" s="87" t="s">
        <v>395</v>
      </c>
      <c r="T77" s="87"/>
      <c r="U77" s="87"/>
      <c r="V77" s="87"/>
      <c r="W77" s="94"/>
      <c r="X77" s="87"/>
      <c r="Y77" s="14"/>
      <c r="Z77" s="14"/>
      <c r="AA77" s="14"/>
      <c r="AB77" s="28">
        <v>899.93499999999995</v>
      </c>
      <c r="AC77" s="14"/>
      <c r="AD77" s="14"/>
      <c r="AE77" s="14"/>
      <c r="AF77" s="14"/>
      <c r="AG77" s="14"/>
      <c r="AH77" s="87"/>
      <c r="AI77" s="143"/>
      <c r="AJ77" s="136">
        <v>1.5</v>
      </c>
      <c r="AK77" s="143"/>
      <c r="AL77" s="14"/>
      <c r="AM77" s="14"/>
      <c r="AN77" s="14"/>
      <c r="AO77" s="157"/>
      <c r="AP77" s="31"/>
      <c r="AQ77" s="31"/>
      <c r="AR77" s="31"/>
      <c r="AS77" s="31"/>
      <c r="AT77" s="31"/>
      <c r="AU77" s="31"/>
      <c r="AV77" s="31"/>
      <c r="AW77" s="31"/>
      <c r="AX77" s="31"/>
      <c r="AY77" s="31"/>
      <c r="AZ77" s="31"/>
      <c r="BA77" s="31"/>
      <c r="BB77" s="31"/>
      <c r="BC77" s="31"/>
      <c r="BD77" s="31"/>
      <c r="BE77" s="31"/>
      <c r="BF77" s="31"/>
    </row>
    <row r="78" spans="1:58" ht="17.25" customHeight="1" outlineLevel="1" x14ac:dyDescent="0.45">
      <c r="A78" s="13">
        <v>75</v>
      </c>
      <c r="B78" s="14" t="s">
        <v>389</v>
      </c>
      <c r="C78" s="188" t="s">
        <v>390</v>
      </c>
      <c r="D78" s="14"/>
      <c r="E78" s="14"/>
      <c r="F78" s="90"/>
      <c r="G78" s="14"/>
      <c r="H78" s="14"/>
      <c r="I78" s="14"/>
      <c r="J78" s="14"/>
      <c r="K78" s="14"/>
      <c r="L78" s="14"/>
      <c r="M78" s="87"/>
      <c r="N78" s="161" t="s">
        <v>414</v>
      </c>
      <c r="O78" s="14" t="s">
        <v>394</v>
      </c>
      <c r="P78" s="14">
        <v>-35.07053106</v>
      </c>
      <c r="Q78" s="14">
        <v>117.8899655</v>
      </c>
      <c r="R78" s="14" t="s">
        <v>190</v>
      </c>
      <c r="S78" s="87" t="s">
        <v>395</v>
      </c>
      <c r="T78" s="87"/>
      <c r="U78" s="87"/>
      <c r="V78" s="87"/>
      <c r="W78" s="94"/>
      <c r="X78" s="87"/>
      <c r="Y78" s="14"/>
      <c r="Z78" s="14"/>
      <c r="AA78" s="14"/>
      <c r="AB78" s="28">
        <v>892.64499999999998</v>
      </c>
      <c r="AC78" s="14"/>
      <c r="AD78" s="14"/>
      <c r="AE78" s="14"/>
      <c r="AF78" s="14"/>
      <c r="AG78" s="14"/>
      <c r="AH78" s="87"/>
      <c r="AI78" s="143"/>
      <c r="AJ78" s="136">
        <v>0.4</v>
      </c>
      <c r="AK78" s="143"/>
      <c r="AL78" s="14"/>
      <c r="AM78" s="14"/>
      <c r="AN78" s="14"/>
      <c r="AO78" s="157"/>
      <c r="AP78" s="31"/>
      <c r="AQ78" s="31"/>
      <c r="AR78" s="31"/>
      <c r="AS78" s="31"/>
      <c r="AT78" s="31"/>
      <c r="AU78" s="31"/>
      <c r="AV78" s="31"/>
      <c r="AW78" s="31"/>
      <c r="AX78" s="31"/>
      <c r="AY78" s="31"/>
      <c r="AZ78" s="31"/>
      <c r="BA78" s="31"/>
      <c r="BB78" s="31"/>
      <c r="BC78" s="31"/>
      <c r="BD78" s="31"/>
      <c r="BE78" s="31"/>
      <c r="BF78" s="31"/>
    </row>
    <row r="79" spans="1:58" ht="13.5" customHeight="1" outlineLevel="1" x14ac:dyDescent="0.45">
      <c r="A79" s="13">
        <v>76</v>
      </c>
      <c r="B79" s="14" t="s">
        <v>389</v>
      </c>
      <c r="C79" s="188" t="s">
        <v>390</v>
      </c>
      <c r="D79" s="14"/>
      <c r="E79" s="14"/>
      <c r="F79" s="90"/>
      <c r="G79" s="14"/>
      <c r="H79" s="14"/>
      <c r="I79" s="14"/>
      <c r="J79" s="14"/>
      <c r="K79" s="14"/>
      <c r="L79" s="14"/>
      <c r="M79" s="87"/>
      <c r="N79" s="161" t="s">
        <v>414</v>
      </c>
      <c r="O79" s="14" t="s">
        <v>394</v>
      </c>
      <c r="P79" s="14">
        <v>-35.07081522</v>
      </c>
      <c r="Q79" s="14">
        <v>117.89051480000001</v>
      </c>
      <c r="R79" s="14" t="s">
        <v>190</v>
      </c>
      <c r="S79" s="87" t="s">
        <v>395</v>
      </c>
      <c r="T79" s="87"/>
      <c r="U79" s="87"/>
      <c r="V79" s="87"/>
      <c r="W79" s="94"/>
      <c r="X79" s="87"/>
      <c r="Y79" s="14"/>
      <c r="Z79" s="14"/>
      <c r="AA79" s="14"/>
      <c r="AB79" s="28">
        <v>892.63300000000004</v>
      </c>
      <c r="AC79" s="14"/>
      <c r="AD79" s="14"/>
      <c r="AE79" s="14"/>
      <c r="AF79" s="14"/>
      <c r="AG79" s="14"/>
      <c r="AH79" s="87"/>
      <c r="AI79" s="143"/>
      <c r="AJ79" s="136">
        <v>1.6</v>
      </c>
      <c r="AK79" s="143"/>
      <c r="AL79" s="14"/>
      <c r="AM79" s="14"/>
      <c r="AN79" s="14"/>
      <c r="AO79" s="157"/>
      <c r="AP79" s="31"/>
      <c r="AQ79" s="31"/>
      <c r="AR79" s="31"/>
      <c r="AS79" s="31"/>
      <c r="AT79" s="31"/>
      <c r="AU79" s="31"/>
      <c r="AV79" s="31"/>
      <c r="AW79" s="31"/>
      <c r="AX79" s="31"/>
      <c r="AY79" s="31"/>
      <c r="AZ79" s="31"/>
      <c r="BA79" s="31"/>
      <c r="BB79" s="31"/>
      <c r="BC79" s="31"/>
      <c r="BD79" s="31"/>
      <c r="BE79" s="31"/>
      <c r="BF79" s="31"/>
    </row>
    <row r="80" spans="1:58" ht="18" customHeight="1" outlineLevel="1" x14ac:dyDescent="0.45">
      <c r="A80" s="13">
        <v>77</v>
      </c>
      <c r="B80" s="14" t="s">
        <v>389</v>
      </c>
      <c r="C80" s="188" t="s">
        <v>390</v>
      </c>
      <c r="D80" s="14"/>
      <c r="E80" s="14"/>
      <c r="F80" s="90"/>
      <c r="G80" s="14"/>
      <c r="H80" s="14"/>
      <c r="I80" s="14"/>
      <c r="J80" s="14"/>
      <c r="K80" s="14"/>
      <c r="L80" s="14"/>
      <c r="M80" s="87"/>
      <c r="N80" s="161" t="s">
        <v>414</v>
      </c>
      <c r="O80" s="14" t="s">
        <v>394</v>
      </c>
      <c r="P80" s="14">
        <v>-35.07053106</v>
      </c>
      <c r="Q80" s="14">
        <v>117.8899655</v>
      </c>
      <c r="R80" s="14" t="s">
        <v>190</v>
      </c>
      <c r="S80" s="87" t="s">
        <v>395</v>
      </c>
      <c r="T80" s="87"/>
      <c r="U80" s="87"/>
      <c r="V80" s="87"/>
      <c r="W80" s="94"/>
      <c r="X80" s="87"/>
      <c r="Y80" s="14"/>
      <c r="Z80" s="14"/>
      <c r="AA80" s="14"/>
      <c r="AB80" s="28">
        <v>892.64499999999998</v>
      </c>
      <c r="AC80" s="14"/>
      <c r="AD80" s="14"/>
      <c r="AE80" s="14"/>
      <c r="AF80" s="14"/>
      <c r="AG80" s="14"/>
      <c r="AH80" s="87"/>
      <c r="AI80" s="143"/>
      <c r="AJ80" s="136">
        <v>1.6</v>
      </c>
      <c r="AK80" s="143"/>
      <c r="AL80" s="14"/>
      <c r="AM80" s="14"/>
      <c r="AN80" s="14"/>
      <c r="AO80" s="157"/>
      <c r="AP80" s="31"/>
      <c r="AQ80" s="31"/>
      <c r="AR80" s="31"/>
      <c r="AS80" s="31"/>
      <c r="AT80" s="31"/>
      <c r="AU80" s="31"/>
      <c r="AV80" s="31"/>
      <c r="AW80" s="31"/>
      <c r="AX80" s="31"/>
      <c r="AY80" s="31"/>
      <c r="AZ80" s="31"/>
      <c r="BA80" s="31"/>
      <c r="BB80" s="31"/>
      <c r="BC80" s="31"/>
      <c r="BD80" s="31"/>
      <c r="BE80" s="31"/>
      <c r="BF80" s="31"/>
    </row>
    <row r="81" spans="1:58" ht="13.5" customHeight="1" outlineLevel="1" x14ac:dyDescent="0.45">
      <c r="A81" s="13">
        <v>78</v>
      </c>
      <c r="B81" s="14" t="s">
        <v>389</v>
      </c>
      <c r="C81" s="188" t="s">
        <v>390</v>
      </c>
      <c r="D81" s="14"/>
      <c r="E81" s="14"/>
      <c r="F81" s="90"/>
      <c r="G81" s="14"/>
      <c r="H81" s="14"/>
      <c r="I81" s="14"/>
      <c r="J81" s="14"/>
      <c r="K81" s="14"/>
      <c r="L81" s="14"/>
      <c r="M81" s="87"/>
      <c r="N81" s="161" t="s">
        <v>415</v>
      </c>
      <c r="O81" s="14" t="s">
        <v>394</v>
      </c>
      <c r="P81" s="14">
        <v>-32.013061999999998</v>
      </c>
      <c r="Q81" s="14">
        <v>115.79578619999999</v>
      </c>
      <c r="R81" s="14" t="s">
        <v>190</v>
      </c>
      <c r="S81" s="87" t="s">
        <v>395</v>
      </c>
      <c r="T81" s="87"/>
      <c r="U81" s="87"/>
      <c r="V81" s="87"/>
      <c r="W81" s="94"/>
      <c r="X81" s="87"/>
      <c r="Y81" s="14"/>
      <c r="Z81" s="14"/>
      <c r="AA81" s="14"/>
      <c r="AB81" s="28">
        <v>740.07799999999997</v>
      </c>
      <c r="AC81" s="14"/>
      <c r="AD81" s="14"/>
      <c r="AE81" s="14"/>
      <c r="AF81" s="14"/>
      <c r="AG81" s="14"/>
      <c r="AH81" s="87"/>
      <c r="AI81" s="143"/>
      <c r="AJ81" s="136" t="s">
        <v>416</v>
      </c>
      <c r="AK81" s="143"/>
      <c r="AL81" s="14"/>
      <c r="AM81" s="14"/>
      <c r="AN81" s="14"/>
      <c r="AO81" s="157"/>
      <c r="AP81" s="31"/>
      <c r="AQ81" s="31"/>
      <c r="AR81" s="31"/>
      <c r="AS81" s="31"/>
      <c r="AT81" s="31"/>
      <c r="AU81" s="31"/>
      <c r="AV81" s="31"/>
      <c r="AW81" s="31"/>
      <c r="AX81" s="31"/>
      <c r="AY81" s="31"/>
      <c r="AZ81" s="31"/>
      <c r="BA81" s="31"/>
      <c r="BB81" s="31"/>
      <c r="BC81" s="31"/>
      <c r="BD81" s="31"/>
      <c r="BE81" s="31"/>
      <c r="BF81" s="31"/>
    </row>
    <row r="82" spans="1:58" ht="16.5" customHeight="1" outlineLevel="1" x14ac:dyDescent="0.45">
      <c r="A82" s="13">
        <v>79</v>
      </c>
      <c r="B82" s="14" t="s">
        <v>389</v>
      </c>
      <c r="C82" s="188" t="s">
        <v>390</v>
      </c>
      <c r="D82" s="14"/>
      <c r="E82" s="14"/>
      <c r="F82" s="90"/>
      <c r="G82" s="14"/>
      <c r="H82" s="14"/>
      <c r="I82" s="14"/>
      <c r="J82" s="14"/>
      <c r="K82" s="14"/>
      <c r="L82" s="14"/>
      <c r="M82" s="87"/>
      <c r="N82" s="161" t="s">
        <v>415</v>
      </c>
      <c r="O82" s="14" t="s">
        <v>394</v>
      </c>
      <c r="P82" s="14">
        <v>-32.012762639999998</v>
      </c>
      <c r="Q82" s="14">
        <v>115.7961129</v>
      </c>
      <c r="R82" s="14" t="s">
        <v>190</v>
      </c>
      <c r="S82" s="87" t="s">
        <v>395</v>
      </c>
      <c r="T82" s="87"/>
      <c r="U82" s="87"/>
      <c r="V82" s="87"/>
      <c r="W82" s="94"/>
      <c r="X82" s="87"/>
      <c r="Y82" s="14"/>
      <c r="Z82" s="14"/>
      <c r="AA82" s="14"/>
      <c r="AB82" s="28">
        <v>740.07799999999997</v>
      </c>
      <c r="AC82" s="14"/>
      <c r="AD82" s="14"/>
      <c r="AE82" s="14"/>
      <c r="AF82" s="14"/>
      <c r="AG82" s="14"/>
      <c r="AH82" s="87"/>
      <c r="AI82" s="143"/>
      <c r="AJ82" s="136" t="s">
        <v>416</v>
      </c>
      <c r="AK82" s="143"/>
      <c r="AL82" s="14"/>
      <c r="AM82" s="14"/>
      <c r="AN82" s="14"/>
      <c r="AO82" s="157"/>
      <c r="AP82" s="31"/>
      <c r="AQ82" s="31"/>
      <c r="AR82" s="31"/>
      <c r="AS82" s="31"/>
      <c r="AT82" s="31"/>
      <c r="AU82" s="31"/>
      <c r="AV82" s="31"/>
      <c r="AW82" s="31"/>
      <c r="AX82" s="31"/>
      <c r="AY82" s="31"/>
      <c r="AZ82" s="31"/>
      <c r="BA82" s="31"/>
      <c r="BB82" s="31"/>
      <c r="BC82" s="31"/>
      <c r="BD82" s="31"/>
      <c r="BE82" s="31"/>
      <c r="BF82" s="31"/>
    </row>
    <row r="83" spans="1:58" ht="16.5" customHeight="1" outlineLevel="1" x14ac:dyDescent="0.45">
      <c r="A83" s="13">
        <v>80</v>
      </c>
      <c r="B83" s="14" t="s">
        <v>389</v>
      </c>
      <c r="C83" s="188" t="s">
        <v>390</v>
      </c>
      <c r="D83" s="14"/>
      <c r="E83" s="14"/>
      <c r="F83" s="90"/>
      <c r="G83" s="14"/>
      <c r="H83" s="14"/>
      <c r="I83" s="14"/>
      <c r="J83" s="14"/>
      <c r="K83" s="14"/>
      <c r="L83" s="14"/>
      <c r="M83" s="87"/>
      <c r="N83" s="161" t="s">
        <v>415</v>
      </c>
      <c r="O83" s="14" t="s">
        <v>394</v>
      </c>
      <c r="P83" s="14">
        <v>-32.013138439999999</v>
      </c>
      <c r="Q83" s="14">
        <v>115.796182</v>
      </c>
      <c r="R83" s="14" t="s">
        <v>190</v>
      </c>
      <c r="S83" s="87" t="s">
        <v>395</v>
      </c>
      <c r="T83" s="87"/>
      <c r="U83" s="87"/>
      <c r="V83" s="87"/>
      <c r="W83" s="94"/>
      <c r="X83" s="87"/>
      <c r="Y83" s="14"/>
      <c r="Z83" s="14"/>
      <c r="AA83" s="14"/>
      <c r="AB83" s="28">
        <v>740.07799999999997</v>
      </c>
      <c r="AC83" s="14"/>
      <c r="AD83" s="14"/>
      <c r="AE83" s="14"/>
      <c r="AF83" s="14"/>
      <c r="AG83" s="14"/>
      <c r="AH83" s="87"/>
      <c r="AI83" s="143"/>
      <c r="AJ83" s="136" t="s">
        <v>416</v>
      </c>
      <c r="AK83" s="143"/>
      <c r="AL83" s="14"/>
      <c r="AM83" s="14"/>
      <c r="AN83" s="14"/>
      <c r="AO83" s="157"/>
      <c r="AP83" s="31"/>
      <c r="AQ83" s="31"/>
      <c r="AR83" s="31"/>
      <c r="AS83" s="31"/>
      <c r="AT83" s="31"/>
      <c r="AU83" s="31"/>
      <c r="AV83" s="31"/>
      <c r="AW83" s="31"/>
      <c r="AX83" s="31"/>
      <c r="AY83" s="31"/>
      <c r="AZ83" s="31"/>
      <c r="BA83" s="31"/>
      <c r="BB83" s="31"/>
      <c r="BC83" s="31"/>
      <c r="BD83" s="31"/>
      <c r="BE83" s="31"/>
      <c r="BF83" s="31"/>
    </row>
    <row r="84" spans="1:58" ht="16.5" customHeight="1" outlineLevel="1" x14ac:dyDescent="0.45">
      <c r="A84" s="13">
        <v>81</v>
      </c>
      <c r="B84" s="14" t="s">
        <v>389</v>
      </c>
      <c r="C84" s="188" t="s">
        <v>390</v>
      </c>
      <c r="D84" s="14"/>
      <c r="E84" s="14"/>
      <c r="F84" s="90"/>
      <c r="G84" s="14"/>
      <c r="H84" s="14"/>
      <c r="I84" s="14"/>
      <c r="J84" s="14"/>
      <c r="K84" s="14"/>
      <c r="L84" s="14"/>
      <c r="M84" s="87"/>
      <c r="N84" s="161" t="s">
        <v>417</v>
      </c>
      <c r="O84" s="14" t="s">
        <v>394</v>
      </c>
      <c r="P84" s="14">
        <v>-33.27230556</v>
      </c>
      <c r="Q84" s="14">
        <v>115.6956778</v>
      </c>
      <c r="R84" s="14" t="s">
        <v>190</v>
      </c>
      <c r="S84" s="87" t="s">
        <v>395</v>
      </c>
      <c r="T84" s="87"/>
      <c r="U84" s="87"/>
      <c r="V84" s="87"/>
      <c r="W84" s="94"/>
      <c r="X84" s="87"/>
      <c r="Y84" s="14"/>
      <c r="Z84" s="14"/>
      <c r="AA84" s="14"/>
      <c r="AB84" s="28">
        <v>793.07299999999998</v>
      </c>
      <c r="AC84" s="14"/>
      <c r="AD84" s="14"/>
      <c r="AE84" s="14"/>
      <c r="AF84" s="14"/>
      <c r="AG84" s="14"/>
      <c r="AH84" s="87"/>
      <c r="AI84" s="143"/>
      <c r="AJ84" s="136" t="s">
        <v>416</v>
      </c>
      <c r="AK84" s="143"/>
      <c r="AL84" s="14"/>
      <c r="AM84" s="14"/>
      <c r="AN84" s="14"/>
      <c r="AO84" s="157"/>
      <c r="AP84" s="31"/>
      <c r="AQ84" s="31"/>
      <c r="AR84" s="31"/>
      <c r="AS84" s="31"/>
      <c r="AT84" s="31"/>
      <c r="AU84" s="31"/>
      <c r="AV84" s="31"/>
      <c r="AW84" s="31"/>
      <c r="AX84" s="31"/>
      <c r="AY84" s="31"/>
      <c r="AZ84" s="31"/>
      <c r="BA84" s="31"/>
      <c r="BB84" s="31"/>
      <c r="BC84" s="31"/>
      <c r="BD84" s="31"/>
      <c r="BE84" s="31"/>
      <c r="BF84" s="31"/>
    </row>
    <row r="85" spans="1:58" ht="16.5" customHeight="1" outlineLevel="1" x14ac:dyDescent="0.45">
      <c r="A85" s="13">
        <v>82</v>
      </c>
      <c r="B85" s="14" t="s">
        <v>389</v>
      </c>
      <c r="C85" s="188" t="s">
        <v>390</v>
      </c>
      <c r="D85" s="14"/>
      <c r="E85" s="14"/>
      <c r="F85" s="90"/>
      <c r="G85" s="14"/>
      <c r="H85" s="14"/>
      <c r="I85" s="14"/>
      <c r="J85" s="14"/>
      <c r="K85" s="14"/>
      <c r="L85" s="14"/>
      <c r="M85" s="87"/>
      <c r="N85" s="161" t="s">
        <v>417</v>
      </c>
      <c r="O85" s="14" t="s">
        <v>394</v>
      </c>
      <c r="P85" s="14">
        <v>-33.273322219999997</v>
      </c>
      <c r="Q85" s="14">
        <v>115.6911944</v>
      </c>
      <c r="R85" s="14" t="s">
        <v>190</v>
      </c>
      <c r="S85" s="87" t="s">
        <v>395</v>
      </c>
      <c r="T85" s="87"/>
      <c r="U85" s="87"/>
      <c r="V85" s="87"/>
      <c r="W85" s="94"/>
      <c r="X85" s="87"/>
      <c r="Y85" s="14"/>
      <c r="Z85" s="14"/>
      <c r="AA85" s="14"/>
      <c r="AB85" s="28">
        <v>792.36800000000005</v>
      </c>
      <c r="AC85" s="14"/>
      <c r="AD85" s="14"/>
      <c r="AE85" s="14"/>
      <c r="AF85" s="14"/>
      <c r="AG85" s="14"/>
      <c r="AH85" s="87"/>
      <c r="AI85" s="143"/>
      <c r="AJ85" s="136" t="s">
        <v>416</v>
      </c>
      <c r="AK85" s="143"/>
      <c r="AL85" s="14"/>
      <c r="AM85" s="14"/>
      <c r="AN85" s="14"/>
      <c r="AO85" s="157"/>
      <c r="AP85" s="31"/>
      <c r="AQ85" s="31"/>
      <c r="AR85" s="31"/>
      <c r="AS85" s="31"/>
      <c r="AT85" s="31"/>
      <c r="AU85" s="31"/>
      <c r="AV85" s="31"/>
      <c r="AW85" s="31"/>
      <c r="AX85" s="31"/>
      <c r="AY85" s="31"/>
      <c r="AZ85" s="31"/>
      <c r="BA85" s="31"/>
      <c r="BB85" s="31"/>
      <c r="BC85" s="31"/>
      <c r="BD85" s="31"/>
      <c r="BE85" s="31"/>
      <c r="BF85" s="31"/>
    </row>
    <row r="86" spans="1:58" ht="17.25" customHeight="1" outlineLevel="1" x14ac:dyDescent="0.45">
      <c r="A86" s="13">
        <v>83</v>
      </c>
      <c r="B86" s="14" t="s">
        <v>389</v>
      </c>
      <c r="C86" s="188" t="s">
        <v>390</v>
      </c>
      <c r="D86" s="14"/>
      <c r="E86" s="14"/>
      <c r="F86" s="90"/>
      <c r="G86" s="14"/>
      <c r="H86" s="14"/>
      <c r="I86" s="14"/>
      <c r="J86" s="14"/>
      <c r="K86" s="14"/>
      <c r="L86" s="14"/>
      <c r="M86" s="87"/>
      <c r="N86" s="161" t="s">
        <v>417</v>
      </c>
      <c r="O86" s="14" t="s">
        <v>394</v>
      </c>
      <c r="P86" s="14">
        <v>-33.273374939999997</v>
      </c>
      <c r="Q86" s="14">
        <v>115.69150550000001</v>
      </c>
      <c r="R86" s="14" t="s">
        <v>190</v>
      </c>
      <c r="S86" s="87" t="s">
        <v>395</v>
      </c>
      <c r="T86" s="87"/>
      <c r="U86" s="87"/>
      <c r="V86" s="87"/>
      <c r="W86" s="94"/>
      <c r="X86" s="87"/>
      <c r="Y86" s="14"/>
      <c r="Z86" s="14"/>
      <c r="AA86" s="14"/>
      <c r="AB86" s="28">
        <v>792.46799999999996</v>
      </c>
      <c r="AC86" s="14"/>
      <c r="AD86" s="14"/>
      <c r="AE86" s="14"/>
      <c r="AF86" s="14"/>
      <c r="AG86" s="14"/>
      <c r="AH86" s="87"/>
      <c r="AI86" s="143"/>
      <c r="AJ86" s="136" t="s">
        <v>416</v>
      </c>
      <c r="AK86" s="143"/>
      <c r="AL86" s="14"/>
      <c r="AM86" s="14"/>
      <c r="AN86" s="14"/>
      <c r="AO86" s="157"/>
      <c r="AP86" s="31"/>
      <c r="AQ86" s="31"/>
      <c r="AR86" s="31"/>
      <c r="AS86" s="31"/>
      <c r="AT86" s="31"/>
      <c r="AU86" s="31"/>
      <c r="AV86" s="31"/>
      <c r="AW86" s="31"/>
      <c r="AX86" s="31"/>
      <c r="AY86" s="31"/>
      <c r="AZ86" s="31"/>
      <c r="BA86" s="31"/>
      <c r="BB86" s="31"/>
      <c r="BC86" s="31"/>
      <c r="BD86" s="31"/>
      <c r="BE86" s="31"/>
      <c r="BF86" s="31"/>
    </row>
    <row r="87" spans="1:58" ht="17.25" customHeight="1" outlineLevel="1" x14ac:dyDescent="0.45">
      <c r="A87" s="13">
        <v>84</v>
      </c>
      <c r="B87" s="14" t="s">
        <v>389</v>
      </c>
      <c r="C87" s="188" t="s">
        <v>390</v>
      </c>
      <c r="D87" s="14"/>
      <c r="E87" s="14"/>
      <c r="F87" s="90"/>
      <c r="G87" s="14"/>
      <c r="H87" s="14"/>
      <c r="I87" s="14"/>
      <c r="J87" s="14"/>
      <c r="K87" s="14"/>
      <c r="L87" s="14"/>
      <c r="M87" s="87"/>
      <c r="N87" s="161" t="s">
        <v>418</v>
      </c>
      <c r="O87" s="14" t="s">
        <v>394</v>
      </c>
      <c r="P87" s="14">
        <v>-32.633425000000003</v>
      </c>
      <c r="Q87" s="14">
        <v>115.6477</v>
      </c>
      <c r="R87" s="14" t="s">
        <v>190</v>
      </c>
      <c r="S87" s="87" t="s">
        <v>395</v>
      </c>
      <c r="T87" s="87"/>
      <c r="U87" s="87"/>
      <c r="V87" s="87"/>
      <c r="W87" s="94"/>
      <c r="X87" s="87"/>
      <c r="Y87" s="14"/>
      <c r="Z87" s="14"/>
      <c r="AA87" s="14"/>
      <c r="AB87" s="28">
        <v>793.55</v>
      </c>
      <c r="AC87" s="14"/>
      <c r="AD87" s="14"/>
      <c r="AE87" s="14"/>
      <c r="AF87" s="14"/>
      <c r="AG87" s="14"/>
      <c r="AH87" s="87"/>
      <c r="AI87" s="143"/>
      <c r="AJ87" s="136" t="s">
        <v>416</v>
      </c>
      <c r="AK87" s="143"/>
      <c r="AL87" s="14"/>
      <c r="AM87" s="14"/>
      <c r="AN87" s="14"/>
      <c r="AO87" s="157"/>
      <c r="AP87" s="31"/>
      <c r="AQ87" s="31"/>
      <c r="AR87" s="31"/>
      <c r="AS87" s="31"/>
      <c r="AT87" s="31"/>
      <c r="AU87" s="31"/>
      <c r="AV87" s="31"/>
      <c r="AW87" s="31"/>
      <c r="AX87" s="31"/>
      <c r="AY87" s="31"/>
      <c r="AZ87" s="31"/>
      <c r="BA87" s="31"/>
      <c r="BB87" s="31"/>
      <c r="BC87" s="31"/>
      <c r="BD87" s="31"/>
      <c r="BE87" s="31"/>
      <c r="BF87" s="31"/>
    </row>
    <row r="88" spans="1:58" ht="18" customHeight="1" outlineLevel="1" x14ac:dyDescent="0.45">
      <c r="A88" s="13">
        <v>85</v>
      </c>
      <c r="B88" s="14" t="s">
        <v>389</v>
      </c>
      <c r="C88" s="188" t="s">
        <v>390</v>
      </c>
      <c r="D88" s="14"/>
      <c r="E88" s="14"/>
      <c r="F88" s="90"/>
      <c r="G88" s="14"/>
      <c r="H88" s="14"/>
      <c r="I88" s="14"/>
      <c r="J88" s="14"/>
      <c r="K88" s="14"/>
      <c r="L88" s="14"/>
      <c r="M88" s="87"/>
      <c r="N88" s="161" t="s">
        <v>418</v>
      </c>
      <c r="O88" s="14" t="s">
        <v>394</v>
      </c>
      <c r="P88" s="14">
        <v>-32.633639840000001</v>
      </c>
      <c r="Q88" s="14">
        <v>115.6478501</v>
      </c>
      <c r="R88" s="14" t="s">
        <v>190</v>
      </c>
      <c r="S88" s="87" t="s">
        <v>395</v>
      </c>
      <c r="T88" s="87"/>
      <c r="U88" s="87"/>
      <c r="V88" s="87"/>
      <c r="W88" s="94"/>
      <c r="X88" s="87"/>
      <c r="Y88" s="14"/>
      <c r="Z88" s="14"/>
      <c r="AA88" s="14"/>
      <c r="AB88" s="28">
        <v>793.58</v>
      </c>
      <c r="AC88" s="14"/>
      <c r="AD88" s="14"/>
      <c r="AE88" s="14"/>
      <c r="AF88" s="14"/>
      <c r="AG88" s="14"/>
      <c r="AH88" s="87"/>
      <c r="AI88" s="143"/>
      <c r="AJ88" s="136" t="s">
        <v>416</v>
      </c>
      <c r="AK88" s="143"/>
      <c r="AL88" s="14"/>
      <c r="AM88" s="14"/>
      <c r="AN88" s="14"/>
      <c r="AO88" s="157"/>
      <c r="AP88" s="31"/>
      <c r="AQ88" s="31"/>
      <c r="AR88" s="31"/>
      <c r="AS88" s="31"/>
      <c r="AT88" s="31"/>
      <c r="AU88" s="31"/>
      <c r="AV88" s="31"/>
      <c r="AW88" s="31"/>
      <c r="AX88" s="31"/>
      <c r="AY88" s="31"/>
      <c r="AZ88" s="31"/>
      <c r="BA88" s="31"/>
      <c r="BB88" s="31"/>
      <c r="BC88" s="31"/>
      <c r="BD88" s="31"/>
      <c r="BE88" s="31"/>
      <c r="BF88" s="31"/>
    </row>
    <row r="89" spans="1:58" ht="14.25" customHeight="1" outlineLevel="1" x14ac:dyDescent="0.45">
      <c r="A89" s="13">
        <v>86</v>
      </c>
      <c r="B89" s="14" t="s">
        <v>389</v>
      </c>
      <c r="C89" s="188" t="s">
        <v>390</v>
      </c>
      <c r="D89" s="14"/>
      <c r="E89" s="14"/>
      <c r="F89" s="90"/>
      <c r="G89" s="14"/>
      <c r="H89" s="14"/>
      <c r="I89" s="14"/>
      <c r="J89" s="14"/>
      <c r="K89" s="14"/>
      <c r="L89" s="14"/>
      <c r="M89" s="87"/>
      <c r="N89" s="161" t="s">
        <v>418</v>
      </c>
      <c r="O89" s="14" t="s">
        <v>394</v>
      </c>
      <c r="P89" s="14">
        <v>-32.660786109999997</v>
      </c>
      <c r="Q89" s="14">
        <v>115.6580472</v>
      </c>
      <c r="R89" s="14" t="s">
        <v>190</v>
      </c>
      <c r="S89" s="87" t="s">
        <v>395</v>
      </c>
      <c r="T89" s="87"/>
      <c r="U89" s="87"/>
      <c r="V89" s="87"/>
      <c r="W89" s="94"/>
      <c r="X89" s="87"/>
      <c r="Y89" s="14"/>
      <c r="Z89" s="14"/>
      <c r="AA89" s="14"/>
      <c r="AB89" s="28">
        <v>804.53200000000004</v>
      </c>
      <c r="AC89" s="14"/>
      <c r="AD89" s="14"/>
      <c r="AE89" s="14"/>
      <c r="AF89" s="14"/>
      <c r="AG89" s="14"/>
      <c r="AH89" s="87"/>
      <c r="AI89" s="143"/>
      <c r="AJ89" s="136" t="s">
        <v>416</v>
      </c>
      <c r="AK89" s="143"/>
      <c r="AL89" s="14"/>
      <c r="AM89" s="14"/>
      <c r="AN89" s="14"/>
      <c r="AO89" s="157"/>
      <c r="AP89" s="31"/>
      <c r="AQ89" s="31"/>
      <c r="AR89" s="31"/>
      <c r="AS89" s="31"/>
      <c r="AT89" s="31"/>
      <c r="AU89" s="31"/>
      <c r="AV89" s="31"/>
      <c r="AW89" s="31"/>
      <c r="AX89" s="31"/>
      <c r="AY89" s="31"/>
      <c r="AZ89" s="31"/>
      <c r="BA89" s="31"/>
      <c r="BB89" s="31"/>
      <c r="BC89" s="31"/>
      <c r="BD89" s="31"/>
      <c r="BE89" s="31"/>
      <c r="BF89" s="31"/>
    </row>
    <row r="90" spans="1:58" ht="15.75" customHeight="1" outlineLevel="1" x14ac:dyDescent="0.45">
      <c r="A90" s="13">
        <v>87</v>
      </c>
      <c r="B90" s="14" t="s">
        <v>389</v>
      </c>
      <c r="C90" s="188" t="s">
        <v>390</v>
      </c>
      <c r="D90" s="14"/>
      <c r="E90" s="14"/>
      <c r="F90" s="90"/>
      <c r="G90" s="14"/>
      <c r="H90" s="14"/>
      <c r="I90" s="14"/>
      <c r="J90" s="14"/>
      <c r="K90" s="14"/>
      <c r="L90" s="14"/>
      <c r="M90" s="87"/>
      <c r="N90" s="161" t="s">
        <v>419</v>
      </c>
      <c r="O90" s="14" t="s">
        <v>394</v>
      </c>
      <c r="P90" s="14">
        <v>-25.847549999999998</v>
      </c>
      <c r="Q90" s="14">
        <v>113.8352306</v>
      </c>
      <c r="R90" s="14" t="s">
        <v>230</v>
      </c>
      <c r="S90" s="87" t="s">
        <v>395</v>
      </c>
      <c r="T90" s="87"/>
      <c r="U90" s="87"/>
      <c r="V90" s="87"/>
      <c r="W90" s="94"/>
      <c r="X90" s="87"/>
      <c r="Y90" s="14"/>
      <c r="Z90" s="14"/>
      <c r="AA90" s="14"/>
      <c r="AB90" s="28">
        <v>227.88399999999999</v>
      </c>
      <c r="AC90" s="14"/>
      <c r="AD90" s="14"/>
      <c r="AE90" s="14"/>
      <c r="AF90" s="14"/>
      <c r="AG90" s="14"/>
      <c r="AH90" s="87"/>
      <c r="AI90" s="143"/>
      <c r="AJ90" s="136">
        <v>1.5</v>
      </c>
      <c r="AK90" s="143"/>
      <c r="AL90" s="14"/>
      <c r="AM90" s="14"/>
      <c r="AN90" s="14"/>
      <c r="AO90" s="157"/>
      <c r="AP90" s="31"/>
      <c r="AQ90" s="31"/>
      <c r="AR90" s="31"/>
      <c r="AS90" s="31"/>
      <c r="AT90" s="31"/>
      <c r="AU90" s="31"/>
      <c r="AV90" s="31"/>
      <c r="AW90" s="31"/>
      <c r="AX90" s="31"/>
      <c r="AY90" s="31"/>
      <c r="AZ90" s="31"/>
      <c r="BA90" s="31"/>
      <c r="BB90" s="31"/>
      <c r="BC90" s="31"/>
      <c r="BD90" s="31"/>
      <c r="BE90" s="31"/>
      <c r="BF90" s="31"/>
    </row>
    <row r="91" spans="1:58" ht="15.75" customHeight="1" outlineLevel="1" x14ac:dyDescent="0.45">
      <c r="A91" s="13">
        <v>88</v>
      </c>
      <c r="B91" s="14" t="s">
        <v>389</v>
      </c>
      <c r="C91" s="188" t="s">
        <v>390</v>
      </c>
      <c r="D91" s="14"/>
      <c r="E91" s="14"/>
      <c r="F91" s="90"/>
      <c r="G91" s="14"/>
      <c r="H91" s="14"/>
      <c r="I91" s="14"/>
      <c r="J91" s="14"/>
      <c r="K91" s="14"/>
      <c r="L91" s="14"/>
      <c r="M91" s="87"/>
      <c r="N91" s="161" t="s">
        <v>419</v>
      </c>
      <c r="O91" s="14" t="s">
        <v>394</v>
      </c>
      <c r="P91" s="14">
        <v>-25.847436160000001</v>
      </c>
      <c r="Q91" s="14">
        <v>113.8355538</v>
      </c>
      <c r="R91" s="14" t="s">
        <v>230</v>
      </c>
      <c r="S91" s="87" t="s">
        <v>395</v>
      </c>
      <c r="T91" s="87"/>
      <c r="U91" s="87"/>
      <c r="V91" s="87"/>
      <c r="W91" s="94"/>
      <c r="X91" s="87"/>
      <c r="Y91" s="14"/>
      <c r="Z91" s="14"/>
      <c r="AA91" s="14"/>
      <c r="AB91" s="28">
        <v>227.88399999999999</v>
      </c>
      <c r="AC91" s="14"/>
      <c r="AD91" s="14"/>
      <c r="AE91" s="14"/>
      <c r="AF91" s="14"/>
      <c r="AG91" s="14"/>
      <c r="AH91" s="87"/>
      <c r="AI91" s="143"/>
      <c r="AJ91" s="136">
        <v>1.8</v>
      </c>
      <c r="AK91" s="143"/>
      <c r="AL91" s="14"/>
      <c r="AM91" s="14"/>
      <c r="AN91" s="14"/>
      <c r="AO91" s="157"/>
      <c r="AP91" s="31"/>
      <c r="AQ91" s="31"/>
      <c r="AR91" s="31"/>
      <c r="AS91" s="31"/>
      <c r="AT91" s="31"/>
      <c r="AU91" s="31"/>
      <c r="AV91" s="31"/>
      <c r="AW91" s="31"/>
      <c r="AX91" s="31"/>
      <c r="AY91" s="31"/>
      <c r="AZ91" s="31"/>
      <c r="BA91" s="31"/>
      <c r="BB91" s="31"/>
      <c r="BC91" s="31"/>
      <c r="BD91" s="31"/>
      <c r="BE91" s="31"/>
      <c r="BF91" s="31"/>
    </row>
    <row r="92" spans="1:58" ht="15.75" customHeight="1" outlineLevel="1" x14ac:dyDescent="0.45">
      <c r="A92" s="13">
        <v>89</v>
      </c>
      <c r="B92" s="14" t="s">
        <v>389</v>
      </c>
      <c r="C92" s="188" t="s">
        <v>390</v>
      </c>
      <c r="D92" s="14"/>
      <c r="E92" s="14"/>
      <c r="F92" s="90"/>
      <c r="G92" s="14"/>
      <c r="H92" s="14"/>
      <c r="I92" s="14"/>
      <c r="J92" s="14"/>
      <c r="K92" s="14"/>
      <c r="L92" s="14"/>
      <c r="M92" s="87"/>
      <c r="N92" s="161" t="s">
        <v>419</v>
      </c>
      <c r="O92" s="14" t="s">
        <v>394</v>
      </c>
      <c r="P92" s="14">
        <v>-25.84263056</v>
      </c>
      <c r="Q92" s="14">
        <v>113.83584999999999</v>
      </c>
      <c r="R92" s="14" t="s">
        <v>230</v>
      </c>
      <c r="S92" s="87" t="s">
        <v>395</v>
      </c>
      <c r="T92" s="87"/>
      <c r="U92" s="87"/>
      <c r="V92" s="87"/>
      <c r="W92" s="94"/>
      <c r="X92" s="87"/>
      <c r="Y92" s="14"/>
      <c r="Z92" s="14"/>
      <c r="AA92" s="14"/>
      <c r="AB92" s="28">
        <v>227.92500000000001</v>
      </c>
      <c r="AC92" s="14"/>
      <c r="AD92" s="14"/>
      <c r="AE92" s="14"/>
      <c r="AF92" s="14"/>
      <c r="AG92" s="14"/>
      <c r="AH92" s="87"/>
      <c r="AI92" s="143"/>
      <c r="AJ92" s="136">
        <v>1.8</v>
      </c>
      <c r="AK92" s="143"/>
      <c r="AL92" s="14"/>
      <c r="AM92" s="14"/>
      <c r="AN92" s="14"/>
      <c r="AO92" s="157"/>
      <c r="AP92" s="31"/>
      <c r="AQ92" s="31"/>
      <c r="AR92" s="31"/>
      <c r="AS92" s="31"/>
      <c r="AT92" s="31"/>
      <c r="AU92" s="31"/>
      <c r="AV92" s="31"/>
      <c r="AW92" s="31"/>
      <c r="AX92" s="31"/>
      <c r="AY92" s="31"/>
      <c r="AZ92" s="31"/>
      <c r="BA92" s="31"/>
      <c r="BB92" s="31"/>
      <c r="BC92" s="31"/>
      <c r="BD92" s="31"/>
      <c r="BE92" s="31"/>
      <c r="BF92" s="31"/>
    </row>
    <row r="93" spans="1:58" ht="15.75" customHeight="1" outlineLevel="1" x14ac:dyDescent="0.45">
      <c r="A93" s="13">
        <v>90</v>
      </c>
      <c r="B93" s="14" t="s">
        <v>389</v>
      </c>
      <c r="C93" s="188" t="s">
        <v>390</v>
      </c>
      <c r="D93" s="14"/>
      <c r="E93" s="14"/>
      <c r="F93" s="90"/>
      <c r="G93" s="14"/>
      <c r="H93" s="14"/>
      <c r="I93" s="14"/>
      <c r="J93" s="14"/>
      <c r="K93" s="14"/>
      <c r="L93" s="14"/>
      <c r="M93" s="87"/>
      <c r="N93" s="161" t="s">
        <v>419</v>
      </c>
      <c r="O93" s="14" t="s">
        <v>394</v>
      </c>
      <c r="P93" s="14">
        <v>-25.771899999999999</v>
      </c>
      <c r="Q93" s="14">
        <v>113.8226667</v>
      </c>
      <c r="R93" s="14" t="s">
        <v>230</v>
      </c>
      <c r="S93" s="87" t="s">
        <v>395</v>
      </c>
      <c r="T93" s="87"/>
      <c r="U93" s="87"/>
      <c r="V93" s="87"/>
      <c r="W93" s="94"/>
      <c r="X93" s="87"/>
      <c r="Y93" s="14"/>
      <c r="Z93" s="14"/>
      <c r="AA93" s="14"/>
      <c r="AB93" s="28">
        <v>228.44499999999999</v>
      </c>
      <c r="AC93" s="14"/>
      <c r="AD93" s="14"/>
      <c r="AE93" s="14"/>
      <c r="AF93" s="14"/>
      <c r="AG93" s="14"/>
      <c r="AH93" s="87"/>
      <c r="AI93" s="143"/>
      <c r="AJ93" s="136">
        <v>0.5</v>
      </c>
      <c r="AK93" s="143"/>
      <c r="AL93" s="14"/>
      <c r="AM93" s="14"/>
      <c r="AN93" s="14"/>
      <c r="AO93" s="157"/>
      <c r="AP93" s="31"/>
      <c r="AQ93" s="31"/>
      <c r="AR93" s="31"/>
      <c r="AS93" s="31"/>
      <c r="AT93" s="31"/>
      <c r="AU93" s="31"/>
      <c r="AV93" s="31"/>
      <c r="AW93" s="31"/>
      <c r="AX93" s="31"/>
      <c r="AY93" s="31"/>
      <c r="AZ93" s="31"/>
      <c r="BA93" s="31"/>
      <c r="BB93" s="31"/>
      <c r="BC93" s="31"/>
      <c r="BD93" s="31"/>
      <c r="BE93" s="31"/>
      <c r="BF93" s="31"/>
    </row>
    <row r="94" spans="1:58" ht="16.5" customHeight="1" outlineLevel="1" x14ac:dyDescent="0.45">
      <c r="A94" s="13">
        <v>91</v>
      </c>
      <c r="B94" s="14" t="s">
        <v>389</v>
      </c>
      <c r="C94" s="188" t="s">
        <v>390</v>
      </c>
      <c r="D94" s="14"/>
      <c r="E94" s="14"/>
      <c r="F94" s="90"/>
      <c r="G94" s="14"/>
      <c r="H94" s="14"/>
      <c r="I94" s="14"/>
      <c r="J94" s="14"/>
      <c r="K94" s="14"/>
      <c r="L94" s="14"/>
      <c r="M94" s="87"/>
      <c r="N94" s="161" t="s">
        <v>419</v>
      </c>
      <c r="O94" s="14" t="s">
        <v>394</v>
      </c>
      <c r="P94" s="14">
        <v>-25.772318630000001</v>
      </c>
      <c r="Q94" s="14">
        <v>113.8236086</v>
      </c>
      <c r="R94" s="14" t="s">
        <v>230</v>
      </c>
      <c r="S94" s="87" t="s">
        <v>395</v>
      </c>
      <c r="T94" s="87"/>
      <c r="U94" s="87"/>
      <c r="V94" s="87"/>
      <c r="W94" s="94"/>
      <c r="X94" s="87"/>
      <c r="Y94" s="14"/>
      <c r="Z94" s="14"/>
      <c r="AA94" s="14"/>
      <c r="AB94" s="28">
        <v>228.43600000000001</v>
      </c>
      <c r="AC94" s="14"/>
      <c r="AD94" s="14"/>
      <c r="AE94" s="14"/>
      <c r="AF94" s="14"/>
      <c r="AG94" s="14"/>
      <c r="AH94" s="87"/>
      <c r="AI94" s="143"/>
      <c r="AJ94" s="136">
        <v>0.5</v>
      </c>
      <c r="AK94" s="143"/>
      <c r="AL94" s="14"/>
      <c r="AM94" s="14"/>
      <c r="AN94" s="14"/>
      <c r="AO94" s="157"/>
      <c r="AP94" s="31"/>
      <c r="AQ94" s="31"/>
      <c r="AR94" s="31"/>
      <c r="AS94" s="31"/>
      <c r="AT94" s="31"/>
      <c r="AU94" s="31"/>
      <c r="AV94" s="31"/>
      <c r="AW94" s="31"/>
      <c r="AX94" s="31"/>
      <c r="AY94" s="31"/>
      <c r="AZ94" s="31"/>
      <c r="BA94" s="31"/>
      <c r="BB94" s="31"/>
      <c r="BC94" s="31"/>
      <c r="BD94" s="31"/>
      <c r="BE94" s="31"/>
      <c r="BF94" s="31"/>
    </row>
    <row r="95" spans="1:58" ht="15" customHeight="1" outlineLevel="1" x14ac:dyDescent="0.45">
      <c r="A95" s="13">
        <v>92</v>
      </c>
      <c r="B95" s="14" t="s">
        <v>389</v>
      </c>
      <c r="C95" s="188" t="s">
        <v>390</v>
      </c>
      <c r="D95" s="14"/>
      <c r="E95" s="14"/>
      <c r="F95" s="90"/>
      <c r="G95" s="14"/>
      <c r="H95" s="14"/>
      <c r="I95" s="14"/>
      <c r="J95" s="14"/>
      <c r="K95" s="14"/>
      <c r="L95" s="14"/>
      <c r="M95" s="87"/>
      <c r="N95" s="161" t="s">
        <v>419</v>
      </c>
      <c r="O95" s="14" t="s">
        <v>394</v>
      </c>
      <c r="P95" s="14">
        <v>-25.77256246</v>
      </c>
      <c r="Q95" s="14">
        <v>113.82500400000001</v>
      </c>
      <c r="R95" s="14" t="s">
        <v>230</v>
      </c>
      <c r="S95" s="87" t="s">
        <v>395</v>
      </c>
      <c r="T95" s="87"/>
      <c r="U95" s="87"/>
      <c r="V95" s="87"/>
      <c r="W95" s="94"/>
      <c r="X95" s="87"/>
      <c r="Y95" s="14"/>
      <c r="Z95" s="14"/>
      <c r="AA95" s="14"/>
      <c r="AB95" s="28">
        <v>228.423</v>
      </c>
      <c r="AC95" s="14"/>
      <c r="AD95" s="14"/>
      <c r="AE95" s="14"/>
      <c r="AF95" s="14"/>
      <c r="AG95" s="14"/>
      <c r="AH95" s="87"/>
      <c r="AI95" s="143"/>
      <c r="AJ95" s="136">
        <v>0.5</v>
      </c>
      <c r="AK95" s="143"/>
      <c r="AL95" s="14"/>
      <c r="AM95" s="14"/>
      <c r="AN95" s="14"/>
      <c r="AO95" s="157"/>
      <c r="AP95" s="31"/>
      <c r="AQ95" s="31"/>
      <c r="AR95" s="31"/>
      <c r="AS95" s="31"/>
      <c r="AT95" s="31"/>
      <c r="AU95" s="31"/>
      <c r="AV95" s="31"/>
      <c r="AW95" s="31"/>
      <c r="AX95" s="31"/>
      <c r="AY95" s="31"/>
      <c r="AZ95" s="31"/>
      <c r="BA95" s="31"/>
      <c r="BB95" s="31"/>
      <c r="BC95" s="31"/>
      <c r="BD95" s="31"/>
      <c r="BE95" s="31"/>
      <c r="BF95" s="31"/>
    </row>
    <row r="96" spans="1:58" ht="17.25" customHeight="1" outlineLevel="1" x14ac:dyDescent="0.45">
      <c r="A96" s="13">
        <v>93</v>
      </c>
      <c r="B96" s="14" t="s">
        <v>389</v>
      </c>
      <c r="C96" s="188" t="s">
        <v>390</v>
      </c>
      <c r="D96" s="14"/>
      <c r="E96" s="14"/>
      <c r="F96" s="90"/>
      <c r="G96" s="14"/>
      <c r="H96" s="14"/>
      <c r="I96" s="14"/>
      <c r="J96" s="14"/>
      <c r="K96" s="14"/>
      <c r="L96" s="14"/>
      <c r="M96" s="87"/>
      <c r="N96" s="161" t="s">
        <v>420</v>
      </c>
      <c r="O96" s="14" t="s">
        <v>394</v>
      </c>
      <c r="P96" s="14">
        <v>-32.272720300000003</v>
      </c>
      <c r="Q96" s="14">
        <v>115.68964130000001</v>
      </c>
      <c r="R96" s="14" t="s">
        <v>190</v>
      </c>
      <c r="S96" s="87" t="s">
        <v>395</v>
      </c>
      <c r="T96" s="87"/>
      <c r="U96" s="87"/>
      <c r="V96" s="87"/>
      <c r="W96" s="94"/>
      <c r="X96" s="87"/>
      <c r="Y96" s="14"/>
      <c r="Z96" s="14"/>
      <c r="AA96" s="14"/>
      <c r="AB96" s="28">
        <v>715.13099999999997</v>
      </c>
      <c r="AC96" s="14"/>
      <c r="AD96" s="14"/>
      <c r="AE96" s="14"/>
      <c r="AF96" s="14"/>
      <c r="AG96" s="14"/>
      <c r="AH96" s="87"/>
      <c r="AI96" s="143"/>
      <c r="AJ96" s="136">
        <v>1.4</v>
      </c>
      <c r="AK96" s="143"/>
      <c r="AL96" s="14"/>
      <c r="AM96" s="14"/>
      <c r="AN96" s="14"/>
      <c r="AO96" s="157"/>
      <c r="AP96" s="31"/>
      <c r="AQ96" s="31"/>
      <c r="AR96" s="31"/>
      <c r="AS96" s="31"/>
      <c r="AT96" s="31"/>
      <c r="AU96" s="31"/>
      <c r="AV96" s="31"/>
      <c r="AW96" s="31"/>
      <c r="AX96" s="31"/>
      <c r="AY96" s="31"/>
      <c r="AZ96" s="31"/>
      <c r="BA96" s="31"/>
      <c r="BB96" s="31"/>
      <c r="BC96" s="31"/>
      <c r="BD96" s="31"/>
      <c r="BE96" s="31"/>
      <c r="BF96" s="31"/>
    </row>
    <row r="97" spans="1:58" ht="18" customHeight="1" outlineLevel="1" x14ac:dyDescent="0.45">
      <c r="A97" s="13">
        <v>94</v>
      </c>
      <c r="B97" s="14" t="s">
        <v>389</v>
      </c>
      <c r="C97" s="188" t="s">
        <v>390</v>
      </c>
      <c r="D97" s="14"/>
      <c r="E97" s="14"/>
      <c r="F97" s="90"/>
      <c r="G97" s="14"/>
      <c r="H97" s="14"/>
      <c r="I97" s="14"/>
      <c r="J97" s="14"/>
      <c r="K97" s="14"/>
      <c r="L97" s="14"/>
      <c r="M97" s="87"/>
      <c r="N97" s="161" t="s">
        <v>420</v>
      </c>
      <c r="O97" s="14" t="s">
        <v>394</v>
      </c>
      <c r="P97" s="14">
        <v>-32.272623029999998</v>
      </c>
      <c r="Q97" s="14">
        <v>115.689831</v>
      </c>
      <c r="R97" s="14" t="s">
        <v>190</v>
      </c>
      <c r="S97" s="87" t="s">
        <v>395</v>
      </c>
      <c r="T97" s="87"/>
      <c r="U97" s="87"/>
      <c r="V97" s="87"/>
      <c r="W97" s="94"/>
      <c r="X97" s="87"/>
      <c r="Y97" s="14"/>
      <c r="Z97" s="14"/>
      <c r="AA97" s="14"/>
      <c r="AB97" s="28">
        <v>715.24599999999998</v>
      </c>
      <c r="AC97" s="14"/>
      <c r="AD97" s="14"/>
      <c r="AE97" s="14"/>
      <c r="AF97" s="14"/>
      <c r="AG97" s="14"/>
      <c r="AH97" s="87"/>
      <c r="AI97" s="143"/>
      <c r="AJ97" s="136">
        <v>1.4</v>
      </c>
      <c r="AK97" s="143"/>
      <c r="AL97" s="14"/>
      <c r="AM97" s="14"/>
      <c r="AN97" s="14"/>
      <c r="AO97" s="157"/>
      <c r="AP97" s="31"/>
      <c r="AQ97" s="31"/>
      <c r="AR97" s="31"/>
      <c r="AS97" s="31"/>
      <c r="AT97" s="31"/>
      <c r="AU97" s="31"/>
      <c r="AV97" s="31"/>
      <c r="AW97" s="31"/>
      <c r="AX97" s="31"/>
      <c r="AY97" s="31"/>
      <c r="AZ97" s="31"/>
      <c r="BA97" s="31"/>
      <c r="BB97" s="31"/>
      <c r="BC97" s="31"/>
      <c r="BD97" s="31"/>
      <c r="BE97" s="31"/>
      <c r="BF97" s="31"/>
    </row>
    <row r="98" spans="1:58" ht="17.25" customHeight="1" outlineLevel="1" x14ac:dyDescent="0.45">
      <c r="A98" s="13">
        <v>95</v>
      </c>
      <c r="B98" s="14" t="s">
        <v>389</v>
      </c>
      <c r="C98" s="188" t="s">
        <v>390</v>
      </c>
      <c r="D98" s="14"/>
      <c r="E98" s="14"/>
      <c r="F98" s="90"/>
      <c r="G98" s="14"/>
      <c r="H98" s="14"/>
      <c r="I98" s="14"/>
      <c r="J98" s="14"/>
      <c r="K98" s="14"/>
      <c r="L98" s="14"/>
      <c r="M98" s="87"/>
      <c r="N98" s="161" t="s">
        <v>420</v>
      </c>
      <c r="O98" s="14" t="s">
        <v>394</v>
      </c>
      <c r="P98" s="14">
        <v>-32.272421979999997</v>
      </c>
      <c r="Q98" s="14">
        <v>115.6899166</v>
      </c>
      <c r="R98" s="14" t="s">
        <v>190</v>
      </c>
      <c r="S98" s="87" t="s">
        <v>395</v>
      </c>
      <c r="T98" s="87"/>
      <c r="U98" s="87"/>
      <c r="V98" s="87"/>
      <c r="W98" s="94"/>
      <c r="X98" s="87"/>
      <c r="Y98" s="14"/>
      <c r="Z98" s="14"/>
      <c r="AA98" s="14"/>
      <c r="AB98" s="28">
        <v>715.15300000000002</v>
      </c>
      <c r="AC98" s="14"/>
      <c r="AD98" s="14"/>
      <c r="AE98" s="14"/>
      <c r="AF98" s="14"/>
      <c r="AG98" s="14"/>
      <c r="AH98" s="87"/>
      <c r="AI98" s="143"/>
      <c r="AJ98" s="136">
        <v>1.4</v>
      </c>
      <c r="AK98" s="143"/>
      <c r="AL98" s="14"/>
      <c r="AM98" s="14"/>
      <c r="AN98" s="14"/>
      <c r="AO98" s="157"/>
      <c r="AP98" s="31"/>
      <c r="AQ98" s="31"/>
      <c r="AR98" s="31"/>
      <c r="AS98" s="31"/>
      <c r="AT98" s="31"/>
      <c r="AU98" s="31"/>
      <c r="AV98" s="31"/>
      <c r="AW98" s="31"/>
      <c r="AX98" s="31"/>
      <c r="AY98" s="31"/>
      <c r="AZ98" s="31"/>
      <c r="BA98" s="31"/>
      <c r="BB98" s="31"/>
      <c r="BC98" s="31"/>
      <c r="BD98" s="31"/>
      <c r="BE98" s="31"/>
      <c r="BF98" s="31"/>
    </row>
    <row r="99" spans="1:58" ht="22.5" customHeight="1" outlineLevel="1" x14ac:dyDescent="0.45">
      <c r="A99" s="13">
        <v>96</v>
      </c>
      <c r="B99" s="14" t="s">
        <v>389</v>
      </c>
      <c r="C99" s="188" t="s">
        <v>390</v>
      </c>
      <c r="D99" s="14"/>
      <c r="E99" s="14"/>
      <c r="F99" s="90"/>
      <c r="G99" s="14"/>
      <c r="H99" s="14"/>
      <c r="I99" s="14"/>
      <c r="J99" s="14"/>
      <c r="K99" s="14"/>
      <c r="L99" s="14"/>
      <c r="M99" s="87"/>
      <c r="N99" s="161" t="s">
        <v>421</v>
      </c>
      <c r="O99" s="14" t="s">
        <v>394</v>
      </c>
      <c r="P99" s="14">
        <v>-31.81131371</v>
      </c>
      <c r="Q99" s="14">
        <v>115.71726099999999</v>
      </c>
      <c r="R99" s="14" t="s">
        <v>190</v>
      </c>
      <c r="S99" s="87" t="s">
        <v>395</v>
      </c>
      <c r="T99" s="87"/>
      <c r="U99" s="87"/>
      <c r="V99" s="87"/>
      <c r="W99" s="94"/>
      <c r="X99" s="87"/>
      <c r="Y99" s="14"/>
      <c r="Z99" s="14"/>
      <c r="AA99" s="14"/>
      <c r="AB99" s="28">
        <v>710.00900000000001</v>
      </c>
      <c r="AC99" s="14"/>
      <c r="AD99" s="14"/>
      <c r="AE99" s="14"/>
      <c r="AF99" s="14"/>
      <c r="AG99" s="14"/>
      <c r="AH99" s="87"/>
      <c r="AI99" s="143"/>
      <c r="AJ99" s="136">
        <v>2.5</v>
      </c>
      <c r="AK99" s="143"/>
      <c r="AL99" s="14"/>
      <c r="AM99" s="14"/>
      <c r="AN99" s="14"/>
      <c r="AO99" s="157"/>
      <c r="AP99" s="31"/>
      <c r="AQ99" s="31"/>
      <c r="AR99" s="31"/>
      <c r="AS99" s="31"/>
      <c r="AT99" s="31"/>
      <c r="AU99" s="31"/>
      <c r="AV99" s="31"/>
      <c r="AW99" s="31"/>
      <c r="AX99" s="31"/>
      <c r="AY99" s="31"/>
      <c r="AZ99" s="31"/>
      <c r="BA99" s="31"/>
      <c r="BB99" s="31"/>
      <c r="BC99" s="31"/>
      <c r="BD99" s="31"/>
      <c r="BE99" s="31"/>
      <c r="BF99" s="31"/>
    </row>
    <row r="100" spans="1:58" ht="15.75" customHeight="1" outlineLevel="1" x14ac:dyDescent="0.45">
      <c r="A100" s="13">
        <v>97</v>
      </c>
      <c r="B100" s="14" t="s">
        <v>389</v>
      </c>
      <c r="C100" s="188" t="s">
        <v>390</v>
      </c>
      <c r="D100" s="14"/>
      <c r="E100" s="14"/>
      <c r="F100" s="90"/>
      <c r="G100" s="14"/>
      <c r="H100" s="14"/>
      <c r="I100" s="14"/>
      <c r="J100" s="14"/>
      <c r="K100" s="14"/>
      <c r="L100" s="14"/>
      <c r="M100" s="87"/>
      <c r="N100" s="161" t="s">
        <v>421</v>
      </c>
      <c r="O100" s="14" t="s">
        <v>394</v>
      </c>
      <c r="P100" s="14">
        <v>-31.81147095</v>
      </c>
      <c r="Q100" s="14">
        <v>115.7167786</v>
      </c>
      <c r="R100" s="14" t="s">
        <v>190</v>
      </c>
      <c r="S100" s="87" t="s">
        <v>395</v>
      </c>
      <c r="T100" s="87"/>
      <c r="U100" s="87"/>
      <c r="V100" s="87"/>
      <c r="W100" s="94"/>
      <c r="X100" s="87"/>
      <c r="Y100" s="14"/>
      <c r="Z100" s="14"/>
      <c r="AA100" s="14"/>
      <c r="AB100" s="28">
        <v>709.904</v>
      </c>
      <c r="AC100" s="14"/>
      <c r="AD100" s="14"/>
      <c r="AE100" s="14"/>
      <c r="AF100" s="14"/>
      <c r="AG100" s="14"/>
      <c r="AH100" s="87"/>
      <c r="AI100" s="143"/>
      <c r="AJ100" s="136">
        <v>2.5</v>
      </c>
      <c r="AK100" s="143"/>
      <c r="AL100" s="14"/>
      <c r="AM100" s="14"/>
      <c r="AN100" s="14"/>
      <c r="AO100" s="157"/>
      <c r="AP100" s="31"/>
      <c r="AQ100" s="31"/>
      <c r="AR100" s="31"/>
      <c r="AS100" s="31"/>
      <c r="AT100" s="31"/>
      <c r="AU100" s="31"/>
      <c r="AV100" s="31"/>
      <c r="AW100" s="31"/>
      <c r="AX100" s="31"/>
      <c r="AY100" s="31"/>
      <c r="AZ100" s="31"/>
      <c r="BA100" s="31"/>
      <c r="BB100" s="31"/>
      <c r="BC100" s="31"/>
      <c r="BD100" s="31"/>
      <c r="BE100" s="31"/>
      <c r="BF100" s="31"/>
    </row>
    <row r="101" spans="1:58" ht="18" customHeight="1" outlineLevel="1" x14ac:dyDescent="0.45">
      <c r="A101" s="13">
        <v>98</v>
      </c>
      <c r="B101" s="14" t="s">
        <v>389</v>
      </c>
      <c r="C101" s="188" t="s">
        <v>390</v>
      </c>
      <c r="D101" s="14"/>
      <c r="E101" s="14"/>
      <c r="F101" s="90"/>
      <c r="G101" s="14"/>
      <c r="H101" s="14"/>
      <c r="I101" s="14"/>
      <c r="J101" s="14"/>
      <c r="K101" s="14"/>
      <c r="L101" s="14"/>
      <c r="M101" s="87"/>
      <c r="N101" s="161" t="s">
        <v>421</v>
      </c>
      <c r="O101" s="14" t="s">
        <v>394</v>
      </c>
      <c r="P101" s="14">
        <v>-31.811571969999999</v>
      </c>
      <c r="Q101" s="14">
        <v>115.7162716</v>
      </c>
      <c r="R101" s="14" t="s">
        <v>190</v>
      </c>
      <c r="S101" s="87" t="s">
        <v>395</v>
      </c>
      <c r="T101" s="87"/>
      <c r="U101" s="87"/>
      <c r="V101" s="87"/>
      <c r="W101" s="94"/>
      <c r="X101" s="87"/>
      <c r="Y101" s="14"/>
      <c r="Z101" s="14"/>
      <c r="AA101" s="14"/>
      <c r="AB101" s="28">
        <v>709.66300000000001</v>
      </c>
      <c r="AC101" s="14"/>
      <c r="AD101" s="14"/>
      <c r="AE101" s="14"/>
      <c r="AF101" s="14"/>
      <c r="AG101" s="14"/>
      <c r="AH101" s="87"/>
      <c r="AI101" s="143"/>
      <c r="AJ101" s="136">
        <v>2.5</v>
      </c>
      <c r="AK101" s="143"/>
      <c r="AL101" s="14"/>
      <c r="AM101" s="14"/>
      <c r="AN101" s="14"/>
      <c r="AO101" s="157"/>
      <c r="AP101" s="31"/>
      <c r="AQ101" s="31"/>
      <c r="AR101" s="31"/>
      <c r="AS101" s="31"/>
      <c r="AT101" s="31"/>
      <c r="AU101" s="31"/>
      <c r="AV101" s="31"/>
      <c r="AW101" s="31"/>
      <c r="AX101" s="31"/>
      <c r="AY101" s="31"/>
      <c r="AZ101" s="31"/>
      <c r="BA101" s="31"/>
      <c r="BB101" s="31"/>
      <c r="BC101" s="31"/>
      <c r="BD101" s="31"/>
      <c r="BE101" s="31"/>
      <c r="BF101" s="31"/>
    </row>
    <row r="102" spans="1:58" ht="16.5" customHeight="1" outlineLevel="1" x14ac:dyDescent="0.45">
      <c r="A102" s="13">
        <v>99</v>
      </c>
      <c r="B102" s="14" t="s">
        <v>389</v>
      </c>
      <c r="C102" s="188" t="s">
        <v>390</v>
      </c>
      <c r="D102" s="14"/>
      <c r="E102" s="14"/>
      <c r="F102" s="90"/>
      <c r="G102" s="14"/>
      <c r="H102" s="14"/>
      <c r="I102" s="14"/>
      <c r="J102" s="14"/>
      <c r="K102" s="14"/>
      <c r="L102" s="14"/>
      <c r="M102" s="87"/>
      <c r="N102" s="161" t="s">
        <v>422</v>
      </c>
      <c r="O102" s="14" t="s">
        <v>394</v>
      </c>
      <c r="P102" s="14">
        <v>-34.009269439999997</v>
      </c>
      <c r="Q102" s="14">
        <v>151.18803059999999</v>
      </c>
      <c r="R102" s="14" t="s">
        <v>197</v>
      </c>
      <c r="S102" s="87" t="s">
        <v>395</v>
      </c>
      <c r="T102" s="87"/>
      <c r="U102" s="87"/>
      <c r="V102" s="87"/>
      <c r="W102" s="94"/>
      <c r="X102" s="87"/>
      <c r="Y102" s="14"/>
      <c r="Z102" s="14"/>
      <c r="AA102" s="14"/>
      <c r="AB102" s="28">
        <v>1081.8499999999999</v>
      </c>
      <c r="AC102" s="14"/>
      <c r="AD102" s="14"/>
      <c r="AE102" s="14"/>
      <c r="AF102" s="14"/>
      <c r="AG102" s="14"/>
      <c r="AH102" s="87"/>
      <c r="AI102" s="143"/>
      <c r="AJ102" s="136" t="s">
        <v>399</v>
      </c>
      <c r="AK102" s="143"/>
      <c r="AL102" s="14"/>
      <c r="AM102" s="14"/>
      <c r="AN102" s="14"/>
      <c r="AO102" s="157"/>
      <c r="AP102" s="31"/>
      <c r="AQ102" s="31"/>
      <c r="AR102" s="31"/>
      <c r="AS102" s="31"/>
      <c r="AT102" s="31"/>
      <c r="AU102" s="31"/>
      <c r="AV102" s="31"/>
      <c r="AW102" s="31"/>
      <c r="AX102" s="31"/>
      <c r="AY102" s="31"/>
      <c r="AZ102" s="31"/>
      <c r="BA102" s="31"/>
      <c r="BB102" s="31"/>
      <c r="BC102" s="31"/>
      <c r="BD102" s="31"/>
      <c r="BE102" s="31"/>
      <c r="BF102" s="31"/>
    </row>
    <row r="103" spans="1:58" ht="15.75" customHeight="1" outlineLevel="1" x14ac:dyDescent="0.45">
      <c r="A103" s="13">
        <v>100</v>
      </c>
      <c r="B103" s="14" t="s">
        <v>389</v>
      </c>
      <c r="C103" s="188" t="s">
        <v>390</v>
      </c>
      <c r="D103" s="14"/>
      <c r="E103" s="14"/>
      <c r="F103" s="90"/>
      <c r="G103" s="14"/>
      <c r="H103" s="14"/>
      <c r="I103" s="14"/>
      <c r="J103" s="14"/>
      <c r="K103" s="14"/>
      <c r="L103" s="14"/>
      <c r="M103" s="87"/>
      <c r="N103" s="161" t="s">
        <v>422</v>
      </c>
      <c r="O103" s="14" t="s">
        <v>394</v>
      </c>
      <c r="P103" s="14">
        <v>-34.009421240000002</v>
      </c>
      <c r="Q103" s="14">
        <v>151.18825949999999</v>
      </c>
      <c r="R103" s="14" t="s">
        <v>197</v>
      </c>
      <c r="S103" s="87" t="s">
        <v>395</v>
      </c>
      <c r="T103" s="87"/>
      <c r="U103" s="87"/>
      <c r="V103" s="87"/>
      <c r="W103" s="94"/>
      <c r="X103" s="87"/>
      <c r="Y103" s="14"/>
      <c r="Z103" s="14"/>
      <c r="AA103" s="14"/>
      <c r="AB103" s="28">
        <v>1082.42</v>
      </c>
      <c r="AC103" s="14"/>
      <c r="AD103" s="14"/>
      <c r="AE103" s="14"/>
      <c r="AF103" s="14"/>
      <c r="AG103" s="14"/>
      <c r="AH103" s="87"/>
      <c r="AI103" s="143"/>
      <c r="AJ103" s="136" t="s">
        <v>399</v>
      </c>
      <c r="AK103" s="143"/>
      <c r="AL103" s="14"/>
      <c r="AM103" s="14"/>
      <c r="AN103" s="14"/>
      <c r="AO103" s="157"/>
      <c r="AP103" s="31"/>
      <c r="AQ103" s="31"/>
      <c r="AR103" s="31"/>
      <c r="AS103" s="31"/>
      <c r="AT103" s="31"/>
      <c r="AU103" s="31"/>
      <c r="AV103" s="31"/>
      <c r="AW103" s="31"/>
      <c r="AX103" s="31"/>
      <c r="AY103" s="31"/>
      <c r="AZ103" s="31"/>
      <c r="BA103" s="31"/>
      <c r="BB103" s="31"/>
      <c r="BC103" s="31"/>
      <c r="BD103" s="31"/>
      <c r="BE103" s="31"/>
      <c r="BF103" s="31"/>
    </row>
    <row r="104" spans="1:58" ht="15.75" customHeight="1" outlineLevel="1" x14ac:dyDescent="0.45">
      <c r="A104" s="13">
        <v>101</v>
      </c>
      <c r="B104" s="14" t="s">
        <v>389</v>
      </c>
      <c r="C104" s="188" t="s">
        <v>390</v>
      </c>
      <c r="D104" s="14"/>
      <c r="E104" s="14"/>
      <c r="F104" s="90"/>
      <c r="G104" s="14"/>
      <c r="H104" s="14"/>
      <c r="I104" s="14"/>
      <c r="J104" s="14"/>
      <c r="K104" s="14"/>
      <c r="L104" s="14"/>
      <c r="M104" s="87"/>
      <c r="N104" s="161" t="s">
        <v>422</v>
      </c>
      <c r="O104" s="14" t="s">
        <v>394</v>
      </c>
      <c r="P104" s="14">
        <v>-34.009332690000001</v>
      </c>
      <c r="Q104" s="14">
        <v>151.1876796</v>
      </c>
      <c r="R104" s="14" t="s">
        <v>197</v>
      </c>
      <c r="S104" s="87" t="s">
        <v>395</v>
      </c>
      <c r="T104" s="87"/>
      <c r="U104" s="87"/>
      <c r="V104" s="87"/>
      <c r="W104" s="94"/>
      <c r="X104" s="87"/>
      <c r="Y104" s="14"/>
      <c r="Z104" s="14"/>
      <c r="AA104" s="14"/>
      <c r="AB104" s="28">
        <v>1081.8499999999999</v>
      </c>
      <c r="AC104" s="14"/>
      <c r="AD104" s="14"/>
      <c r="AE104" s="14"/>
      <c r="AF104" s="14"/>
      <c r="AG104" s="14"/>
      <c r="AH104" s="87"/>
      <c r="AI104" s="143"/>
      <c r="AJ104" s="136" t="s">
        <v>399</v>
      </c>
      <c r="AK104" s="143"/>
      <c r="AL104" s="14"/>
      <c r="AM104" s="14"/>
      <c r="AN104" s="14"/>
      <c r="AO104" s="157"/>
      <c r="AP104" s="31"/>
      <c r="AQ104" s="31"/>
      <c r="AR104" s="31"/>
      <c r="AS104" s="31"/>
      <c r="AT104" s="31"/>
      <c r="AU104" s="31"/>
      <c r="AV104" s="31"/>
      <c r="AW104" s="31"/>
      <c r="AX104" s="31"/>
      <c r="AY104" s="31"/>
      <c r="AZ104" s="31"/>
      <c r="BA104" s="31"/>
      <c r="BB104" s="31"/>
      <c r="BC104" s="31"/>
      <c r="BD104" s="31"/>
      <c r="BE104" s="31"/>
      <c r="BF104" s="31"/>
    </row>
    <row r="105" spans="1:58" ht="18" customHeight="1" outlineLevel="1" x14ac:dyDescent="0.45">
      <c r="A105" s="13">
        <v>102</v>
      </c>
      <c r="B105" s="14" t="s">
        <v>389</v>
      </c>
      <c r="C105" s="188" t="s">
        <v>390</v>
      </c>
      <c r="D105" s="14"/>
      <c r="E105" s="14"/>
      <c r="F105" s="90"/>
      <c r="G105" s="14"/>
      <c r="H105" s="14"/>
      <c r="I105" s="14"/>
      <c r="J105" s="14"/>
      <c r="K105" s="14"/>
      <c r="L105" s="14"/>
      <c r="M105" s="87"/>
      <c r="N105" s="161" t="s">
        <v>412</v>
      </c>
      <c r="O105" s="14" t="s">
        <v>394</v>
      </c>
      <c r="P105" s="14">
        <v>-35.09137836</v>
      </c>
      <c r="Q105" s="14">
        <v>117.9490284</v>
      </c>
      <c r="R105" s="14" t="s">
        <v>190</v>
      </c>
      <c r="S105" s="87" t="s">
        <v>395</v>
      </c>
      <c r="T105" s="87"/>
      <c r="U105" s="87"/>
      <c r="V105" s="87"/>
      <c r="W105" s="94"/>
      <c r="X105" s="87"/>
      <c r="Y105" s="14"/>
      <c r="Z105" s="14"/>
      <c r="AA105" s="14"/>
      <c r="AB105" s="28">
        <v>900.04</v>
      </c>
      <c r="AC105" s="14"/>
      <c r="AD105" s="14"/>
      <c r="AE105" s="14"/>
      <c r="AF105" s="14"/>
      <c r="AG105" s="14"/>
      <c r="AH105" s="87"/>
      <c r="AI105" s="143"/>
      <c r="AJ105" s="136" t="s">
        <v>399</v>
      </c>
      <c r="AK105" s="143"/>
      <c r="AL105" s="14"/>
      <c r="AM105" s="14"/>
      <c r="AN105" s="14"/>
      <c r="AO105" s="157"/>
      <c r="AP105" s="31"/>
      <c r="AQ105" s="31"/>
      <c r="AR105" s="31"/>
      <c r="AS105" s="31"/>
      <c r="AT105" s="31"/>
      <c r="AU105" s="31"/>
      <c r="AV105" s="31"/>
      <c r="AW105" s="31"/>
      <c r="AX105" s="31"/>
      <c r="AY105" s="31"/>
      <c r="AZ105" s="31"/>
      <c r="BA105" s="31"/>
      <c r="BB105" s="31"/>
      <c r="BC105" s="31"/>
      <c r="BD105" s="31"/>
      <c r="BE105" s="31"/>
      <c r="BF105" s="31"/>
    </row>
    <row r="106" spans="1:58" ht="18" customHeight="1" outlineLevel="1" x14ac:dyDescent="0.45">
      <c r="A106" s="13">
        <v>103</v>
      </c>
      <c r="B106" s="14" t="s">
        <v>389</v>
      </c>
      <c r="C106" s="188" t="s">
        <v>390</v>
      </c>
      <c r="D106" s="14"/>
      <c r="E106" s="14"/>
      <c r="F106" s="90"/>
      <c r="G106" s="14"/>
      <c r="H106" s="14"/>
      <c r="I106" s="14"/>
      <c r="J106" s="14"/>
      <c r="K106" s="14"/>
      <c r="L106" s="14"/>
      <c r="M106" s="87"/>
      <c r="N106" s="161" t="s">
        <v>410</v>
      </c>
      <c r="O106" s="14" t="s">
        <v>394</v>
      </c>
      <c r="P106" s="14">
        <v>-32.193716670000001</v>
      </c>
      <c r="Q106" s="14">
        <v>115.7471833</v>
      </c>
      <c r="R106" s="14" t="s">
        <v>190</v>
      </c>
      <c r="S106" s="87" t="s">
        <v>395</v>
      </c>
      <c r="T106" s="87"/>
      <c r="U106" s="87"/>
      <c r="V106" s="87"/>
      <c r="W106" s="94"/>
      <c r="X106" s="87"/>
      <c r="Y106" s="14"/>
      <c r="Z106" s="14"/>
      <c r="AA106" s="14"/>
      <c r="AB106" s="28">
        <v>716.44100000000003</v>
      </c>
      <c r="AC106" s="14"/>
      <c r="AD106" s="14"/>
      <c r="AE106" s="14"/>
      <c r="AF106" s="14"/>
      <c r="AG106" s="14"/>
      <c r="AH106" s="87"/>
      <c r="AI106" s="143"/>
      <c r="AJ106" s="136" t="s">
        <v>402</v>
      </c>
      <c r="AK106" s="143"/>
      <c r="AL106" s="14"/>
      <c r="AM106" s="14"/>
      <c r="AN106" s="14"/>
      <c r="AO106" s="157"/>
      <c r="AP106" s="31"/>
      <c r="AQ106" s="31"/>
      <c r="AR106" s="31"/>
      <c r="AS106" s="31"/>
      <c r="AT106" s="31"/>
      <c r="AU106" s="31"/>
      <c r="AV106" s="31"/>
      <c r="AW106" s="31"/>
      <c r="AX106" s="31"/>
      <c r="AY106" s="31"/>
      <c r="AZ106" s="31"/>
      <c r="BA106" s="31"/>
      <c r="BB106" s="31"/>
      <c r="BC106" s="31"/>
      <c r="BD106" s="31"/>
      <c r="BE106" s="31"/>
      <c r="BF106" s="31"/>
    </row>
    <row r="107" spans="1:58" ht="15.75" customHeight="1" outlineLevel="1" x14ac:dyDescent="0.45">
      <c r="A107" s="13">
        <v>104</v>
      </c>
      <c r="B107" s="14" t="s">
        <v>389</v>
      </c>
      <c r="C107" s="188" t="s">
        <v>390</v>
      </c>
      <c r="D107" s="14"/>
      <c r="E107" s="14"/>
      <c r="F107" s="90"/>
      <c r="G107" s="14"/>
      <c r="H107" s="14"/>
      <c r="I107" s="14"/>
      <c r="J107" s="14"/>
      <c r="K107" s="14"/>
      <c r="L107" s="14"/>
      <c r="M107" s="87"/>
      <c r="N107" s="161" t="s">
        <v>410</v>
      </c>
      <c r="O107" s="14" t="s">
        <v>394</v>
      </c>
      <c r="P107" s="14">
        <v>-32.182016670000003</v>
      </c>
      <c r="Q107" s="14">
        <v>115.7732333</v>
      </c>
      <c r="R107" s="14" t="s">
        <v>190</v>
      </c>
      <c r="S107" s="87" t="s">
        <v>395</v>
      </c>
      <c r="T107" s="87"/>
      <c r="U107" s="87"/>
      <c r="V107" s="87"/>
      <c r="W107" s="94"/>
      <c r="X107" s="87"/>
      <c r="Y107" s="14"/>
      <c r="Z107" s="14"/>
      <c r="AA107" s="14"/>
      <c r="AB107" s="28">
        <v>740.13599999999997</v>
      </c>
      <c r="AC107" s="14"/>
      <c r="AD107" s="14"/>
      <c r="AE107" s="14"/>
      <c r="AF107" s="14"/>
      <c r="AG107" s="14"/>
      <c r="AH107" s="87"/>
      <c r="AI107" s="143"/>
      <c r="AJ107" s="136" t="s">
        <v>399</v>
      </c>
      <c r="AK107" s="143"/>
      <c r="AL107" s="14"/>
      <c r="AM107" s="14"/>
      <c r="AN107" s="14"/>
      <c r="AO107" s="157"/>
      <c r="AP107" s="31"/>
      <c r="AQ107" s="31"/>
      <c r="AR107" s="31"/>
      <c r="AS107" s="31"/>
      <c r="AT107" s="31"/>
      <c r="AU107" s="31"/>
      <c r="AV107" s="31"/>
      <c r="AW107" s="31"/>
      <c r="AX107" s="31"/>
      <c r="AY107" s="31"/>
      <c r="AZ107" s="31"/>
      <c r="BA107" s="31"/>
      <c r="BB107" s="31"/>
      <c r="BC107" s="31"/>
      <c r="BD107" s="31"/>
      <c r="BE107" s="31"/>
      <c r="BF107" s="31"/>
    </row>
    <row r="108" spans="1:58" ht="20.25" customHeight="1" outlineLevel="1" x14ac:dyDescent="0.45">
      <c r="A108" s="13">
        <v>105</v>
      </c>
      <c r="B108" s="14" t="s">
        <v>389</v>
      </c>
      <c r="C108" s="188" t="s">
        <v>390</v>
      </c>
      <c r="D108" s="14"/>
      <c r="E108" s="14"/>
      <c r="F108" s="90"/>
      <c r="G108" s="14"/>
      <c r="H108" s="14"/>
      <c r="I108" s="14"/>
      <c r="J108" s="14"/>
      <c r="K108" s="14"/>
      <c r="L108" s="14"/>
      <c r="M108" s="87"/>
      <c r="N108" s="161" t="s">
        <v>410</v>
      </c>
      <c r="O108" s="14" t="s">
        <v>394</v>
      </c>
      <c r="P108" s="14">
        <v>-32.135899999999999</v>
      </c>
      <c r="Q108" s="14">
        <v>115.7504667</v>
      </c>
      <c r="R108" s="14" t="s">
        <v>190</v>
      </c>
      <c r="S108" s="87" t="s">
        <v>395</v>
      </c>
      <c r="T108" s="87"/>
      <c r="U108" s="87"/>
      <c r="V108" s="87"/>
      <c r="W108" s="94"/>
      <c r="X108" s="87"/>
      <c r="Y108" s="14"/>
      <c r="Z108" s="14"/>
      <c r="AA108" s="14"/>
      <c r="AB108" s="28">
        <v>716.6</v>
      </c>
      <c r="AC108" s="14"/>
      <c r="AD108" s="14"/>
      <c r="AE108" s="14"/>
      <c r="AF108" s="14"/>
      <c r="AG108" s="14"/>
      <c r="AH108" s="87"/>
      <c r="AI108" s="143"/>
      <c r="AJ108" s="136" t="s">
        <v>401</v>
      </c>
      <c r="AK108" s="143"/>
      <c r="AL108" s="14"/>
      <c r="AM108" s="14"/>
      <c r="AN108" s="14"/>
      <c r="AO108" s="157"/>
      <c r="AP108" s="31"/>
      <c r="AQ108" s="31"/>
      <c r="AR108" s="31"/>
      <c r="AS108" s="31"/>
      <c r="AT108" s="31"/>
      <c r="AU108" s="31"/>
      <c r="AV108" s="31"/>
      <c r="AW108" s="31"/>
      <c r="AX108" s="31"/>
      <c r="AY108" s="31"/>
      <c r="AZ108" s="31"/>
      <c r="BA108" s="31"/>
      <c r="BB108" s="31"/>
      <c r="BC108" s="31"/>
      <c r="BD108" s="31"/>
      <c r="BE108" s="31"/>
      <c r="BF108" s="31"/>
    </row>
    <row r="109" spans="1:58" ht="19.5" customHeight="1" outlineLevel="1" x14ac:dyDescent="0.45">
      <c r="A109" s="13">
        <v>106</v>
      </c>
      <c r="B109" s="14" t="s">
        <v>389</v>
      </c>
      <c r="C109" s="188" t="s">
        <v>390</v>
      </c>
      <c r="D109" s="14"/>
      <c r="E109" s="14"/>
      <c r="F109" s="90"/>
      <c r="G109" s="14"/>
      <c r="H109" s="14"/>
      <c r="I109" s="14"/>
      <c r="J109" s="14"/>
      <c r="K109" s="14"/>
      <c r="L109" s="14"/>
      <c r="M109" s="87"/>
      <c r="N109" s="161" t="s">
        <v>410</v>
      </c>
      <c r="O109" s="14" t="s">
        <v>394</v>
      </c>
      <c r="P109" s="14">
        <v>-32.19308333</v>
      </c>
      <c r="Q109" s="14">
        <v>115.7474167</v>
      </c>
      <c r="R109" s="14" t="s">
        <v>190</v>
      </c>
      <c r="S109" s="87" t="s">
        <v>395</v>
      </c>
      <c r="T109" s="87"/>
      <c r="U109" s="87"/>
      <c r="V109" s="87"/>
      <c r="W109" s="94"/>
      <c r="X109" s="87"/>
      <c r="Y109" s="14"/>
      <c r="Z109" s="14"/>
      <c r="AA109" s="14"/>
      <c r="AB109" s="28">
        <v>716.60199999999998</v>
      </c>
      <c r="AC109" s="14"/>
      <c r="AD109" s="14"/>
      <c r="AE109" s="14"/>
      <c r="AF109" s="14"/>
      <c r="AG109" s="14"/>
      <c r="AH109" s="87"/>
      <c r="AI109" s="143"/>
      <c r="AJ109" s="136" t="s">
        <v>402</v>
      </c>
      <c r="AK109" s="143"/>
      <c r="AL109" s="14"/>
      <c r="AM109" s="14"/>
      <c r="AN109" s="14"/>
      <c r="AO109" s="157"/>
      <c r="AP109" s="31"/>
      <c r="AQ109" s="31"/>
      <c r="AR109" s="31"/>
      <c r="AS109" s="31"/>
      <c r="AT109" s="31"/>
      <c r="AU109" s="31"/>
      <c r="AV109" s="31"/>
      <c r="AW109" s="31"/>
      <c r="AX109" s="31"/>
      <c r="AY109" s="31"/>
      <c r="AZ109" s="31"/>
      <c r="BA109" s="31"/>
      <c r="BB109" s="31"/>
      <c r="BC109" s="31"/>
      <c r="BD109" s="31"/>
      <c r="BE109" s="31"/>
      <c r="BF109" s="31"/>
    </row>
    <row r="110" spans="1:58" ht="17.25" customHeight="1" outlineLevel="1" x14ac:dyDescent="0.45">
      <c r="A110" s="13">
        <v>107</v>
      </c>
      <c r="B110" s="14" t="s">
        <v>389</v>
      </c>
      <c r="C110" s="188" t="s">
        <v>390</v>
      </c>
      <c r="D110" s="14"/>
      <c r="E110" s="14"/>
      <c r="F110" s="90"/>
      <c r="G110" s="14"/>
      <c r="H110" s="14"/>
      <c r="I110" s="14"/>
      <c r="J110" s="14"/>
      <c r="K110" s="14"/>
      <c r="L110" s="14"/>
      <c r="M110" s="87"/>
      <c r="N110" s="161" t="s">
        <v>410</v>
      </c>
      <c r="O110" s="14" t="s">
        <v>394</v>
      </c>
      <c r="P110" s="14">
        <v>-32.136000000000003</v>
      </c>
      <c r="Q110" s="14">
        <v>115.7424833</v>
      </c>
      <c r="R110" s="14" t="s">
        <v>190</v>
      </c>
      <c r="S110" s="87" t="s">
        <v>395</v>
      </c>
      <c r="T110" s="87"/>
      <c r="U110" s="87"/>
      <c r="V110" s="87"/>
      <c r="W110" s="94"/>
      <c r="X110" s="87"/>
      <c r="Y110" s="14"/>
      <c r="Z110" s="14"/>
      <c r="AA110" s="14"/>
      <c r="AB110" s="28">
        <v>713.33</v>
      </c>
      <c r="AC110" s="14"/>
      <c r="AD110" s="14"/>
      <c r="AE110" s="14"/>
      <c r="AF110" s="14"/>
      <c r="AG110" s="14"/>
      <c r="AH110" s="87"/>
      <c r="AI110" s="143"/>
      <c r="AJ110" s="136" t="s">
        <v>401</v>
      </c>
      <c r="AK110" s="143"/>
      <c r="AL110" s="14"/>
      <c r="AM110" s="14"/>
      <c r="AN110" s="14"/>
      <c r="AO110" s="157"/>
      <c r="AP110" s="31"/>
      <c r="AQ110" s="31"/>
      <c r="AR110" s="31"/>
      <c r="AS110" s="31"/>
      <c r="AT110" s="31"/>
      <c r="AU110" s="31"/>
      <c r="AV110" s="31"/>
      <c r="AW110" s="31"/>
      <c r="AX110" s="31"/>
      <c r="AY110" s="31"/>
      <c r="AZ110" s="31"/>
      <c r="BA110" s="31"/>
      <c r="BB110" s="31"/>
      <c r="BC110" s="31"/>
      <c r="BD110" s="31"/>
      <c r="BE110" s="31"/>
      <c r="BF110" s="31"/>
    </row>
    <row r="111" spans="1:58" ht="19.5" customHeight="1" outlineLevel="1" x14ac:dyDescent="0.45">
      <c r="A111" s="13">
        <v>108</v>
      </c>
      <c r="B111" s="14" t="s">
        <v>389</v>
      </c>
      <c r="C111" s="188" t="s">
        <v>390</v>
      </c>
      <c r="D111" s="14"/>
      <c r="E111" s="14"/>
      <c r="F111" s="90"/>
      <c r="G111" s="14"/>
      <c r="H111" s="14"/>
      <c r="I111" s="14"/>
      <c r="J111" s="14"/>
      <c r="K111" s="14"/>
      <c r="L111" s="14"/>
      <c r="M111" s="87"/>
      <c r="N111" s="161" t="s">
        <v>410</v>
      </c>
      <c r="O111" s="14" t="s">
        <v>394</v>
      </c>
      <c r="P111" s="14">
        <v>-32.181033329999998</v>
      </c>
      <c r="Q111" s="14">
        <v>115.7458833</v>
      </c>
      <c r="R111" s="14" t="s">
        <v>190</v>
      </c>
      <c r="S111" s="87" t="s">
        <v>395</v>
      </c>
      <c r="T111" s="87"/>
      <c r="U111" s="87"/>
      <c r="V111" s="87"/>
      <c r="W111" s="94"/>
      <c r="X111" s="87"/>
      <c r="Y111" s="14"/>
      <c r="Z111" s="14"/>
      <c r="AA111" s="14"/>
      <c r="AB111" s="28">
        <v>715.88900000000001</v>
      </c>
      <c r="AC111" s="14"/>
      <c r="AD111" s="14"/>
      <c r="AE111" s="14"/>
      <c r="AF111" s="14"/>
      <c r="AG111" s="14"/>
      <c r="AH111" s="87"/>
      <c r="AI111" s="143"/>
      <c r="AJ111" s="136" t="s">
        <v>423</v>
      </c>
      <c r="AK111" s="143"/>
      <c r="AL111" s="14"/>
      <c r="AM111" s="14"/>
      <c r="AN111" s="14"/>
      <c r="AO111" s="157"/>
      <c r="AP111" s="31"/>
      <c r="AQ111" s="31"/>
      <c r="AR111" s="31"/>
      <c r="AS111" s="31"/>
      <c r="AT111" s="31"/>
      <c r="AU111" s="31"/>
      <c r="AV111" s="31"/>
      <c r="AW111" s="31"/>
      <c r="AX111" s="31"/>
      <c r="AY111" s="31"/>
      <c r="AZ111" s="31"/>
      <c r="BA111" s="31"/>
      <c r="BB111" s="31"/>
      <c r="BC111" s="31"/>
      <c r="BD111" s="31"/>
      <c r="BE111" s="31"/>
      <c r="BF111" s="31"/>
    </row>
    <row r="112" spans="1:58" ht="22.5" customHeight="1" outlineLevel="1" x14ac:dyDescent="0.45">
      <c r="A112" s="13">
        <v>109</v>
      </c>
      <c r="B112" s="14" t="s">
        <v>389</v>
      </c>
      <c r="C112" s="188" t="s">
        <v>390</v>
      </c>
      <c r="D112" s="14"/>
      <c r="E112" s="14"/>
      <c r="F112" s="90"/>
      <c r="G112" s="14"/>
      <c r="H112" s="14"/>
      <c r="I112" s="14"/>
      <c r="J112" s="14"/>
      <c r="K112" s="14"/>
      <c r="L112" s="14"/>
      <c r="M112" s="87"/>
      <c r="N112" s="161" t="s">
        <v>410</v>
      </c>
      <c r="O112" s="14" t="s">
        <v>394</v>
      </c>
      <c r="P112" s="14">
        <v>-32.186683330000001</v>
      </c>
      <c r="Q112" s="14">
        <v>115.7736833</v>
      </c>
      <c r="R112" s="14" t="s">
        <v>190</v>
      </c>
      <c r="S112" s="87" t="s">
        <v>395</v>
      </c>
      <c r="T112" s="87"/>
      <c r="U112" s="87"/>
      <c r="V112" s="87"/>
      <c r="W112" s="94"/>
      <c r="X112" s="87"/>
      <c r="Y112" s="14"/>
      <c r="Z112" s="14"/>
      <c r="AA112" s="14"/>
      <c r="AB112" s="28">
        <v>740.95500000000004</v>
      </c>
      <c r="AC112" s="14"/>
      <c r="AD112" s="14"/>
      <c r="AE112" s="14"/>
      <c r="AF112" s="14"/>
      <c r="AG112" s="14"/>
      <c r="AH112" s="87"/>
      <c r="AI112" s="143"/>
      <c r="AJ112" s="136" t="s">
        <v>399</v>
      </c>
      <c r="AK112" s="143"/>
      <c r="AL112" s="14"/>
      <c r="AM112" s="14"/>
      <c r="AN112" s="14"/>
      <c r="AO112" s="157"/>
      <c r="AP112" s="31"/>
      <c r="AQ112" s="31"/>
      <c r="AR112" s="31"/>
      <c r="AS112" s="31"/>
      <c r="AT112" s="31"/>
      <c r="AU112" s="31"/>
      <c r="AV112" s="31"/>
      <c r="AW112" s="31"/>
      <c r="AX112" s="31"/>
      <c r="AY112" s="31"/>
      <c r="AZ112" s="31"/>
      <c r="BA112" s="31"/>
      <c r="BB112" s="31"/>
      <c r="BC112" s="31"/>
      <c r="BD112" s="31"/>
      <c r="BE112" s="31"/>
      <c r="BF112" s="31"/>
    </row>
    <row r="113" spans="1:58" ht="24.75" customHeight="1" outlineLevel="1" x14ac:dyDescent="0.45">
      <c r="A113" s="13">
        <v>110</v>
      </c>
      <c r="B113" s="14" t="s">
        <v>389</v>
      </c>
      <c r="C113" s="188" t="s">
        <v>390</v>
      </c>
      <c r="D113" s="14"/>
      <c r="E113" s="14"/>
      <c r="F113" s="90"/>
      <c r="G113" s="14"/>
      <c r="H113" s="14"/>
      <c r="I113" s="14"/>
      <c r="J113" s="14"/>
      <c r="K113" s="14"/>
      <c r="L113" s="14"/>
      <c r="M113" s="87"/>
      <c r="N113" s="161" t="s">
        <v>410</v>
      </c>
      <c r="O113" s="14" t="s">
        <v>394</v>
      </c>
      <c r="P113" s="14">
        <v>-32.197850000000003</v>
      </c>
      <c r="Q113" s="14">
        <v>115.7551</v>
      </c>
      <c r="R113" s="14" t="s">
        <v>190</v>
      </c>
      <c r="S113" s="87" t="s">
        <v>395</v>
      </c>
      <c r="T113" s="87"/>
      <c r="U113" s="87"/>
      <c r="V113" s="87"/>
      <c r="W113" s="94"/>
      <c r="X113" s="87"/>
      <c r="Y113" s="14"/>
      <c r="Z113" s="14"/>
      <c r="AA113" s="14"/>
      <c r="AB113" s="28">
        <v>722.15300000000002</v>
      </c>
      <c r="AC113" s="14"/>
      <c r="AD113" s="14"/>
      <c r="AE113" s="14"/>
      <c r="AF113" s="14"/>
      <c r="AG113" s="14"/>
      <c r="AH113" s="87"/>
      <c r="AI113" s="143"/>
      <c r="AJ113" s="136" t="s">
        <v>423</v>
      </c>
      <c r="AK113" s="143"/>
      <c r="AL113" s="14"/>
      <c r="AM113" s="14"/>
      <c r="AN113" s="14"/>
      <c r="AO113" s="157"/>
      <c r="AP113" s="31"/>
      <c r="AQ113" s="31"/>
      <c r="AR113" s="31"/>
      <c r="AS113" s="31"/>
      <c r="AT113" s="31"/>
      <c r="AU113" s="31"/>
      <c r="AV113" s="31"/>
      <c r="AW113" s="31"/>
      <c r="AX113" s="31"/>
      <c r="AY113" s="31"/>
      <c r="AZ113" s="31"/>
      <c r="BA113" s="31"/>
      <c r="BB113" s="31"/>
      <c r="BC113" s="31"/>
      <c r="BD113" s="31"/>
      <c r="BE113" s="31"/>
      <c r="BF113" s="31"/>
    </row>
    <row r="114" spans="1:58" ht="19.5" customHeight="1" outlineLevel="1" x14ac:dyDescent="0.45">
      <c r="A114" s="13">
        <v>111</v>
      </c>
      <c r="B114" s="14" t="s">
        <v>389</v>
      </c>
      <c r="C114" s="188" t="s">
        <v>390</v>
      </c>
      <c r="D114" s="14"/>
      <c r="E114" s="14"/>
      <c r="F114" s="90"/>
      <c r="G114" s="14"/>
      <c r="H114" s="14"/>
      <c r="I114" s="14"/>
      <c r="J114" s="14"/>
      <c r="K114" s="14"/>
      <c r="L114" s="14"/>
      <c r="M114" s="87"/>
      <c r="N114" s="161" t="s">
        <v>410</v>
      </c>
      <c r="O114" s="14" t="s">
        <v>394</v>
      </c>
      <c r="P114" s="14">
        <v>-32.024652779999997</v>
      </c>
      <c r="Q114" s="14">
        <v>115.5301917</v>
      </c>
      <c r="R114" s="14" t="s">
        <v>190</v>
      </c>
      <c r="S114" s="87" t="s">
        <v>395</v>
      </c>
      <c r="T114" s="87"/>
      <c r="U114" s="87"/>
      <c r="V114" s="87"/>
      <c r="W114" s="94"/>
      <c r="X114" s="87"/>
      <c r="Y114" s="14"/>
      <c r="Z114" s="14"/>
      <c r="AA114" s="14"/>
      <c r="AB114" s="28">
        <v>643.94899999999996</v>
      </c>
      <c r="AC114" s="14"/>
      <c r="AD114" s="14"/>
      <c r="AE114" s="14"/>
      <c r="AF114" s="14"/>
      <c r="AG114" s="14"/>
      <c r="AH114" s="87"/>
      <c r="AI114" s="143"/>
      <c r="AJ114" s="136" t="s">
        <v>401</v>
      </c>
      <c r="AK114" s="143"/>
      <c r="AL114" s="14"/>
      <c r="AM114" s="14"/>
      <c r="AN114" s="14"/>
      <c r="AO114" s="157"/>
      <c r="AP114" s="31"/>
      <c r="AQ114" s="31"/>
      <c r="AR114" s="31"/>
      <c r="AS114" s="31"/>
      <c r="AT114" s="31"/>
      <c r="AU114" s="31"/>
      <c r="AV114" s="31"/>
      <c r="AW114" s="31"/>
      <c r="AX114" s="31"/>
      <c r="AY114" s="31"/>
      <c r="AZ114" s="31"/>
      <c r="BA114" s="31"/>
      <c r="BB114" s="31"/>
      <c r="BC114" s="31"/>
      <c r="BD114" s="31"/>
      <c r="BE114" s="31"/>
      <c r="BF114" s="31"/>
    </row>
    <row r="115" spans="1:58" ht="19.5" customHeight="1" outlineLevel="1" x14ac:dyDescent="0.45">
      <c r="A115" s="13">
        <v>112</v>
      </c>
      <c r="B115" s="14" t="s">
        <v>389</v>
      </c>
      <c r="C115" s="188" t="s">
        <v>390</v>
      </c>
      <c r="D115" s="14"/>
      <c r="E115" s="14"/>
      <c r="F115" s="90"/>
      <c r="G115" s="14"/>
      <c r="H115" s="14"/>
      <c r="I115" s="14"/>
      <c r="J115" s="14"/>
      <c r="K115" s="14"/>
      <c r="L115" s="14"/>
      <c r="M115" s="87"/>
      <c r="N115" s="161" t="s">
        <v>410</v>
      </c>
      <c r="O115" s="14" t="s">
        <v>394</v>
      </c>
      <c r="P115" s="14">
        <v>-32.197866670000003</v>
      </c>
      <c r="Q115" s="14">
        <v>115.7547833</v>
      </c>
      <c r="R115" s="14" t="s">
        <v>190</v>
      </c>
      <c r="S115" s="87" t="s">
        <v>395</v>
      </c>
      <c r="T115" s="87"/>
      <c r="U115" s="87"/>
      <c r="V115" s="87"/>
      <c r="W115" s="94"/>
      <c r="X115" s="87"/>
      <c r="Y115" s="14"/>
      <c r="Z115" s="14"/>
      <c r="AA115" s="14"/>
      <c r="AB115" s="28">
        <v>722.15300000000002</v>
      </c>
      <c r="AC115" s="14"/>
      <c r="AD115" s="14"/>
      <c r="AE115" s="14"/>
      <c r="AF115" s="14"/>
      <c r="AG115" s="14"/>
      <c r="AH115" s="87"/>
      <c r="AI115" s="143"/>
      <c r="AJ115" s="136" t="s">
        <v>423</v>
      </c>
      <c r="AK115" s="143"/>
      <c r="AL115" s="14"/>
      <c r="AM115" s="14"/>
      <c r="AN115" s="14"/>
      <c r="AO115" s="157"/>
      <c r="AP115" s="31"/>
      <c r="AQ115" s="31"/>
      <c r="AR115" s="31"/>
      <c r="AS115" s="31"/>
      <c r="AT115" s="31"/>
      <c r="AU115" s="31"/>
      <c r="AV115" s="31"/>
      <c r="AW115" s="31"/>
      <c r="AX115" s="31"/>
      <c r="AY115" s="31"/>
      <c r="AZ115" s="31"/>
      <c r="BA115" s="31"/>
      <c r="BB115" s="31"/>
      <c r="BC115" s="31"/>
      <c r="BD115" s="31"/>
      <c r="BE115" s="31"/>
      <c r="BF115" s="31"/>
    </row>
    <row r="116" spans="1:58" ht="16.5" customHeight="1" outlineLevel="1" x14ac:dyDescent="0.45">
      <c r="A116" s="13">
        <v>113</v>
      </c>
      <c r="B116" s="14" t="s">
        <v>389</v>
      </c>
      <c r="C116" s="188" t="s">
        <v>390</v>
      </c>
      <c r="D116" s="14"/>
      <c r="E116" s="14"/>
      <c r="F116" s="90"/>
      <c r="G116" s="14"/>
      <c r="H116" s="14"/>
      <c r="I116" s="14"/>
      <c r="J116" s="14"/>
      <c r="K116" s="14"/>
      <c r="L116" s="14"/>
      <c r="M116" s="87"/>
      <c r="N116" s="161" t="s">
        <v>410</v>
      </c>
      <c r="O116" s="14" t="s">
        <v>394</v>
      </c>
      <c r="P116" s="14">
        <v>-32.168333330000003</v>
      </c>
      <c r="Q116" s="14">
        <v>115.7542667</v>
      </c>
      <c r="R116" s="14" t="s">
        <v>190</v>
      </c>
      <c r="S116" s="87" t="s">
        <v>395</v>
      </c>
      <c r="T116" s="87"/>
      <c r="U116" s="87"/>
      <c r="V116" s="87"/>
      <c r="W116" s="94"/>
      <c r="X116" s="87"/>
      <c r="Y116" s="14"/>
      <c r="Z116" s="14"/>
      <c r="AA116" s="14"/>
      <c r="AB116" s="28">
        <v>721.221</v>
      </c>
      <c r="AC116" s="14"/>
      <c r="AD116" s="14"/>
      <c r="AE116" s="14"/>
      <c r="AF116" s="14"/>
      <c r="AG116" s="14"/>
      <c r="AH116" s="87"/>
      <c r="AI116" s="143"/>
      <c r="AJ116" s="136" t="s">
        <v>423</v>
      </c>
      <c r="AK116" s="143"/>
      <c r="AL116" s="14"/>
      <c r="AM116" s="14"/>
      <c r="AN116" s="14"/>
      <c r="AO116" s="157"/>
      <c r="AP116" s="31"/>
      <c r="AQ116" s="31"/>
      <c r="AR116" s="31"/>
      <c r="AS116" s="31"/>
      <c r="AT116" s="31"/>
      <c r="AU116" s="31"/>
      <c r="AV116" s="31"/>
      <c r="AW116" s="31"/>
      <c r="AX116" s="31"/>
      <c r="AY116" s="31"/>
      <c r="AZ116" s="31"/>
      <c r="BA116" s="31"/>
      <c r="BB116" s="31"/>
      <c r="BC116" s="31"/>
      <c r="BD116" s="31"/>
      <c r="BE116" s="31"/>
      <c r="BF116" s="31"/>
    </row>
    <row r="117" spans="1:58" ht="17.25" customHeight="1" outlineLevel="1" x14ac:dyDescent="0.45">
      <c r="A117" s="13">
        <v>114</v>
      </c>
      <c r="B117" s="14" t="s">
        <v>389</v>
      </c>
      <c r="C117" s="188" t="s">
        <v>390</v>
      </c>
      <c r="D117" s="14"/>
      <c r="E117" s="14"/>
      <c r="F117" s="90"/>
      <c r="G117" s="14"/>
      <c r="H117" s="14"/>
      <c r="I117" s="14"/>
      <c r="J117" s="14"/>
      <c r="K117" s="14"/>
      <c r="L117" s="14"/>
      <c r="M117" s="87"/>
      <c r="N117" s="161" t="s">
        <v>410</v>
      </c>
      <c r="O117" s="14" t="s">
        <v>394</v>
      </c>
      <c r="P117" s="14">
        <v>-32.158616670000001</v>
      </c>
      <c r="Q117" s="14">
        <v>115.7398833</v>
      </c>
      <c r="R117" s="14" t="s">
        <v>190</v>
      </c>
      <c r="S117" s="87" t="s">
        <v>395</v>
      </c>
      <c r="T117" s="87"/>
      <c r="U117" s="87"/>
      <c r="V117" s="87"/>
      <c r="W117" s="94"/>
      <c r="X117" s="87"/>
      <c r="Y117" s="14"/>
      <c r="Z117" s="14"/>
      <c r="AA117" s="14"/>
      <c r="AB117" s="28">
        <v>713.56</v>
      </c>
      <c r="AC117" s="14"/>
      <c r="AD117" s="14"/>
      <c r="AE117" s="14"/>
      <c r="AF117" s="14"/>
      <c r="AG117" s="14"/>
      <c r="AH117" s="87"/>
      <c r="AI117" s="143"/>
      <c r="AJ117" s="136" t="s">
        <v>423</v>
      </c>
      <c r="AK117" s="143"/>
      <c r="AL117" s="14"/>
      <c r="AM117" s="14"/>
      <c r="AN117" s="14"/>
      <c r="AO117" s="157"/>
      <c r="AP117" s="31"/>
      <c r="AQ117" s="31"/>
      <c r="AR117" s="31"/>
      <c r="AS117" s="31"/>
      <c r="AT117" s="31"/>
      <c r="AU117" s="31"/>
      <c r="AV117" s="31"/>
      <c r="AW117" s="31"/>
      <c r="AX117" s="31"/>
      <c r="AY117" s="31"/>
      <c r="AZ117" s="31"/>
      <c r="BA117" s="31"/>
      <c r="BB117" s="31"/>
      <c r="BC117" s="31"/>
      <c r="BD117" s="31"/>
      <c r="BE117" s="31"/>
      <c r="BF117" s="31"/>
    </row>
    <row r="118" spans="1:58" ht="18.75" customHeight="1" outlineLevel="1" x14ac:dyDescent="0.45">
      <c r="A118" s="13">
        <v>115</v>
      </c>
      <c r="B118" s="14" t="s">
        <v>389</v>
      </c>
      <c r="C118" s="188" t="s">
        <v>390</v>
      </c>
      <c r="D118" s="14"/>
      <c r="E118" s="14"/>
      <c r="F118" s="90"/>
      <c r="G118" s="14"/>
      <c r="H118" s="14"/>
      <c r="I118" s="14"/>
      <c r="J118" s="14"/>
      <c r="K118" s="14"/>
      <c r="L118" s="14"/>
      <c r="M118" s="87"/>
      <c r="N118" s="161" t="s">
        <v>410</v>
      </c>
      <c r="O118" s="14" t="s">
        <v>394</v>
      </c>
      <c r="P118" s="14">
        <v>-32.170650000000002</v>
      </c>
      <c r="Q118" s="14">
        <v>115.7563</v>
      </c>
      <c r="R118" s="14" t="s">
        <v>190</v>
      </c>
      <c r="S118" s="87" t="s">
        <v>395</v>
      </c>
      <c r="T118" s="87"/>
      <c r="U118" s="87"/>
      <c r="V118" s="87"/>
      <c r="W118" s="94"/>
      <c r="X118" s="87"/>
      <c r="Y118" s="14"/>
      <c r="Z118" s="14"/>
      <c r="AA118" s="14"/>
      <c r="AB118" s="28">
        <v>723.61800000000005</v>
      </c>
      <c r="AC118" s="14"/>
      <c r="AD118" s="14"/>
      <c r="AE118" s="14"/>
      <c r="AF118" s="14"/>
      <c r="AG118" s="14"/>
      <c r="AH118" s="87"/>
      <c r="AI118" s="143"/>
      <c r="AJ118" s="136" t="s">
        <v>423</v>
      </c>
      <c r="AK118" s="143"/>
      <c r="AL118" s="14"/>
      <c r="AM118" s="14"/>
      <c r="AN118" s="14"/>
      <c r="AO118" s="157"/>
      <c r="AP118" s="31"/>
      <c r="AQ118" s="31"/>
      <c r="AR118" s="31"/>
      <c r="AS118" s="31"/>
      <c r="AT118" s="31"/>
      <c r="AU118" s="31"/>
      <c r="AV118" s="31"/>
      <c r="AW118" s="31"/>
      <c r="AX118" s="31"/>
      <c r="AY118" s="31"/>
      <c r="AZ118" s="31"/>
      <c r="BA118" s="31"/>
      <c r="BB118" s="31"/>
      <c r="BC118" s="31"/>
      <c r="BD118" s="31"/>
      <c r="BE118" s="31"/>
      <c r="BF118" s="31"/>
    </row>
    <row r="119" spans="1:58" ht="19.5" customHeight="1" outlineLevel="1" x14ac:dyDescent="0.45">
      <c r="A119" s="13">
        <v>116</v>
      </c>
      <c r="B119" s="14" t="s">
        <v>389</v>
      </c>
      <c r="C119" s="188" t="s">
        <v>390</v>
      </c>
      <c r="D119" s="14"/>
      <c r="E119" s="14"/>
      <c r="F119" s="90"/>
      <c r="G119" s="14"/>
      <c r="H119" s="14"/>
      <c r="I119" s="14"/>
      <c r="J119" s="14"/>
      <c r="K119" s="14"/>
      <c r="L119" s="14"/>
      <c r="M119" s="87"/>
      <c r="N119" s="161" t="s">
        <v>410</v>
      </c>
      <c r="O119" s="14" t="s">
        <v>394</v>
      </c>
      <c r="P119" s="14">
        <v>-32.193833329999997</v>
      </c>
      <c r="Q119" s="14">
        <v>115.7478167</v>
      </c>
      <c r="R119" s="14" t="s">
        <v>190</v>
      </c>
      <c r="S119" s="87" t="s">
        <v>395</v>
      </c>
      <c r="T119" s="87"/>
      <c r="U119" s="87"/>
      <c r="V119" s="87"/>
      <c r="W119" s="94"/>
      <c r="X119" s="87"/>
      <c r="Y119" s="14"/>
      <c r="Z119" s="14"/>
      <c r="AA119" s="14"/>
      <c r="AB119" s="28">
        <v>716.73500000000001</v>
      </c>
      <c r="AC119" s="14"/>
      <c r="AD119" s="14"/>
      <c r="AE119" s="14"/>
      <c r="AF119" s="14"/>
      <c r="AG119" s="14"/>
      <c r="AH119" s="87"/>
      <c r="AI119" s="143"/>
      <c r="AJ119" s="136" t="s">
        <v>402</v>
      </c>
      <c r="AK119" s="143"/>
      <c r="AL119" s="14"/>
      <c r="AM119" s="14"/>
      <c r="AN119" s="14"/>
      <c r="AO119" s="157"/>
      <c r="AP119" s="31"/>
      <c r="AQ119" s="31"/>
      <c r="AR119" s="31"/>
      <c r="AS119" s="31"/>
      <c r="AT119" s="31"/>
      <c r="AU119" s="31"/>
      <c r="AV119" s="31"/>
      <c r="AW119" s="31"/>
      <c r="AX119" s="31"/>
      <c r="AY119" s="31"/>
      <c r="AZ119" s="31"/>
      <c r="BA119" s="31"/>
      <c r="BB119" s="31"/>
      <c r="BC119" s="31"/>
      <c r="BD119" s="31"/>
      <c r="BE119" s="31"/>
      <c r="BF119" s="31"/>
    </row>
    <row r="120" spans="1:58" ht="18.75" customHeight="1" outlineLevel="1" x14ac:dyDescent="0.45">
      <c r="A120" s="13">
        <v>117</v>
      </c>
      <c r="B120" s="14" t="s">
        <v>389</v>
      </c>
      <c r="C120" s="188" t="s">
        <v>390</v>
      </c>
      <c r="D120" s="14"/>
      <c r="E120" s="14"/>
      <c r="F120" s="90"/>
      <c r="G120" s="14"/>
      <c r="H120" s="14"/>
      <c r="I120" s="14"/>
      <c r="J120" s="14"/>
      <c r="K120" s="14"/>
      <c r="L120" s="14"/>
      <c r="M120" s="87"/>
      <c r="N120" s="161" t="s">
        <v>410</v>
      </c>
      <c r="O120" s="14" t="s">
        <v>394</v>
      </c>
      <c r="P120" s="14">
        <v>-32.136299999999999</v>
      </c>
      <c r="Q120" s="14">
        <v>115.74213330000001</v>
      </c>
      <c r="R120" s="14" t="s">
        <v>190</v>
      </c>
      <c r="S120" s="87" t="s">
        <v>395</v>
      </c>
      <c r="T120" s="87"/>
      <c r="U120" s="87"/>
      <c r="V120" s="87"/>
      <c r="W120" s="94"/>
      <c r="X120" s="87"/>
      <c r="Y120" s="14"/>
      <c r="Z120" s="14"/>
      <c r="AA120" s="14"/>
      <c r="AB120" s="28">
        <v>713.33299999999997</v>
      </c>
      <c r="AC120" s="14"/>
      <c r="AD120" s="14"/>
      <c r="AE120" s="14"/>
      <c r="AF120" s="14"/>
      <c r="AG120" s="14"/>
      <c r="AH120" s="87"/>
      <c r="AI120" s="143"/>
      <c r="AJ120" s="136" t="s">
        <v>401</v>
      </c>
      <c r="AK120" s="143"/>
      <c r="AL120" s="14"/>
      <c r="AM120" s="14"/>
      <c r="AN120" s="14"/>
      <c r="AO120" s="157"/>
      <c r="AP120" s="31"/>
      <c r="AQ120" s="31"/>
      <c r="AR120" s="31"/>
      <c r="AS120" s="31"/>
      <c r="AT120" s="31"/>
      <c r="AU120" s="31"/>
      <c r="AV120" s="31"/>
      <c r="AW120" s="31"/>
      <c r="AX120" s="31"/>
      <c r="AY120" s="31"/>
      <c r="AZ120" s="31"/>
      <c r="BA120" s="31"/>
      <c r="BB120" s="31"/>
      <c r="BC120" s="31"/>
      <c r="BD120" s="31"/>
      <c r="BE120" s="31"/>
      <c r="BF120" s="31"/>
    </row>
    <row r="121" spans="1:58" ht="19.5" customHeight="1" outlineLevel="1" x14ac:dyDescent="0.45">
      <c r="A121" s="13">
        <v>118</v>
      </c>
      <c r="B121" s="14" t="s">
        <v>389</v>
      </c>
      <c r="C121" s="188" t="s">
        <v>390</v>
      </c>
      <c r="D121" s="14"/>
      <c r="E121" s="14"/>
      <c r="F121" s="90"/>
      <c r="G121" s="14"/>
      <c r="H121" s="14"/>
      <c r="I121" s="14"/>
      <c r="J121" s="14"/>
      <c r="K121" s="14"/>
      <c r="L121" s="14"/>
      <c r="M121" s="87"/>
      <c r="N121" s="161" t="s">
        <v>410</v>
      </c>
      <c r="O121" s="14" t="s">
        <v>394</v>
      </c>
      <c r="P121" s="14">
        <v>-32.136775</v>
      </c>
      <c r="Q121" s="14">
        <v>115.74826109999999</v>
      </c>
      <c r="R121" s="14" t="s">
        <v>190</v>
      </c>
      <c r="S121" s="87" t="s">
        <v>395</v>
      </c>
      <c r="T121" s="87"/>
      <c r="U121" s="87"/>
      <c r="V121" s="87"/>
      <c r="W121" s="94"/>
      <c r="X121" s="87"/>
      <c r="Y121" s="14"/>
      <c r="Z121" s="14"/>
      <c r="AA121" s="14"/>
      <c r="AB121" s="28">
        <v>715.52599999999995</v>
      </c>
      <c r="AC121" s="14"/>
      <c r="AD121" s="14"/>
      <c r="AE121" s="14"/>
      <c r="AF121" s="14"/>
      <c r="AG121" s="14"/>
      <c r="AH121" s="87"/>
      <c r="AI121" s="143"/>
      <c r="AJ121" s="136" t="s">
        <v>401</v>
      </c>
      <c r="AK121" s="143"/>
      <c r="AL121" s="14"/>
      <c r="AM121" s="14"/>
      <c r="AN121" s="14"/>
      <c r="AO121" s="157"/>
      <c r="AP121" s="31"/>
      <c r="AQ121" s="31"/>
      <c r="AR121" s="31"/>
      <c r="AS121" s="31"/>
      <c r="AT121" s="31"/>
      <c r="AU121" s="31"/>
      <c r="AV121" s="31"/>
      <c r="AW121" s="31"/>
      <c r="AX121" s="31"/>
      <c r="AY121" s="31"/>
      <c r="AZ121" s="31"/>
      <c r="BA121" s="31"/>
      <c r="BB121" s="31"/>
      <c r="BC121" s="31"/>
      <c r="BD121" s="31"/>
      <c r="BE121" s="31"/>
      <c r="BF121" s="31"/>
    </row>
    <row r="122" spans="1:58" ht="20.25" customHeight="1" outlineLevel="1" x14ac:dyDescent="0.45">
      <c r="A122" s="13">
        <v>119</v>
      </c>
      <c r="B122" s="14" t="s">
        <v>389</v>
      </c>
      <c r="C122" s="188" t="s">
        <v>390</v>
      </c>
      <c r="D122" s="14"/>
      <c r="E122" s="14"/>
      <c r="F122" s="90"/>
      <c r="G122" s="14"/>
      <c r="H122" s="14"/>
      <c r="I122" s="14"/>
      <c r="J122" s="14"/>
      <c r="K122" s="14"/>
      <c r="L122" s="14"/>
      <c r="M122" s="87"/>
      <c r="N122" s="161" t="s">
        <v>410</v>
      </c>
      <c r="O122" s="14" t="s">
        <v>394</v>
      </c>
      <c r="P122" s="14">
        <v>-32.135899999999999</v>
      </c>
      <c r="Q122" s="14">
        <v>115.7504667</v>
      </c>
      <c r="R122" s="14" t="s">
        <v>190</v>
      </c>
      <c r="S122" s="87" t="s">
        <v>395</v>
      </c>
      <c r="T122" s="87"/>
      <c r="U122" s="87"/>
      <c r="V122" s="87"/>
      <c r="W122" s="94"/>
      <c r="X122" s="87"/>
      <c r="Y122" s="14"/>
      <c r="Z122" s="14"/>
      <c r="AA122" s="14"/>
      <c r="AB122" s="28">
        <v>716.6</v>
      </c>
      <c r="AC122" s="14"/>
      <c r="AD122" s="14"/>
      <c r="AE122" s="14"/>
      <c r="AF122" s="14"/>
      <c r="AG122" s="14"/>
      <c r="AH122" s="87"/>
      <c r="AI122" s="143"/>
      <c r="AJ122" s="136" t="s">
        <v>399</v>
      </c>
      <c r="AK122" s="143"/>
      <c r="AL122" s="14"/>
      <c r="AM122" s="14"/>
      <c r="AN122" s="14"/>
      <c r="AO122" s="157"/>
      <c r="AP122" s="31"/>
      <c r="AQ122" s="31"/>
      <c r="AR122" s="31"/>
      <c r="AS122" s="31"/>
      <c r="AT122" s="31"/>
      <c r="AU122" s="31"/>
      <c r="AV122" s="31"/>
      <c r="AW122" s="31"/>
      <c r="AX122" s="31"/>
      <c r="AY122" s="31"/>
      <c r="AZ122" s="31"/>
      <c r="BA122" s="31"/>
      <c r="BB122" s="31"/>
      <c r="BC122" s="31"/>
      <c r="BD122" s="31"/>
      <c r="BE122" s="31"/>
      <c r="BF122" s="31"/>
    </row>
    <row r="123" spans="1:58" ht="19.5" customHeight="1" outlineLevel="1" x14ac:dyDescent="0.45">
      <c r="A123" s="13">
        <v>120</v>
      </c>
      <c r="B123" s="14" t="s">
        <v>389</v>
      </c>
      <c r="C123" s="188" t="s">
        <v>390</v>
      </c>
      <c r="D123" s="14"/>
      <c r="E123" s="14"/>
      <c r="F123" s="90"/>
      <c r="G123" s="14"/>
      <c r="H123" s="14"/>
      <c r="I123" s="14"/>
      <c r="J123" s="14"/>
      <c r="K123" s="14"/>
      <c r="L123" s="14"/>
      <c r="M123" s="87"/>
      <c r="N123" s="161" t="s">
        <v>410</v>
      </c>
      <c r="O123" s="14" t="s">
        <v>394</v>
      </c>
      <c r="P123" s="14">
        <v>-32.135899999999999</v>
      </c>
      <c r="Q123" s="14">
        <v>115.7504667</v>
      </c>
      <c r="R123" s="14" t="s">
        <v>190</v>
      </c>
      <c r="S123" s="87" t="s">
        <v>395</v>
      </c>
      <c r="T123" s="87"/>
      <c r="U123" s="87"/>
      <c r="V123" s="87"/>
      <c r="W123" s="94"/>
      <c r="X123" s="87"/>
      <c r="Y123" s="14"/>
      <c r="Z123" s="14"/>
      <c r="AA123" s="14"/>
      <c r="AB123" s="28">
        <v>716.6</v>
      </c>
      <c r="AC123" s="14"/>
      <c r="AD123" s="14"/>
      <c r="AE123" s="14"/>
      <c r="AF123" s="14"/>
      <c r="AG123" s="14"/>
      <c r="AH123" s="87"/>
      <c r="AI123" s="143"/>
      <c r="AJ123" s="136" t="s">
        <v>399</v>
      </c>
      <c r="AK123" s="143"/>
      <c r="AL123" s="14"/>
      <c r="AM123" s="14"/>
      <c r="AN123" s="14"/>
      <c r="AO123" s="157"/>
      <c r="AP123" s="31"/>
      <c r="AQ123" s="31"/>
      <c r="AR123" s="31"/>
      <c r="AS123" s="31"/>
      <c r="AT123" s="31"/>
      <c r="AU123" s="31"/>
      <c r="AV123" s="31"/>
      <c r="AW123" s="31"/>
      <c r="AX123" s="31"/>
      <c r="AY123" s="31"/>
      <c r="AZ123" s="31"/>
      <c r="BA123" s="31"/>
      <c r="BB123" s="31"/>
      <c r="BC123" s="31"/>
      <c r="BD123" s="31"/>
      <c r="BE123" s="31"/>
      <c r="BF123" s="31"/>
    </row>
    <row r="124" spans="1:58" ht="17.25" customHeight="1" outlineLevel="1" x14ac:dyDescent="0.45">
      <c r="A124" s="13">
        <v>121</v>
      </c>
      <c r="B124" s="14" t="s">
        <v>389</v>
      </c>
      <c r="C124" s="188" t="s">
        <v>390</v>
      </c>
      <c r="D124" s="14"/>
      <c r="E124" s="14"/>
      <c r="F124" s="90"/>
      <c r="G124" s="14"/>
      <c r="H124" s="14"/>
      <c r="I124" s="14"/>
      <c r="J124" s="14"/>
      <c r="K124" s="14"/>
      <c r="L124" s="14"/>
      <c r="M124" s="87"/>
      <c r="N124" s="161" t="s">
        <v>424</v>
      </c>
      <c r="O124" s="14" t="s">
        <v>394</v>
      </c>
      <c r="P124" s="14">
        <v>-32.160104650000001</v>
      </c>
      <c r="Q124" s="14">
        <v>115.6713573</v>
      </c>
      <c r="R124" s="14" t="s">
        <v>204</v>
      </c>
      <c r="S124" s="87" t="s">
        <v>395</v>
      </c>
      <c r="T124" s="87"/>
      <c r="U124" s="87"/>
      <c r="V124" s="87"/>
      <c r="W124" s="94"/>
      <c r="X124" s="87"/>
      <c r="Y124" s="14"/>
      <c r="Z124" s="14"/>
      <c r="AA124" s="14"/>
      <c r="AB124" s="28">
        <v>692.447</v>
      </c>
      <c r="AC124" s="14"/>
      <c r="AD124" s="14"/>
      <c r="AE124" s="14"/>
      <c r="AF124" s="14"/>
      <c r="AG124" s="14"/>
      <c r="AH124" s="87"/>
      <c r="AI124" s="143"/>
      <c r="AJ124" s="136" t="s">
        <v>399</v>
      </c>
      <c r="AK124" s="143"/>
      <c r="AL124" s="14"/>
      <c r="AM124" s="14"/>
      <c r="AN124" s="14"/>
      <c r="AO124" s="157"/>
      <c r="AP124" s="31"/>
      <c r="AQ124" s="31"/>
      <c r="AR124" s="31"/>
      <c r="AS124" s="31"/>
      <c r="AT124" s="31"/>
      <c r="AU124" s="31"/>
      <c r="AV124" s="31"/>
      <c r="AW124" s="31"/>
      <c r="AX124" s="31"/>
      <c r="AY124" s="31"/>
      <c r="AZ124" s="31"/>
      <c r="BA124" s="31"/>
      <c r="BB124" s="31"/>
      <c r="BC124" s="31"/>
      <c r="BD124" s="31"/>
      <c r="BE124" s="31"/>
      <c r="BF124" s="31"/>
    </row>
    <row r="125" spans="1:58" ht="20.25" customHeight="1" outlineLevel="1" x14ac:dyDescent="0.45">
      <c r="A125" s="13">
        <v>122</v>
      </c>
      <c r="B125" s="14" t="s">
        <v>389</v>
      </c>
      <c r="C125" s="188" t="s">
        <v>390</v>
      </c>
      <c r="D125" s="14"/>
      <c r="E125" s="14"/>
      <c r="F125" s="90"/>
      <c r="G125" s="14"/>
      <c r="H125" s="14"/>
      <c r="I125" s="14"/>
      <c r="J125" s="14"/>
      <c r="K125" s="14"/>
      <c r="L125" s="14"/>
      <c r="M125" s="87"/>
      <c r="N125" s="161" t="s">
        <v>393</v>
      </c>
      <c r="O125" s="14" t="s">
        <v>394</v>
      </c>
      <c r="P125" s="14">
        <v>-34.982893429999997</v>
      </c>
      <c r="Q125" s="14">
        <v>117.97410600000001</v>
      </c>
      <c r="R125" s="14" t="s">
        <v>190</v>
      </c>
      <c r="S125" s="87" t="s">
        <v>395</v>
      </c>
      <c r="T125" s="87"/>
      <c r="U125" s="87"/>
      <c r="V125" s="87"/>
      <c r="W125" s="94"/>
      <c r="X125" s="87"/>
      <c r="Y125" s="14"/>
      <c r="Z125" s="14"/>
      <c r="AA125" s="14"/>
      <c r="AB125" s="28">
        <v>795.56</v>
      </c>
      <c r="AC125" s="14"/>
      <c r="AD125" s="14"/>
      <c r="AE125" s="14"/>
      <c r="AF125" s="14"/>
      <c r="AG125" s="14"/>
      <c r="AH125" s="87"/>
      <c r="AI125" s="143"/>
      <c r="AJ125" s="136">
        <v>1.5</v>
      </c>
      <c r="AK125" s="143"/>
      <c r="AL125" s="14"/>
      <c r="AM125" s="14"/>
      <c r="AN125" s="14"/>
      <c r="AO125" s="157"/>
      <c r="AP125" s="31"/>
      <c r="AQ125" s="31"/>
      <c r="AR125" s="31"/>
      <c r="AS125" s="31"/>
      <c r="AT125" s="31"/>
      <c r="AU125" s="31"/>
      <c r="AV125" s="31"/>
      <c r="AW125" s="31"/>
      <c r="AX125" s="31"/>
      <c r="AY125" s="31"/>
      <c r="AZ125" s="31"/>
      <c r="BA125" s="31"/>
      <c r="BB125" s="31"/>
      <c r="BC125" s="31"/>
      <c r="BD125" s="31"/>
      <c r="BE125" s="31"/>
      <c r="BF125" s="31"/>
    </row>
    <row r="126" spans="1:58" ht="20.25" customHeight="1" outlineLevel="1" x14ac:dyDescent="0.45">
      <c r="A126" s="13">
        <v>123</v>
      </c>
      <c r="B126" s="14" t="s">
        <v>389</v>
      </c>
      <c r="C126" s="188" t="s">
        <v>390</v>
      </c>
      <c r="D126" s="14"/>
      <c r="E126" s="14"/>
      <c r="F126" s="90"/>
      <c r="G126" s="14"/>
      <c r="H126" s="14"/>
      <c r="I126" s="14"/>
      <c r="J126" s="14"/>
      <c r="K126" s="14"/>
      <c r="L126" s="14"/>
      <c r="M126" s="87"/>
      <c r="N126" s="161" t="s">
        <v>425</v>
      </c>
      <c r="O126" s="14" t="s">
        <v>394</v>
      </c>
      <c r="P126" s="14">
        <v>-23.970366670000001</v>
      </c>
      <c r="Q126" s="14">
        <v>113.61113330000001</v>
      </c>
      <c r="R126" s="14" t="s">
        <v>190</v>
      </c>
      <c r="S126" s="87" t="s">
        <v>426</v>
      </c>
      <c r="T126" s="87"/>
      <c r="U126" s="87"/>
      <c r="V126" s="87"/>
      <c r="W126" s="94"/>
      <c r="X126" s="87"/>
      <c r="Y126" s="14"/>
      <c r="Z126" s="14"/>
      <c r="AA126" s="14"/>
      <c r="AB126" s="28"/>
      <c r="AC126" s="14"/>
      <c r="AD126" s="14"/>
      <c r="AE126" s="14"/>
      <c r="AF126" s="14"/>
      <c r="AG126" s="14"/>
      <c r="AH126" s="87"/>
      <c r="AI126" s="143"/>
      <c r="AJ126" s="136" t="s">
        <v>416</v>
      </c>
      <c r="AK126" s="143"/>
      <c r="AL126" s="14"/>
      <c r="AM126" s="14"/>
      <c r="AN126" s="14"/>
      <c r="AO126" s="157"/>
      <c r="AP126" s="31"/>
      <c r="AQ126" s="31"/>
      <c r="AR126" s="31"/>
      <c r="AS126" s="31"/>
      <c r="AT126" s="31"/>
      <c r="AU126" s="31"/>
      <c r="AV126" s="31"/>
      <c r="AW126" s="31"/>
      <c r="AX126" s="31"/>
      <c r="AY126" s="31"/>
      <c r="AZ126" s="31"/>
      <c r="BA126" s="31"/>
      <c r="BB126" s="31"/>
      <c r="BC126" s="31"/>
      <c r="BD126" s="31"/>
      <c r="BE126" s="31"/>
      <c r="BF126" s="31"/>
    </row>
    <row r="127" spans="1:58" ht="20.25" customHeight="1" outlineLevel="1" x14ac:dyDescent="0.45">
      <c r="A127" s="13">
        <v>124</v>
      </c>
      <c r="B127" s="14" t="s">
        <v>389</v>
      </c>
      <c r="C127" s="188" t="s">
        <v>390</v>
      </c>
      <c r="D127" s="14"/>
      <c r="E127" s="14"/>
      <c r="F127" s="90"/>
      <c r="G127" s="14"/>
      <c r="H127" s="14"/>
      <c r="I127" s="14"/>
      <c r="J127" s="14"/>
      <c r="K127" s="14"/>
      <c r="L127" s="14"/>
      <c r="M127" s="87"/>
      <c r="N127" s="161" t="s">
        <v>425</v>
      </c>
      <c r="O127" s="14" t="s">
        <v>394</v>
      </c>
      <c r="P127" s="14">
        <v>-23.97076667</v>
      </c>
      <c r="Q127" s="14">
        <v>113.61106669999999</v>
      </c>
      <c r="R127" s="14" t="s">
        <v>190</v>
      </c>
      <c r="S127" s="87" t="s">
        <v>426</v>
      </c>
      <c r="T127" s="87"/>
      <c r="U127" s="87"/>
      <c r="V127" s="87"/>
      <c r="W127" s="94"/>
      <c r="X127" s="87"/>
      <c r="Y127" s="14"/>
      <c r="Z127" s="14"/>
      <c r="AA127" s="14"/>
      <c r="AB127" s="28"/>
      <c r="AC127" s="14"/>
      <c r="AD127" s="14"/>
      <c r="AE127" s="14"/>
      <c r="AF127" s="14"/>
      <c r="AG127" s="14"/>
      <c r="AH127" s="87"/>
      <c r="AI127" s="143"/>
      <c r="AJ127" s="136" t="s">
        <v>416</v>
      </c>
      <c r="AK127" s="143"/>
      <c r="AL127" s="14"/>
      <c r="AM127" s="14"/>
      <c r="AN127" s="14"/>
      <c r="AO127" s="157"/>
      <c r="AP127" s="31"/>
      <c r="AQ127" s="31"/>
      <c r="AR127" s="31"/>
      <c r="AS127" s="31"/>
      <c r="AT127" s="31"/>
      <c r="AU127" s="31"/>
      <c r="AV127" s="31"/>
      <c r="AW127" s="31"/>
      <c r="AX127" s="31"/>
      <c r="AY127" s="31"/>
      <c r="AZ127" s="31"/>
      <c r="BA127" s="31"/>
      <c r="BB127" s="31"/>
      <c r="BC127" s="31"/>
      <c r="BD127" s="31"/>
      <c r="BE127" s="31"/>
      <c r="BF127" s="31"/>
    </row>
    <row r="128" spans="1:58" ht="21.75" customHeight="1" outlineLevel="1" x14ac:dyDescent="0.45">
      <c r="A128" s="13">
        <v>125</v>
      </c>
      <c r="B128" s="14" t="s">
        <v>389</v>
      </c>
      <c r="C128" s="188" t="s">
        <v>390</v>
      </c>
      <c r="D128" s="14"/>
      <c r="E128" s="14"/>
      <c r="F128" s="90"/>
      <c r="G128" s="14"/>
      <c r="H128" s="14"/>
      <c r="I128" s="14"/>
      <c r="J128" s="14"/>
      <c r="K128" s="14"/>
      <c r="L128" s="14"/>
      <c r="M128" s="87"/>
      <c r="N128" s="161" t="s">
        <v>425</v>
      </c>
      <c r="O128" s="14" t="s">
        <v>394</v>
      </c>
      <c r="P128" s="14">
        <v>-23.95986667</v>
      </c>
      <c r="Q128" s="14">
        <v>113.6362</v>
      </c>
      <c r="R128" s="14" t="s">
        <v>190</v>
      </c>
      <c r="S128" s="87" t="s">
        <v>426</v>
      </c>
      <c r="T128" s="87"/>
      <c r="U128" s="87"/>
      <c r="V128" s="87"/>
      <c r="W128" s="94"/>
      <c r="X128" s="87"/>
      <c r="Y128" s="14"/>
      <c r="Z128" s="14"/>
      <c r="AA128" s="14"/>
      <c r="AB128" s="28"/>
      <c r="AC128" s="14"/>
      <c r="AD128" s="14"/>
      <c r="AE128" s="14"/>
      <c r="AF128" s="14"/>
      <c r="AG128" s="14"/>
      <c r="AH128" s="87"/>
      <c r="AI128" s="143"/>
      <c r="AJ128" s="136" t="s">
        <v>416</v>
      </c>
      <c r="AK128" s="143"/>
      <c r="AL128" s="14"/>
      <c r="AM128" s="14"/>
      <c r="AN128" s="14"/>
      <c r="AO128" s="157"/>
      <c r="AP128" s="31"/>
      <c r="AQ128" s="31"/>
      <c r="AR128" s="31"/>
      <c r="AS128" s="31"/>
      <c r="AT128" s="31"/>
      <c r="AU128" s="31"/>
      <c r="AV128" s="31"/>
      <c r="AW128" s="31"/>
      <c r="AX128" s="31"/>
      <c r="AY128" s="31"/>
      <c r="AZ128" s="31"/>
      <c r="BA128" s="31"/>
      <c r="BB128" s="31"/>
      <c r="BC128" s="31"/>
      <c r="BD128" s="31"/>
      <c r="BE128" s="31"/>
      <c r="BF128" s="31"/>
    </row>
    <row r="129" spans="1:58" ht="21.75" customHeight="1" outlineLevel="1" x14ac:dyDescent="0.45">
      <c r="A129" s="13">
        <v>126</v>
      </c>
      <c r="B129" s="14" t="s">
        <v>389</v>
      </c>
      <c r="C129" s="188" t="s">
        <v>390</v>
      </c>
      <c r="D129" s="14"/>
      <c r="E129" s="14"/>
      <c r="F129" s="90"/>
      <c r="G129" s="14"/>
      <c r="H129" s="14"/>
      <c r="I129" s="14"/>
      <c r="J129" s="14"/>
      <c r="K129" s="14"/>
      <c r="L129" s="14"/>
      <c r="M129" s="87"/>
      <c r="N129" s="161" t="s">
        <v>425</v>
      </c>
      <c r="O129" s="14" t="s">
        <v>394</v>
      </c>
      <c r="P129" s="14">
        <v>-23.974119439999999</v>
      </c>
      <c r="Q129" s="14">
        <v>113.6180806</v>
      </c>
      <c r="R129" s="14" t="s">
        <v>190</v>
      </c>
      <c r="S129" s="87" t="s">
        <v>426</v>
      </c>
      <c r="T129" s="87"/>
      <c r="U129" s="87"/>
      <c r="V129" s="87"/>
      <c r="W129" s="94"/>
      <c r="X129" s="87"/>
      <c r="Y129" s="14"/>
      <c r="Z129" s="14"/>
      <c r="AA129" s="14"/>
      <c r="AB129" s="28"/>
      <c r="AC129" s="14"/>
      <c r="AD129" s="14"/>
      <c r="AE129" s="14"/>
      <c r="AF129" s="14"/>
      <c r="AG129" s="14"/>
      <c r="AH129" s="87"/>
      <c r="AI129" s="143"/>
      <c r="AJ129" s="136" t="s">
        <v>416</v>
      </c>
      <c r="AK129" s="143"/>
      <c r="AL129" s="14"/>
      <c r="AM129" s="14"/>
      <c r="AN129" s="14"/>
      <c r="AO129" s="157"/>
      <c r="AP129" s="31"/>
      <c r="AQ129" s="31"/>
      <c r="AR129" s="31"/>
      <c r="AS129" s="31"/>
      <c r="AT129" s="31"/>
      <c r="AU129" s="31"/>
      <c r="AV129" s="31"/>
      <c r="AW129" s="31"/>
      <c r="AX129" s="31"/>
      <c r="AY129" s="31"/>
      <c r="AZ129" s="31"/>
      <c r="BA129" s="31"/>
      <c r="BB129" s="31"/>
      <c r="BC129" s="31"/>
      <c r="BD129" s="31"/>
      <c r="BE129" s="31"/>
      <c r="BF129" s="31"/>
    </row>
    <row r="130" spans="1:58" ht="22.5" customHeight="1" outlineLevel="1" x14ac:dyDescent="0.45">
      <c r="A130" s="13">
        <v>127</v>
      </c>
      <c r="B130" s="14" t="s">
        <v>389</v>
      </c>
      <c r="C130" s="188" t="s">
        <v>390</v>
      </c>
      <c r="D130" s="14"/>
      <c r="E130" s="14"/>
      <c r="F130" s="90"/>
      <c r="G130" s="14"/>
      <c r="H130" s="14"/>
      <c r="I130" s="14"/>
      <c r="J130" s="14"/>
      <c r="K130" s="14"/>
      <c r="L130" s="14"/>
      <c r="M130" s="87"/>
      <c r="N130" s="161" t="s">
        <v>425</v>
      </c>
      <c r="O130" s="14" t="s">
        <v>394</v>
      </c>
      <c r="P130" s="14">
        <v>-23.959816669999999</v>
      </c>
      <c r="Q130" s="14">
        <v>113.6362833</v>
      </c>
      <c r="R130" s="14" t="s">
        <v>190</v>
      </c>
      <c r="S130" s="87" t="s">
        <v>426</v>
      </c>
      <c r="T130" s="87"/>
      <c r="U130" s="87"/>
      <c r="V130" s="87"/>
      <c r="W130" s="94"/>
      <c r="X130" s="87"/>
      <c r="Y130" s="14"/>
      <c r="Z130" s="14"/>
      <c r="AA130" s="14"/>
      <c r="AB130" s="28"/>
      <c r="AC130" s="14"/>
      <c r="AD130" s="14"/>
      <c r="AE130" s="14"/>
      <c r="AF130" s="14"/>
      <c r="AG130" s="14"/>
      <c r="AH130" s="87"/>
      <c r="AI130" s="143"/>
      <c r="AJ130" s="136" t="s">
        <v>416</v>
      </c>
      <c r="AK130" s="143"/>
      <c r="AL130" s="14"/>
      <c r="AM130" s="14"/>
      <c r="AN130" s="14"/>
      <c r="AO130" s="157"/>
      <c r="AP130" s="31"/>
      <c r="AQ130" s="31"/>
      <c r="AR130" s="31"/>
      <c r="AS130" s="31"/>
      <c r="AT130" s="31"/>
      <c r="AU130" s="31"/>
      <c r="AV130" s="31"/>
      <c r="AW130" s="31"/>
      <c r="AX130" s="31"/>
      <c r="AY130" s="31"/>
      <c r="AZ130" s="31"/>
      <c r="BA130" s="31"/>
      <c r="BB130" s="31"/>
      <c r="BC130" s="31"/>
      <c r="BD130" s="31"/>
      <c r="BE130" s="31"/>
      <c r="BF130" s="31"/>
    </row>
    <row r="131" spans="1:58" ht="20.25" customHeight="1" outlineLevel="1" x14ac:dyDescent="0.45">
      <c r="A131" s="13">
        <v>128</v>
      </c>
      <c r="B131" s="14" t="s">
        <v>389</v>
      </c>
      <c r="C131" s="188" t="s">
        <v>390</v>
      </c>
      <c r="D131" s="14"/>
      <c r="E131" s="14"/>
      <c r="F131" s="90"/>
      <c r="G131" s="14"/>
      <c r="H131" s="14"/>
      <c r="I131" s="14"/>
      <c r="J131" s="14"/>
      <c r="K131" s="14"/>
      <c r="L131" s="14"/>
      <c r="M131" s="87"/>
      <c r="N131" s="161" t="s">
        <v>411</v>
      </c>
      <c r="O131" s="14" t="s">
        <v>394</v>
      </c>
      <c r="P131" s="14">
        <v>-25.863516669999999</v>
      </c>
      <c r="Q131" s="14">
        <v>113.4927667</v>
      </c>
      <c r="R131" s="14" t="s">
        <v>230</v>
      </c>
      <c r="S131" s="87" t="s">
        <v>426</v>
      </c>
      <c r="T131" s="87"/>
      <c r="U131" s="87"/>
      <c r="V131" s="87"/>
      <c r="W131" s="94"/>
      <c r="X131" s="87"/>
      <c r="Y131" s="14"/>
      <c r="Z131" s="14"/>
      <c r="AA131" s="14"/>
      <c r="AB131" s="28">
        <v>237.89400000000001</v>
      </c>
      <c r="AC131" s="14"/>
      <c r="AD131" s="14"/>
      <c r="AE131" s="14"/>
      <c r="AF131" s="14"/>
      <c r="AG131" s="14"/>
      <c r="AH131" s="87"/>
      <c r="AI131" s="143"/>
      <c r="AJ131" s="136">
        <v>1.5</v>
      </c>
      <c r="AK131" s="143"/>
      <c r="AL131" s="14"/>
      <c r="AM131" s="14"/>
      <c r="AN131" s="14"/>
      <c r="AO131" s="157"/>
      <c r="AP131" s="31"/>
      <c r="AQ131" s="31"/>
      <c r="AR131" s="31"/>
      <c r="AS131" s="31"/>
      <c r="AT131" s="31"/>
      <c r="AU131" s="31"/>
      <c r="AV131" s="31"/>
      <c r="AW131" s="31"/>
      <c r="AX131" s="31"/>
      <c r="AY131" s="31"/>
      <c r="AZ131" s="31"/>
      <c r="BA131" s="31"/>
      <c r="BB131" s="31"/>
      <c r="BC131" s="31"/>
      <c r="BD131" s="31"/>
      <c r="BE131" s="31"/>
      <c r="BF131" s="31"/>
    </row>
    <row r="132" spans="1:58" ht="15.75" customHeight="1" outlineLevel="1" x14ac:dyDescent="0.45">
      <c r="A132" s="13">
        <v>129</v>
      </c>
      <c r="B132" s="14" t="s">
        <v>389</v>
      </c>
      <c r="C132" s="188" t="s">
        <v>390</v>
      </c>
      <c r="D132" s="14"/>
      <c r="E132" s="14"/>
      <c r="F132" s="90"/>
      <c r="G132" s="14"/>
      <c r="H132" s="14"/>
      <c r="I132" s="14"/>
      <c r="J132" s="14"/>
      <c r="K132" s="14"/>
      <c r="L132" s="14"/>
      <c r="M132" s="87"/>
      <c r="N132" s="161" t="s">
        <v>427</v>
      </c>
      <c r="O132" s="14" t="s">
        <v>394</v>
      </c>
      <c r="P132" s="14">
        <v>-24.901578990000001</v>
      </c>
      <c r="Q132" s="14">
        <v>113.6418307</v>
      </c>
      <c r="R132" s="14" t="s">
        <v>190</v>
      </c>
      <c r="S132" s="87" t="s">
        <v>426</v>
      </c>
      <c r="T132" s="87"/>
      <c r="U132" s="87"/>
      <c r="V132" s="87"/>
      <c r="W132" s="94"/>
      <c r="X132" s="87"/>
      <c r="Y132" s="14"/>
      <c r="Z132" s="14"/>
      <c r="AA132" s="14"/>
      <c r="AB132" s="28">
        <v>260.12200000000001</v>
      </c>
      <c r="AC132" s="14"/>
      <c r="AD132" s="14"/>
      <c r="AE132" s="14"/>
      <c r="AF132" s="14"/>
      <c r="AG132" s="14"/>
      <c r="AH132" s="87"/>
      <c r="AI132" s="143"/>
      <c r="AJ132" s="136">
        <v>1.5</v>
      </c>
      <c r="AK132" s="143"/>
      <c r="AL132" s="14"/>
      <c r="AM132" s="14"/>
      <c r="AN132" s="14"/>
      <c r="AO132" s="157"/>
      <c r="AP132" s="31"/>
      <c r="AQ132" s="31"/>
      <c r="AR132" s="31"/>
      <c r="AS132" s="31"/>
      <c r="AT132" s="31"/>
      <c r="AU132" s="31"/>
      <c r="AV132" s="31"/>
      <c r="AW132" s="31"/>
      <c r="AX132" s="31"/>
      <c r="AY132" s="31"/>
      <c r="AZ132" s="31"/>
      <c r="BA132" s="31"/>
      <c r="BB132" s="31"/>
      <c r="BC132" s="31"/>
      <c r="BD132" s="31"/>
      <c r="BE132" s="31"/>
      <c r="BF132" s="31"/>
    </row>
    <row r="133" spans="1:58" ht="20.25" customHeight="1" outlineLevel="1" x14ac:dyDescent="0.45">
      <c r="A133" s="13">
        <v>130</v>
      </c>
      <c r="B133" s="14" t="s">
        <v>389</v>
      </c>
      <c r="C133" s="188" t="s">
        <v>390</v>
      </c>
      <c r="D133" s="14"/>
      <c r="E133" s="14"/>
      <c r="F133" s="90"/>
      <c r="G133" s="14"/>
      <c r="H133" s="14"/>
      <c r="I133" s="14"/>
      <c r="J133" s="14"/>
      <c r="K133" s="14"/>
      <c r="L133" s="14"/>
      <c r="M133" s="87"/>
      <c r="N133" s="161" t="s">
        <v>411</v>
      </c>
      <c r="O133" s="14" t="s">
        <v>394</v>
      </c>
      <c r="P133" s="14">
        <v>-25.889383330000001</v>
      </c>
      <c r="Q133" s="14">
        <v>113.84103330000001</v>
      </c>
      <c r="R133" s="14" t="s">
        <v>230</v>
      </c>
      <c r="S133" s="87" t="s">
        <v>426</v>
      </c>
      <c r="T133" s="87"/>
      <c r="U133" s="87"/>
      <c r="V133" s="87"/>
      <c r="W133" s="94"/>
      <c r="X133" s="87"/>
      <c r="Y133" s="14"/>
      <c r="Z133" s="14"/>
      <c r="AA133" s="14"/>
      <c r="AB133" s="28">
        <v>227.79599999999999</v>
      </c>
      <c r="AC133" s="14"/>
      <c r="AD133" s="14"/>
      <c r="AE133" s="14"/>
      <c r="AF133" s="14"/>
      <c r="AG133" s="14"/>
      <c r="AH133" s="87"/>
      <c r="AI133" s="143"/>
      <c r="AJ133" s="136" t="s">
        <v>396</v>
      </c>
      <c r="AK133" s="143"/>
      <c r="AL133" s="14"/>
      <c r="AM133" s="14"/>
      <c r="AN133" s="14"/>
      <c r="AO133" s="157"/>
      <c r="AP133" s="31"/>
      <c r="AQ133" s="31"/>
      <c r="AR133" s="31"/>
      <c r="AS133" s="31"/>
      <c r="AT133" s="31"/>
      <c r="AU133" s="31"/>
      <c r="AV133" s="31"/>
      <c r="AW133" s="31"/>
      <c r="AX133" s="31"/>
      <c r="AY133" s="31"/>
      <c r="AZ133" s="31"/>
      <c r="BA133" s="31"/>
      <c r="BB133" s="31"/>
      <c r="BC133" s="31"/>
      <c r="BD133" s="31"/>
      <c r="BE133" s="31"/>
      <c r="BF133" s="31"/>
    </row>
    <row r="134" spans="1:58" ht="15.75" customHeight="1" outlineLevel="1" x14ac:dyDescent="0.45">
      <c r="A134" s="13">
        <v>131</v>
      </c>
      <c r="B134" s="14" t="s">
        <v>389</v>
      </c>
      <c r="C134" s="188" t="s">
        <v>390</v>
      </c>
      <c r="D134" s="14"/>
      <c r="E134" s="14"/>
      <c r="F134" s="90"/>
      <c r="G134" s="14"/>
      <c r="H134" s="14"/>
      <c r="I134" s="14"/>
      <c r="J134" s="14"/>
      <c r="K134" s="14"/>
      <c r="L134" s="14"/>
      <c r="M134" s="87"/>
      <c r="N134" s="161" t="s">
        <v>411</v>
      </c>
      <c r="O134" s="14" t="s">
        <v>394</v>
      </c>
      <c r="P134" s="14">
        <v>-25.78701667</v>
      </c>
      <c r="Q134" s="14">
        <v>113.85161669999999</v>
      </c>
      <c r="R134" s="14" t="s">
        <v>230</v>
      </c>
      <c r="S134" s="87" t="s">
        <v>426</v>
      </c>
      <c r="T134" s="87"/>
      <c r="U134" s="87"/>
      <c r="V134" s="87"/>
      <c r="W134" s="94"/>
      <c r="X134" s="87"/>
      <c r="Y134" s="14"/>
      <c r="Z134" s="14"/>
      <c r="AA134" s="14"/>
      <c r="AB134" s="28">
        <v>228.15</v>
      </c>
      <c r="AC134" s="14"/>
      <c r="AD134" s="14"/>
      <c r="AE134" s="14"/>
      <c r="AF134" s="14"/>
      <c r="AG134" s="14"/>
      <c r="AH134" s="87"/>
      <c r="AI134" s="143"/>
      <c r="AJ134" s="136" t="s">
        <v>399</v>
      </c>
      <c r="AK134" s="143"/>
      <c r="AL134" s="14"/>
      <c r="AM134" s="14"/>
      <c r="AN134" s="14"/>
      <c r="AO134" s="157"/>
      <c r="AP134" s="31"/>
      <c r="AQ134" s="31"/>
      <c r="AR134" s="31"/>
      <c r="AS134" s="31"/>
      <c r="AT134" s="31"/>
      <c r="AU134" s="31"/>
      <c r="AV134" s="31"/>
      <c r="AW134" s="31"/>
      <c r="AX134" s="31"/>
      <c r="AY134" s="31"/>
      <c r="AZ134" s="31"/>
      <c r="BA134" s="31"/>
      <c r="BB134" s="31"/>
      <c r="BC134" s="31"/>
      <c r="BD134" s="31"/>
      <c r="BE134" s="31"/>
      <c r="BF134" s="31"/>
    </row>
    <row r="135" spans="1:58" ht="15.75" customHeight="1" outlineLevel="1" x14ac:dyDescent="0.45">
      <c r="A135" s="13">
        <v>132</v>
      </c>
      <c r="B135" s="14" t="s">
        <v>389</v>
      </c>
      <c r="C135" s="188" t="s">
        <v>390</v>
      </c>
      <c r="D135" s="14"/>
      <c r="E135" s="14"/>
      <c r="F135" s="90"/>
      <c r="G135" s="14"/>
      <c r="H135" s="14"/>
      <c r="I135" s="14"/>
      <c r="J135" s="14"/>
      <c r="K135" s="14"/>
      <c r="L135" s="14"/>
      <c r="M135" s="87"/>
      <c r="N135" s="161" t="s">
        <v>411</v>
      </c>
      <c r="O135" s="14" t="s">
        <v>394</v>
      </c>
      <c r="P135" s="14">
        <v>-25.691448099999999</v>
      </c>
      <c r="Q135" s="14">
        <v>113.5986449</v>
      </c>
      <c r="R135" s="14" t="s">
        <v>230</v>
      </c>
      <c r="S135" s="87" t="s">
        <v>426</v>
      </c>
      <c r="T135" s="87"/>
      <c r="U135" s="87"/>
      <c r="V135" s="87"/>
      <c r="W135" s="94"/>
      <c r="X135" s="87"/>
      <c r="Y135" s="14"/>
      <c r="Z135" s="14"/>
      <c r="AA135" s="14"/>
      <c r="AB135" s="28">
        <v>233.76900000000001</v>
      </c>
      <c r="AC135" s="14"/>
      <c r="AD135" s="14"/>
      <c r="AE135" s="14"/>
      <c r="AF135" s="14"/>
      <c r="AG135" s="14"/>
      <c r="AH135" s="87"/>
      <c r="AI135" s="143"/>
      <c r="AJ135" s="136">
        <v>2.5</v>
      </c>
      <c r="AK135" s="143"/>
      <c r="AL135" s="14"/>
      <c r="AM135" s="14"/>
      <c r="AN135" s="14"/>
      <c r="AO135" s="157"/>
      <c r="AP135" s="31"/>
      <c r="AQ135" s="31"/>
      <c r="AR135" s="31"/>
      <c r="AS135" s="31"/>
      <c r="AT135" s="31"/>
      <c r="AU135" s="31"/>
      <c r="AV135" s="31"/>
      <c r="AW135" s="31"/>
      <c r="AX135" s="31"/>
      <c r="AY135" s="31"/>
      <c r="AZ135" s="31"/>
      <c r="BA135" s="31"/>
      <c r="BB135" s="31"/>
      <c r="BC135" s="31"/>
      <c r="BD135" s="31"/>
      <c r="BE135" s="31"/>
      <c r="BF135" s="31"/>
    </row>
    <row r="136" spans="1:58" ht="15.75" customHeight="1" outlineLevel="1" x14ac:dyDescent="0.45">
      <c r="A136" s="13">
        <v>133</v>
      </c>
      <c r="B136" s="14" t="s">
        <v>389</v>
      </c>
      <c r="C136" s="188" t="s">
        <v>390</v>
      </c>
      <c r="D136" s="14"/>
      <c r="E136" s="14"/>
      <c r="F136" s="90"/>
      <c r="G136" s="14"/>
      <c r="H136" s="14"/>
      <c r="I136" s="14"/>
      <c r="J136" s="14"/>
      <c r="K136" s="14"/>
      <c r="L136" s="14"/>
      <c r="M136" s="87"/>
      <c r="N136" s="161" t="s">
        <v>411</v>
      </c>
      <c r="O136" s="14" t="s">
        <v>394</v>
      </c>
      <c r="P136" s="14">
        <v>-25.62091667</v>
      </c>
      <c r="Q136" s="14">
        <v>113.5897167</v>
      </c>
      <c r="R136" s="14" t="s">
        <v>230</v>
      </c>
      <c r="S136" s="87" t="s">
        <v>426</v>
      </c>
      <c r="T136" s="87"/>
      <c r="U136" s="87"/>
      <c r="V136" s="87"/>
      <c r="W136" s="94"/>
      <c r="X136" s="87"/>
      <c r="Y136" s="14"/>
      <c r="Z136" s="14"/>
      <c r="AA136" s="14"/>
      <c r="AB136" s="28">
        <v>235.24</v>
      </c>
      <c r="AC136" s="14"/>
      <c r="AD136" s="14"/>
      <c r="AE136" s="14"/>
      <c r="AF136" s="14"/>
      <c r="AG136" s="14"/>
      <c r="AH136" s="87"/>
      <c r="AI136" s="143"/>
      <c r="AJ136" s="136">
        <v>1.5</v>
      </c>
      <c r="AK136" s="143"/>
      <c r="AL136" s="14"/>
      <c r="AM136" s="14"/>
      <c r="AN136" s="14"/>
      <c r="AO136" s="157"/>
      <c r="AP136" s="31"/>
      <c r="AQ136" s="31"/>
      <c r="AR136" s="31"/>
      <c r="AS136" s="31"/>
      <c r="AT136" s="31"/>
      <c r="AU136" s="31"/>
      <c r="AV136" s="31"/>
      <c r="AW136" s="31"/>
      <c r="AX136" s="31"/>
      <c r="AY136" s="31"/>
      <c r="AZ136" s="31"/>
      <c r="BA136" s="31"/>
      <c r="BB136" s="31"/>
      <c r="BC136" s="31"/>
      <c r="BD136" s="31"/>
      <c r="BE136" s="31"/>
      <c r="BF136" s="31"/>
    </row>
    <row r="137" spans="1:58" ht="15.75" customHeight="1" outlineLevel="1" x14ac:dyDescent="0.45">
      <c r="A137" s="13">
        <v>134</v>
      </c>
      <c r="B137" s="14" t="s">
        <v>389</v>
      </c>
      <c r="C137" s="188" t="s">
        <v>390</v>
      </c>
      <c r="D137" s="14"/>
      <c r="E137" s="14"/>
      <c r="F137" s="90"/>
      <c r="G137" s="14"/>
      <c r="H137" s="14"/>
      <c r="I137" s="14"/>
      <c r="J137" s="14"/>
      <c r="K137" s="14"/>
      <c r="L137" s="14"/>
      <c r="M137" s="87"/>
      <c r="N137" s="161" t="s">
        <v>428</v>
      </c>
      <c r="O137" s="14" t="s">
        <v>394</v>
      </c>
      <c r="P137" s="14">
        <v>-30.31041493</v>
      </c>
      <c r="Q137" s="14">
        <v>115.00810869999999</v>
      </c>
      <c r="R137" s="14" t="s">
        <v>230</v>
      </c>
      <c r="S137" s="87" t="s">
        <v>395</v>
      </c>
      <c r="T137" s="87"/>
      <c r="U137" s="87"/>
      <c r="V137" s="87"/>
      <c r="W137" s="94"/>
      <c r="X137" s="87"/>
      <c r="Y137" s="14"/>
      <c r="Z137" s="14"/>
      <c r="AA137" s="14"/>
      <c r="AB137" s="28">
        <v>549.39099999999996</v>
      </c>
      <c r="AC137" s="14"/>
      <c r="AD137" s="14"/>
      <c r="AE137" s="14"/>
      <c r="AF137" s="14"/>
      <c r="AG137" s="14"/>
      <c r="AH137" s="87"/>
      <c r="AI137" s="143"/>
      <c r="AJ137" s="136">
        <v>3.5</v>
      </c>
      <c r="AK137" s="143"/>
      <c r="AL137" s="14"/>
      <c r="AM137" s="14"/>
      <c r="AN137" s="14"/>
      <c r="AO137" s="157"/>
      <c r="AP137" s="31"/>
      <c r="AQ137" s="31"/>
      <c r="AR137" s="31"/>
      <c r="AS137" s="31"/>
      <c r="AT137" s="31"/>
      <c r="AU137" s="31"/>
      <c r="AV137" s="31"/>
      <c r="AW137" s="31"/>
      <c r="AX137" s="31"/>
      <c r="AY137" s="31"/>
      <c r="AZ137" s="31"/>
      <c r="BA137" s="31"/>
      <c r="BB137" s="31"/>
      <c r="BC137" s="31"/>
      <c r="BD137" s="31"/>
      <c r="BE137" s="31"/>
      <c r="BF137" s="31"/>
    </row>
    <row r="138" spans="1:58" ht="15.75" customHeight="1" outlineLevel="1" x14ac:dyDescent="0.45">
      <c r="A138" s="13">
        <v>135</v>
      </c>
      <c r="B138" s="14" t="s">
        <v>389</v>
      </c>
      <c r="C138" s="188" t="s">
        <v>390</v>
      </c>
      <c r="D138" s="14"/>
      <c r="E138" s="14"/>
      <c r="F138" s="90"/>
      <c r="G138" s="14"/>
      <c r="H138" s="14"/>
      <c r="I138" s="14"/>
      <c r="J138" s="14"/>
      <c r="K138" s="14"/>
      <c r="L138" s="14"/>
      <c r="M138" s="87"/>
      <c r="N138" s="161" t="s">
        <v>411</v>
      </c>
      <c r="O138" s="14" t="s">
        <v>394</v>
      </c>
      <c r="P138" s="14">
        <v>-26.05468333</v>
      </c>
      <c r="Q138" s="14">
        <v>113.3972</v>
      </c>
      <c r="R138" s="14" t="s">
        <v>230</v>
      </c>
      <c r="S138" s="87" t="s">
        <v>426</v>
      </c>
      <c r="T138" s="87"/>
      <c r="U138" s="87"/>
      <c r="V138" s="87"/>
      <c r="W138" s="94"/>
      <c r="X138" s="87"/>
      <c r="Y138" s="14"/>
      <c r="Z138" s="14"/>
      <c r="AA138" s="14"/>
      <c r="AB138" s="28">
        <v>247.05799999999999</v>
      </c>
      <c r="AC138" s="14"/>
      <c r="AD138" s="14"/>
      <c r="AE138" s="14"/>
      <c r="AF138" s="14"/>
      <c r="AG138" s="14"/>
      <c r="AH138" s="87"/>
      <c r="AI138" s="143"/>
      <c r="AJ138" s="136" t="s">
        <v>399</v>
      </c>
      <c r="AK138" s="143"/>
      <c r="AL138" s="14"/>
      <c r="AM138" s="14"/>
      <c r="AN138" s="14"/>
      <c r="AO138" s="157"/>
      <c r="AP138" s="31"/>
      <c r="AQ138" s="31"/>
      <c r="AR138" s="31"/>
      <c r="AS138" s="31"/>
      <c r="AT138" s="31"/>
      <c r="AU138" s="31"/>
      <c r="AV138" s="31"/>
      <c r="AW138" s="31"/>
      <c r="AX138" s="31"/>
      <c r="AY138" s="31"/>
      <c r="AZ138" s="31"/>
      <c r="BA138" s="31"/>
      <c r="BB138" s="31"/>
      <c r="BC138" s="31"/>
      <c r="BD138" s="31"/>
      <c r="BE138" s="31"/>
      <c r="BF138" s="31"/>
    </row>
    <row r="139" spans="1:58" ht="15.75" customHeight="1" outlineLevel="1" x14ac:dyDescent="0.45">
      <c r="A139" s="13">
        <v>136</v>
      </c>
      <c r="B139" s="14" t="s">
        <v>389</v>
      </c>
      <c r="C139" s="188" t="s">
        <v>390</v>
      </c>
      <c r="D139" s="14"/>
      <c r="E139" s="14"/>
      <c r="F139" s="90"/>
      <c r="G139" s="14"/>
      <c r="H139" s="14"/>
      <c r="I139" s="14"/>
      <c r="J139" s="14"/>
      <c r="K139" s="14"/>
      <c r="L139" s="14"/>
      <c r="M139" s="87"/>
      <c r="N139" s="161" t="s">
        <v>411</v>
      </c>
      <c r="O139" s="14" t="s">
        <v>394</v>
      </c>
      <c r="P139" s="14">
        <v>-25.974730560000001</v>
      </c>
      <c r="Q139" s="14">
        <v>114.12401939999999</v>
      </c>
      <c r="R139" s="14" t="s">
        <v>230</v>
      </c>
      <c r="S139" s="87" t="s">
        <v>426</v>
      </c>
      <c r="T139" s="87"/>
      <c r="U139" s="87"/>
      <c r="V139" s="87"/>
      <c r="W139" s="94"/>
      <c r="X139" s="87"/>
      <c r="Y139" s="14"/>
      <c r="Z139" s="14"/>
      <c r="AA139" s="14"/>
      <c r="AB139" s="28">
        <v>226.82400000000001</v>
      </c>
      <c r="AC139" s="14"/>
      <c r="AD139" s="14"/>
      <c r="AE139" s="14"/>
      <c r="AF139" s="14"/>
      <c r="AG139" s="14"/>
      <c r="AH139" s="87"/>
      <c r="AI139" s="143"/>
      <c r="AJ139" s="136">
        <v>2.5</v>
      </c>
      <c r="AK139" s="143"/>
      <c r="AL139" s="14"/>
      <c r="AM139" s="14"/>
      <c r="AN139" s="14"/>
      <c r="AO139" s="157"/>
      <c r="AP139" s="31"/>
      <c r="AQ139" s="31"/>
      <c r="AR139" s="31"/>
      <c r="AS139" s="31"/>
      <c r="AT139" s="31"/>
      <c r="AU139" s="31"/>
      <c r="AV139" s="31"/>
      <c r="AW139" s="31"/>
      <c r="AX139" s="31"/>
      <c r="AY139" s="31"/>
      <c r="AZ139" s="31"/>
      <c r="BA139" s="31"/>
      <c r="BB139" s="31"/>
      <c r="BC139" s="31"/>
      <c r="BD139" s="31"/>
      <c r="BE139" s="31"/>
      <c r="BF139" s="31"/>
    </row>
    <row r="140" spans="1:58" ht="15.75" customHeight="1" outlineLevel="1" x14ac:dyDescent="0.45">
      <c r="A140" s="13">
        <v>137</v>
      </c>
      <c r="B140" s="14" t="s">
        <v>389</v>
      </c>
      <c r="C140" s="188" t="s">
        <v>390</v>
      </c>
      <c r="D140" s="14"/>
      <c r="E140" s="14"/>
      <c r="F140" s="90"/>
      <c r="G140" s="14"/>
      <c r="H140" s="14"/>
      <c r="I140" s="14"/>
      <c r="J140" s="14"/>
      <c r="K140" s="14"/>
      <c r="L140" s="14"/>
      <c r="M140" s="87"/>
      <c r="N140" s="161" t="s">
        <v>428</v>
      </c>
      <c r="O140" s="14" t="s">
        <v>394</v>
      </c>
      <c r="P140" s="14">
        <v>-30.310252649999999</v>
      </c>
      <c r="Q140" s="14">
        <v>115.0077347</v>
      </c>
      <c r="R140" s="14" t="s">
        <v>230</v>
      </c>
      <c r="S140" s="87" t="s">
        <v>395</v>
      </c>
      <c r="T140" s="87"/>
      <c r="U140" s="87"/>
      <c r="V140" s="87"/>
      <c r="W140" s="94"/>
      <c r="X140" s="87"/>
      <c r="Y140" s="14"/>
      <c r="Z140" s="14"/>
      <c r="AA140" s="14"/>
      <c r="AB140" s="28">
        <v>549.46</v>
      </c>
      <c r="AC140" s="14"/>
      <c r="AD140" s="14"/>
      <c r="AE140" s="14"/>
      <c r="AF140" s="14"/>
      <c r="AG140" s="14"/>
      <c r="AH140" s="87"/>
      <c r="AI140" s="143"/>
      <c r="AJ140" s="136">
        <v>3.5</v>
      </c>
      <c r="AK140" s="143"/>
      <c r="AL140" s="14"/>
      <c r="AM140" s="14"/>
      <c r="AN140" s="14"/>
      <c r="AO140" s="157"/>
      <c r="AP140" s="31"/>
      <c r="AQ140" s="31"/>
      <c r="AR140" s="31"/>
      <c r="AS140" s="31"/>
      <c r="AT140" s="31"/>
      <c r="AU140" s="31"/>
      <c r="AV140" s="31"/>
      <c r="AW140" s="31"/>
      <c r="AX140" s="31"/>
      <c r="AY140" s="31"/>
      <c r="AZ140" s="31"/>
      <c r="BA140" s="31"/>
      <c r="BB140" s="31"/>
      <c r="BC140" s="31"/>
      <c r="BD140" s="31"/>
      <c r="BE140" s="31"/>
      <c r="BF140" s="31"/>
    </row>
    <row r="141" spans="1:58" ht="15.75" customHeight="1" outlineLevel="1" x14ac:dyDescent="0.45">
      <c r="A141" s="13">
        <v>138</v>
      </c>
      <c r="B141" s="14" t="s">
        <v>389</v>
      </c>
      <c r="C141" s="188" t="s">
        <v>390</v>
      </c>
      <c r="D141" s="14"/>
      <c r="E141" s="14"/>
      <c r="F141" s="90"/>
      <c r="G141" s="14"/>
      <c r="H141" s="14"/>
      <c r="I141" s="14"/>
      <c r="J141" s="14"/>
      <c r="K141" s="14"/>
      <c r="L141" s="14"/>
      <c r="M141" s="87"/>
      <c r="N141" s="161" t="s">
        <v>428</v>
      </c>
      <c r="O141" s="14" t="s">
        <v>394</v>
      </c>
      <c r="P141" s="14">
        <v>-30.312294439999999</v>
      </c>
      <c r="Q141" s="14">
        <v>115.0005139</v>
      </c>
      <c r="R141" s="14" t="s">
        <v>230</v>
      </c>
      <c r="S141" s="87" t="s">
        <v>395</v>
      </c>
      <c r="T141" s="87"/>
      <c r="U141" s="87"/>
      <c r="V141" s="87"/>
      <c r="W141" s="94"/>
      <c r="X141" s="87"/>
      <c r="Y141" s="14"/>
      <c r="Z141" s="14"/>
      <c r="AA141" s="14"/>
      <c r="AB141" s="28">
        <v>550.70699999999999</v>
      </c>
      <c r="AC141" s="14"/>
      <c r="AD141" s="14"/>
      <c r="AE141" s="14"/>
      <c r="AF141" s="14"/>
      <c r="AG141" s="14"/>
      <c r="AH141" s="87"/>
      <c r="AI141" s="143"/>
      <c r="AJ141" s="136">
        <v>3.5</v>
      </c>
      <c r="AK141" s="143"/>
      <c r="AL141" s="14"/>
      <c r="AM141" s="14"/>
      <c r="AN141" s="14"/>
      <c r="AO141" s="157"/>
      <c r="AP141" s="31"/>
      <c r="AQ141" s="31"/>
      <c r="AR141" s="31"/>
      <c r="AS141" s="31"/>
      <c r="AT141" s="31"/>
      <c r="AU141" s="31"/>
      <c r="AV141" s="31"/>
      <c r="AW141" s="31"/>
      <c r="AX141" s="31"/>
      <c r="AY141" s="31"/>
      <c r="AZ141" s="31"/>
      <c r="BA141" s="31"/>
      <c r="BB141" s="31"/>
      <c r="BC141" s="31"/>
      <c r="BD141" s="31"/>
      <c r="BE141" s="31"/>
      <c r="BF141" s="31"/>
    </row>
    <row r="142" spans="1:58" ht="15.75" customHeight="1" outlineLevel="1" x14ac:dyDescent="0.45">
      <c r="A142" s="13">
        <v>139</v>
      </c>
      <c r="B142" s="14" t="s">
        <v>389</v>
      </c>
      <c r="C142" s="188" t="s">
        <v>390</v>
      </c>
      <c r="D142" s="14"/>
      <c r="E142" s="14"/>
      <c r="F142" s="90"/>
      <c r="G142" s="14"/>
      <c r="H142" s="14"/>
      <c r="I142" s="14"/>
      <c r="J142" s="14"/>
      <c r="K142" s="14"/>
      <c r="L142" s="14"/>
      <c r="M142" s="87"/>
      <c r="N142" s="161" t="s">
        <v>411</v>
      </c>
      <c r="O142" s="14" t="s">
        <v>394</v>
      </c>
      <c r="P142" s="14">
        <v>-25.962649089999999</v>
      </c>
      <c r="Q142" s="14">
        <v>114.1560692</v>
      </c>
      <c r="R142" s="14" t="s">
        <v>230</v>
      </c>
      <c r="S142" s="87" t="s">
        <v>426</v>
      </c>
      <c r="T142" s="87"/>
      <c r="U142" s="87"/>
      <c r="V142" s="87"/>
      <c r="W142" s="94"/>
      <c r="X142" s="87"/>
      <c r="Y142" s="14"/>
      <c r="Z142" s="14"/>
      <c r="AA142" s="14"/>
      <c r="AB142" s="28">
        <v>227.22</v>
      </c>
      <c r="AC142" s="14"/>
      <c r="AD142" s="14"/>
      <c r="AE142" s="14"/>
      <c r="AF142" s="14"/>
      <c r="AG142" s="14"/>
      <c r="AH142" s="87"/>
      <c r="AI142" s="143"/>
      <c r="AJ142" s="136">
        <v>1.5</v>
      </c>
      <c r="AK142" s="143"/>
      <c r="AL142" s="14"/>
      <c r="AM142" s="14"/>
      <c r="AN142" s="14"/>
      <c r="AO142" s="157"/>
      <c r="AP142" s="31"/>
      <c r="AQ142" s="31"/>
      <c r="AR142" s="31"/>
      <c r="AS142" s="31"/>
      <c r="AT142" s="31"/>
      <c r="AU142" s="31"/>
      <c r="AV142" s="31"/>
      <c r="AW142" s="31"/>
      <c r="AX142" s="31"/>
      <c r="AY142" s="31"/>
      <c r="AZ142" s="31"/>
      <c r="BA142" s="31"/>
      <c r="BB142" s="31"/>
      <c r="BC142" s="31"/>
      <c r="BD142" s="31"/>
      <c r="BE142" s="31"/>
      <c r="BF142" s="31"/>
    </row>
    <row r="143" spans="1:58" ht="15.75" customHeight="1" outlineLevel="1" x14ac:dyDescent="0.45">
      <c r="A143" s="13">
        <v>140</v>
      </c>
      <c r="B143" s="14" t="s">
        <v>389</v>
      </c>
      <c r="C143" s="188" t="s">
        <v>390</v>
      </c>
      <c r="D143" s="14"/>
      <c r="E143" s="14"/>
      <c r="F143" s="90"/>
      <c r="G143" s="14"/>
      <c r="H143" s="14"/>
      <c r="I143" s="14"/>
      <c r="J143" s="14"/>
      <c r="K143" s="14"/>
      <c r="L143" s="14"/>
      <c r="M143" s="87"/>
      <c r="N143" s="161" t="s">
        <v>411</v>
      </c>
      <c r="O143" s="14" t="s">
        <v>394</v>
      </c>
      <c r="P143" s="14">
        <v>-25.889350719999999</v>
      </c>
      <c r="Q143" s="14">
        <v>113.8408585</v>
      </c>
      <c r="R143" s="14" t="s">
        <v>230</v>
      </c>
      <c r="S143" s="87" t="s">
        <v>426</v>
      </c>
      <c r="T143" s="87"/>
      <c r="U143" s="87"/>
      <c r="V143" s="87"/>
      <c r="W143" s="94"/>
      <c r="X143" s="87"/>
      <c r="Y143" s="14"/>
      <c r="Z143" s="14"/>
      <c r="AA143" s="14"/>
      <c r="AB143" s="28">
        <v>227.79599999999999</v>
      </c>
      <c r="AC143" s="14"/>
      <c r="AD143" s="14"/>
      <c r="AE143" s="14"/>
      <c r="AF143" s="14"/>
      <c r="AG143" s="14"/>
      <c r="AH143" s="87"/>
      <c r="AI143" s="143"/>
      <c r="AJ143" s="136" t="s">
        <v>401</v>
      </c>
      <c r="AK143" s="143"/>
      <c r="AL143" s="14"/>
      <c r="AM143" s="14"/>
      <c r="AN143" s="14"/>
      <c r="AO143" s="157"/>
      <c r="AP143" s="31"/>
      <c r="AQ143" s="31"/>
      <c r="AR143" s="31"/>
      <c r="AS143" s="31"/>
      <c r="AT143" s="31"/>
      <c r="AU143" s="31"/>
      <c r="AV143" s="31"/>
      <c r="AW143" s="31"/>
      <c r="AX143" s="31"/>
      <c r="AY143" s="31"/>
      <c r="AZ143" s="31"/>
      <c r="BA143" s="31"/>
      <c r="BB143" s="31"/>
      <c r="BC143" s="31"/>
      <c r="BD143" s="31"/>
      <c r="BE143" s="31"/>
      <c r="BF143" s="31"/>
    </row>
    <row r="144" spans="1:58" ht="15.75" customHeight="1" outlineLevel="1" x14ac:dyDescent="0.45">
      <c r="A144" s="13">
        <v>141</v>
      </c>
      <c r="B144" s="14" t="s">
        <v>389</v>
      </c>
      <c r="C144" s="188" t="s">
        <v>390</v>
      </c>
      <c r="D144" s="14"/>
      <c r="E144" s="14"/>
      <c r="F144" s="90"/>
      <c r="G144" s="14"/>
      <c r="H144" s="14"/>
      <c r="I144" s="14"/>
      <c r="J144" s="14"/>
      <c r="K144" s="14"/>
      <c r="L144" s="14"/>
      <c r="M144" s="87"/>
      <c r="N144" s="161" t="s">
        <v>411</v>
      </c>
      <c r="O144" s="14" t="s">
        <v>394</v>
      </c>
      <c r="P144" s="14">
        <v>-26.05468333</v>
      </c>
      <c r="Q144" s="14">
        <v>113.3972</v>
      </c>
      <c r="R144" s="14" t="s">
        <v>230</v>
      </c>
      <c r="S144" s="87" t="s">
        <v>426</v>
      </c>
      <c r="T144" s="87"/>
      <c r="U144" s="87"/>
      <c r="V144" s="87"/>
      <c r="W144" s="94"/>
      <c r="X144" s="87"/>
      <c r="Y144" s="14"/>
      <c r="Z144" s="14"/>
      <c r="AA144" s="14"/>
      <c r="AB144" s="28">
        <v>247.05799999999999</v>
      </c>
      <c r="AC144" s="14"/>
      <c r="AD144" s="14"/>
      <c r="AE144" s="14"/>
      <c r="AF144" s="14"/>
      <c r="AG144" s="14"/>
      <c r="AH144" s="87"/>
      <c r="AI144" s="143"/>
      <c r="AJ144" s="136" t="s">
        <v>399</v>
      </c>
      <c r="AK144" s="143"/>
      <c r="AL144" s="14"/>
      <c r="AM144" s="14"/>
      <c r="AN144" s="14"/>
      <c r="AO144" s="157"/>
      <c r="AP144" s="31"/>
      <c r="AQ144" s="31"/>
      <c r="AR144" s="31"/>
      <c r="AS144" s="31"/>
      <c r="AT144" s="31"/>
      <c r="AU144" s="31"/>
      <c r="AV144" s="31"/>
      <c r="AW144" s="31"/>
      <c r="AX144" s="31"/>
      <c r="AY144" s="31"/>
      <c r="AZ144" s="31"/>
      <c r="BA144" s="31"/>
      <c r="BB144" s="31"/>
      <c r="BC144" s="31"/>
      <c r="BD144" s="31"/>
      <c r="BE144" s="31"/>
      <c r="BF144" s="31"/>
    </row>
    <row r="145" spans="1:58" ht="15.75" customHeight="1" outlineLevel="1" x14ac:dyDescent="0.45">
      <c r="A145" s="13">
        <v>142</v>
      </c>
      <c r="B145" s="14" t="s">
        <v>389</v>
      </c>
      <c r="C145" s="188" t="s">
        <v>390</v>
      </c>
      <c r="D145" s="14"/>
      <c r="E145" s="14"/>
      <c r="F145" s="90"/>
      <c r="G145" s="14"/>
      <c r="H145" s="14"/>
      <c r="I145" s="14"/>
      <c r="J145" s="14"/>
      <c r="K145" s="14"/>
      <c r="L145" s="14"/>
      <c r="M145" s="87"/>
      <c r="N145" s="161" t="s">
        <v>411</v>
      </c>
      <c r="O145" s="14" t="s">
        <v>394</v>
      </c>
      <c r="P145" s="14">
        <v>-25.78699615</v>
      </c>
      <c r="Q145" s="14">
        <v>113.8518485</v>
      </c>
      <c r="R145" s="14" t="s">
        <v>230</v>
      </c>
      <c r="S145" s="87" t="s">
        <v>426</v>
      </c>
      <c r="T145" s="87"/>
      <c r="U145" s="87"/>
      <c r="V145" s="87"/>
      <c r="W145" s="94"/>
      <c r="X145" s="87"/>
      <c r="Y145" s="14"/>
      <c r="Z145" s="14"/>
      <c r="AA145" s="14"/>
      <c r="AB145" s="28">
        <v>228.15</v>
      </c>
      <c r="AC145" s="14"/>
      <c r="AD145" s="14"/>
      <c r="AE145" s="14"/>
      <c r="AF145" s="14"/>
      <c r="AG145" s="14"/>
      <c r="AH145" s="87"/>
      <c r="AI145" s="143"/>
      <c r="AJ145" s="136" t="s">
        <v>399</v>
      </c>
      <c r="AK145" s="143"/>
      <c r="AL145" s="14"/>
      <c r="AM145" s="14"/>
      <c r="AN145" s="14"/>
      <c r="AO145" s="157"/>
      <c r="AP145" s="31"/>
      <c r="AQ145" s="31"/>
      <c r="AR145" s="31"/>
      <c r="AS145" s="31"/>
      <c r="AT145" s="31"/>
      <c r="AU145" s="31"/>
      <c r="AV145" s="31"/>
      <c r="AW145" s="31"/>
      <c r="AX145" s="31"/>
      <c r="AY145" s="31"/>
      <c r="AZ145" s="31"/>
      <c r="BA145" s="31"/>
      <c r="BB145" s="31"/>
      <c r="BC145" s="31"/>
      <c r="BD145" s="31"/>
      <c r="BE145" s="31"/>
      <c r="BF145" s="31"/>
    </row>
    <row r="146" spans="1:58" ht="15.75" customHeight="1" outlineLevel="1" x14ac:dyDescent="0.45">
      <c r="A146" s="13">
        <v>143</v>
      </c>
      <c r="B146" s="14" t="s">
        <v>389</v>
      </c>
      <c r="C146" s="188" t="s">
        <v>390</v>
      </c>
      <c r="D146" s="14"/>
      <c r="E146" s="14"/>
      <c r="F146" s="90"/>
      <c r="G146" s="14"/>
      <c r="H146" s="14"/>
      <c r="I146" s="14"/>
      <c r="J146" s="14"/>
      <c r="K146" s="14"/>
      <c r="L146" s="14"/>
      <c r="M146" s="87"/>
      <c r="N146" s="161" t="s">
        <v>428</v>
      </c>
      <c r="O146" s="14" t="s">
        <v>394</v>
      </c>
      <c r="P146" s="14">
        <v>-30.312327589999999</v>
      </c>
      <c r="Q146" s="14">
        <v>115.0009529</v>
      </c>
      <c r="R146" s="14" t="s">
        <v>230</v>
      </c>
      <c r="S146" s="87" t="s">
        <v>395</v>
      </c>
      <c r="T146" s="87"/>
      <c r="U146" s="87"/>
      <c r="V146" s="87"/>
      <c r="W146" s="94"/>
      <c r="X146" s="87"/>
      <c r="Y146" s="14"/>
      <c r="Z146" s="14"/>
      <c r="AA146" s="14"/>
      <c r="AB146" s="28">
        <v>550.63800000000003</v>
      </c>
      <c r="AC146" s="14"/>
      <c r="AD146" s="14"/>
      <c r="AE146" s="14"/>
      <c r="AF146" s="14"/>
      <c r="AG146" s="14"/>
      <c r="AH146" s="87"/>
      <c r="AI146" s="143"/>
      <c r="AJ146" s="136">
        <v>3.5</v>
      </c>
      <c r="AK146" s="143"/>
      <c r="AL146" s="14"/>
      <c r="AM146" s="14"/>
      <c r="AN146" s="14"/>
      <c r="AO146" s="157"/>
      <c r="AP146" s="31"/>
      <c r="AQ146" s="31"/>
      <c r="AR146" s="31"/>
      <c r="AS146" s="31"/>
      <c r="AT146" s="31"/>
      <c r="AU146" s="31"/>
      <c r="AV146" s="31"/>
      <c r="AW146" s="31"/>
      <c r="AX146" s="31"/>
      <c r="AY146" s="31"/>
      <c r="AZ146" s="31"/>
      <c r="BA146" s="31"/>
      <c r="BB146" s="31"/>
      <c r="BC146" s="31"/>
      <c r="BD146" s="31"/>
      <c r="BE146" s="31"/>
      <c r="BF146" s="31"/>
    </row>
    <row r="147" spans="1:58" ht="15.75" customHeight="1" outlineLevel="1" x14ac:dyDescent="0.45">
      <c r="A147" s="13">
        <v>144</v>
      </c>
      <c r="B147" s="14" t="s">
        <v>389</v>
      </c>
      <c r="C147" s="188" t="s">
        <v>390</v>
      </c>
      <c r="D147" s="14"/>
      <c r="E147" s="14"/>
      <c r="F147" s="90"/>
      <c r="G147" s="14"/>
      <c r="H147" s="14"/>
      <c r="I147" s="14"/>
      <c r="J147" s="14"/>
      <c r="K147" s="14"/>
      <c r="L147" s="14"/>
      <c r="M147" s="87"/>
      <c r="N147" s="161" t="s">
        <v>411</v>
      </c>
      <c r="O147" s="14" t="s">
        <v>394</v>
      </c>
      <c r="P147" s="14">
        <v>-25.978860000000001</v>
      </c>
      <c r="Q147" s="14">
        <v>114.06838</v>
      </c>
      <c r="R147" s="14" t="s">
        <v>230</v>
      </c>
      <c r="S147" s="87" t="s">
        <v>426</v>
      </c>
      <c r="T147" s="87"/>
      <c r="U147" s="87"/>
      <c r="V147" s="87"/>
      <c r="W147" s="94"/>
      <c r="X147" s="87"/>
      <c r="Y147" s="14"/>
      <c r="Z147" s="14"/>
      <c r="AA147" s="14"/>
      <c r="AB147" s="28">
        <v>226.65600000000001</v>
      </c>
      <c r="AC147" s="14"/>
      <c r="AD147" s="14"/>
      <c r="AE147" s="14"/>
      <c r="AF147" s="14"/>
      <c r="AG147" s="14"/>
      <c r="AH147" s="87"/>
      <c r="AI147" s="143"/>
      <c r="AJ147" s="136">
        <v>2.5</v>
      </c>
      <c r="AK147" s="143"/>
      <c r="AL147" s="14"/>
      <c r="AM147" s="14"/>
      <c r="AN147" s="14"/>
      <c r="AO147" s="157"/>
      <c r="AP147" s="31"/>
      <c r="AQ147" s="31"/>
      <c r="AR147" s="31"/>
      <c r="AS147" s="31"/>
      <c r="AT147" s="31"/>
      <c r="AU147" s="31"/>
      <c r="AV147" s="31"/>
      <c r="AW147" s="31"/>
      <c r="AX147" s="31"/>
      <c r="AY147" s="31"/>
      <c r="AZ147" s="31"/>
      <c r="BA147" s="31"/>
      <c r="BB147" s="31"/>
      <c r="BC147" s="31"/>
      <c r="BD147" s="31"/>
      <c r="BE147" s="31"/>
      <c r="BF147" s="31"/>
    </row>
    <row r="148" spans="1:58" ht="15.75" customHeight="1" outlineLevel="1" x14ac:dyDescent="0.45">
      <c r="A148" s="13">
        <v>145</v>
      </c>
      <c r="B148" s="14" t="s">
        <v>389</v>
      </c>
      <c r="C148" s="188" t="s">
        <v>390</v>
      </c>
      <c r="D148" s="14"/>
      <c r="E148" s="14"/>
      <c r="F148" s="90"/>
      <c r="G148" s="14"/>
      <c r="H148" s="14"/>
      <c r="I148" s="14"/>
      <c r="J148" s="14"/>
      <c r="K148" s="14"/>
      <c r="L148" s="14"/>
      <c r="M148" s="87"/>
      <c r="N148" s="161" t="s">
        <v>393</v>
      </c>
      <c r="O148" s="14" t="s">
        <v>394</v>
      </c>
      <c r="P148" s="14">
        <v>-34.983155119999999</v>
      </c>
      <c r="Q148" s="14">
        <v>117.9745089</v>
      </c>
      <c r="R148" s="14" t="s">
        <v>190</v>
      </c>
      <c r="S148" s="87" t="s">
        <v>395</v>
      </c>
      <c r="T148" s="87"/>
      <c r="U148" s="87"/>
      <c r="V148" s="87"/>
      <c r="W148" s="94"/>
      <c r="X148" s="87"/>
      <c r="Y148" s="14"/>
      <c r="Z148" s="14"/>
      <c r="AA148" s="14"/>
      <c r="AB148" s="28">
        <v>795.495</v>
      </c>
      <c r="AC148" s="14"/>
      <c r="AD148" s="14"/>
      <c r="AE148" s="14"/>
      <c r="AF148" s="14"/>
      <c r="AG148" s="14"/>
      <c r="AH148" s="87"/>
      <c r="AI148" s="143"/>
      <c r="AJ148" s="136" t="s">
        <v>396</v>
      </c>
      <c r="AK148" s="143"/>
      <c r="AL148" s="14"/>
      <c r="AM148" s="14"/>
      <c r="AN148" s="14"/>
      <c r="AO148" s="157"/>
      <c r="AP148" s="31"/>
      <c r="AQ148" s="31"/>
      <c r="AR148" s="31"/>
      <c r="AS148" s="31"/>
      <c r="AT148" s="31"/>
      <c r="AU148" s="31"/>
      <c r="AV148" s="31"/>
      <c r="AW148" s="31"/>
      <c r="AX148" s="31"/>
      <c r="AY148" s="31"/>
      <c r="AZ148" s="31"/>
      <c r="BA148" s="31"/>
      <c r="BB148" s="31"/>
      <c r="BC148" s="31"/>
      <c r="BD148" s="31"/>
      <c r="BE148" s="31"/>
      <c r="BF148" s="31"/>
    </row>
    <row r="149" spans="1:58" ht="15.75" customHeight="1" outlineLevel="1" x14ac:dyDescent="0.45">
      <c r="A149" s="13">
        <v>146</v>
      </c>
      <c r="B149" s="14" t="s">
        <v>389</v>
      </c>
      <c r="C149" s="188" t="s">
        <v>390</v>
      </c>
      <c r="D149" s="14"/>
      <c r="E149" s="14"/>
      <c r="F149" s="90"/>
      <c r="G149" s="14"/>
      <c r="H149" s="14"/>
      <c r="I149" s="14"/>
      <c r="J149" s="14"/>
      <c r="K149" s="14"/>
      <c r="L149" s="14"/>
      <c r="M149" s="87"/>
      <c r="N149" s="161" t="s">
        <v>411</v>
      </c>
      <c r="O149" s="14" t="s">
        <v>394</v>
      </c>
      <c r="P149" s="14">
        <v>-25.849993999999999</v>
      </c>
      <c r="Q149" s="14">
        <v>114.10203</v>
      </c>
      <c r="R149" s="14" t="s">
        <v>230</v>
      </c>
      <c r="S149" s="87" t="s">
        <v>426</v>
      </c>
      <c r="T149" s="87"/>
      <c r="U149" s="87"/>
      <c r="V149" s="87"/>
      <c r="W149" s="94"/>
      <c r="X149" s="87"/>
      <c r="Y149" s="14"/>
      <c r="Z149" s="14"/>
      <c r="AA149" s="14"/>
      <c r="AB149" s="28">
        <v>226.178</v>
      </c>
      <c r="AC149" s="14"/>
      <c r="AD149" s="14"/>
      <c r="AE149" s="14"/>
      <c r="AF149" s="14"/>
      <c r="AG149" s="14"/>
      <c r="AH149" s="87"/>
      <c r="AI149" s="143"/>
      <c r="AJ149" s="136">
        <v>4</v>
      </c>
      <c r="AK149" s="143"/>
      <c r="AL149" s="14"/>
      <c r="AM149" s="14"/>
      <c r="AN149" s="14"/>
      <c r="AO149" s="157"/>
      <c r="AP149" s="31"/>
      <c r="AQ149" s="31"/>
      <c r="AR149" s="31"/>
      <c r="AS149" s="31"/>
      <c r="AT149" s="31"/>
      <c r="AU149" s="31"/>
      <c r="AV149" s="31"/>
      <c r="AW149" s="31"/>
      <c r="AX149" s="31"/>
      <c r="AY149" s="31"/>
      <c r="AZ149" s="31"/>
      <c r="BA149" s="31"/>
      <c r="BB149" s="31"/>
      <c r="BC149" s="31"/>
      <c r="BD149" s="31"/>
      <c r="BE149" s="31"/>
      <c r="BF149" s="31"/>
    </row>
    <row r="150" spans="1:58" ht="18" customHeight="1" outlineLevel="1" x14ac:dyDescent="0.45">
      <c r="A150" s="13">
        <v>147</v>
      </c>
      <c r="B150" s="14" t="s">
        <v>389</v>
      </c>
      <c r="C150" s="188" t="s">
        <v>390</v>
      </c>
      <c r="D150" s="14"/>
      <c r="E150" s="14"/>
      <c r="F150" s="90"/>
      <c r="G150" s="14"/>
      <c r="H150" s="14"/>
      <c r="I150" s="14"/>
      <c r="J150" s="14"/>
      <c r="K150" s="14"/>
      <c r="L150" s="14"/>
      <c r="M150" s="87"/>
      <c r="N150" s="161" t="s">
        <v>411</v>
      </c>
      <c r="O150" s="14" t="s">
        <v>394</v>
      </c>
      <c r="P150" s="14">
        <v>-25.9849</v>
      </c>
      <c r="Q150" s="14">
        <v>114.032883</v>
      </c>
      <c r="R150" s="14" t="s">
        <v>230</v>
      </c>
      <c r="S150" s="87" t="s">
        <v>426</v>
      </c>
      <c r="T150" s="87"/>
      <c r="U150" s="87"/>
      <c r="V150" s="87"/>
      <c r="W150" s="94"/>
      <c r="X150" s="87"/>
      <c r="Y150" s="14"/>
      <c r="Z150" s="14"/>
      <c r="AA150" s="14"/>
      <c r="AB150" s="28"/>
      <c r="AC150" s="14"/>
      <c r="AD150" s="14"/>
      <c r="AE150" s="14"/>
      <c r="AF150" s="14"/>
      <c r="AG150" s="14"/>
      <c r="AH150" s="87"/>
      <c r="AI150" s="143"/>
      <c r="AJ150" s="136">
        <v>6</v>
      </c>
      <c r="AK150" s="143"/>
      <c r="AL150" s="14"/>
      <c r="AM150" s="14"/>
      <c r="AN150" s="14"/>
      <c r="AO150" s="157"/>
      <c r="AP150" s="31"/>
      <c r="AQ150" s="31"/>
      <c r="AR150" s="31"/>
      <c r="AS150" s="31"/>
      <c r="AT150" s="31"/>
      <c r="AU150" s="31"/>
      <c r="AV150" s="31"/>
      <c r="AW150" s="31"/>
      <c r="AX150" s="31"/>
      <c r="AY150" s="31"/>
      <c r="AZ150" s="31"/>
      <c r="BA150" s="31"/>
      <c r="BB150" s="31"/>
      <c r="BC150" s="31"/>
      <c r="BD150" s="31"/>
      <c r="BE150" s="31"/>
      <c r="BF150" s="31"/>
    </row>
    <row r="151" spans="1:58" ht="19.5" customHeight="1" outlineLevel="1" x14ac:dyDescent="0.45">
      <c r="A151" s="13">
        <v>148</v>
      </c>
      <c r="B151" s="14" t="s">
        <v>389</v>
      </c>
      <c r="C151" s="188" t="s">
        <v>390</v>
      </c>
      <c r="D151" s="14"/>
      <c r="E151" s="14"/>
      <c r="F151" s="90"/>
      <c r="G151" s="14"/>
      <c r="H151" s="14"/>
      <c r="I151" s="14"/>
      <c r="J151" s="14"/>
      <c r="K151" s="14"/>
      <c r="L151" s="14"/>
      <c r="M151" s="87"/>
      <c r="N151" s="161" t="s">
        <v>429</v>
      </c>
      <c r="O151" s="14" t="s">
        <v>394</v>
      </c>
      <c r="P151" s="14">
        <v>-16.885833000000002</v>
      </c>
      <c r="Q151" s="14">
        <v>145.775902</v>
      </c>
      <c r="R151" s="14" t="s">
        <v>190</v>
      </c>
      <c r="S151" s="87" t="s">
        <v>426</v>
      </c>
      <c r="T151" s="87"/>
      <c r="U151" s="87"/>
      <c r="V151" s="87"/>
      <c r="W151" s="94"/>
      <c r="X151" s="87"/>
      <c r="Y151" s="14"/>
      <c r="Z151" s="14"/>
      <c r="AA151" s="14"/>
      <c r="AB151" s="28">
        <v>2253.94</v>
      </c>
      <c r="AC151" s="14"/>
      <c r="AD151" s="14"/>
      <c r="AE151" s="14"/>
      <c r="AF151" s="14"/>
      <c r="AG151" s="14"/>
      <c r="AH151" s="87"/>
      <c r="AI151" s="143"/>
      <c r="AJ151" s="136">
        <v>1</v>
      </c>
      <c r="AK151" s="143"/>
      <c r="AL151" s="14"/>
      <c r="AM151" s="14"/>
      <c r="AN151" s="14"/>
      <c r="AO151" s="157"/>
      <c r="AP151" s="31"/>
      <c r="AQ151" s="31"/>
      <c r="AR151" s="31"/>
      <c r="AS151" s="31"/>
      <c r="AT151" s="31"/>
      <c r="AU151" s="31"/>
      <c r="AV151" s="31"/>
      <c r="AW151" s="31"/>
      <c r="AX151" s="31"/>
      <c r="AY151" s="31"/>
      <c r="AZ151" s="31"/>
      <c r="BA151" s="31"/>
      <c r="BB151" s="31"/>
      <c r="BC151" s="31"/>
      <c r="BD151" s="31"/>
      <c r="BE151" s="31"/>
      <c r="BF151" s="31"/>
    </row>
    <row r="152" spans="1:58" ht="20.25" customHeight="1" outlineLevel="1" x14ac:dyDescent="0.45">
      <c r="A152" s="13">
        <v>149</v>
      </c>
      <c r="B152" s="14" t="s">
        <v>389</v>
      </c>
      <c r="C152" s="188" t="s">
        <v>390</v>
      </c>
      <c r="D152" s="14"/>
      <c r="E152" s="14"/>
      <c r="F152" s="90"/>
      <c r="G152" s="14"/>
      <c r="H152" s="14"/>
      <c r="I152" s="14"/>
      <c r="J152" s="14"/>
      <c r="K152" s="14"/>
      <c r="L152" s="14"/>
      <c r="M152" s="87"/>
      <c r="N152" s="161" t="s">
        <v>429</v>
      </c>
      <c r="O152" s="14" t="s">
        <v>394</v>
      </c>
      <c r="P152" s="14">
        <v>-16.885833000000002</v>
      </c>
      <c r="Q152" s="14">
        <v>145.775902</v>
      </c>
      <c r="R152" s="14" t="s">
        <v>190</v>
      </c>
      <c r="S152" s="87" t="s">
        <v>426</v>
      </c>
      <c r="T152" s="87"/>
      <c r="U152" s="87"/>
      <c r="V152" s="87"/>
      <c r="W152" s="94"/>
      <c r="X152" s="87"/>
      <c r="Y152" s="14"/>
      <c r="Z152" s="14"/>
      <c r="AA152" s="14"/>
      <c r="AB152" s="28">
        <v>2253.94</v>
      </c>
      <c r="AC152" s="14"/>
      <c r="AD152" s="14"/>
      <c r="AE152" s="14"/>
      <c r="AF152" s="14"/>
      <c r="AG152" s="14"/>
      <c r="AH152" s="87"/>
      <c r="AI152" s="143"/>
      <c r="AJ152" s="136">
        <v>1</v>
      </c>
      <c r="AK152" s="143"/>
      <c r="AL152" s="14"/>
      <c r="AM152" s="14"/>
      <c r="AN152" s="14"/>
      <c r="AO152" s="157"/>
      <c r="AP152" s="31"/>
      <c r="AQ152" s="31"/>
      <c r="AR152" s="31"/>
      <c r="AS152" s="31"/>
      <c r="AT152" s="31"/>
      <c r="AU152" s="31"/>
      <c r="AV152" s="31"/>
      <c r="AW152" s="31"/>
      <c r="AX152" s="31"/>
      <c r="AY152" s="31"/>
      <c r="AZ152" s="31"/>
      <c r="BA152" s="31"/>
      <c r="BB152" s="31"/>
      <c r="BC152" s="31"/>
      <c r="BD152" s="31"/>
      <c r="BE152" s="31"/>
      <c r="BF152" s="31"/>
    </row>
    <row r="153" spans="1:58" ht="19.5" customHeight="1" outlineLevel="1" x14ac:dyDescent="0.45">
      <c r="A153" s="13">
        <v>150</v>
      </c>
      <c r="B153" s="14" t="s">
        <v>389</v>
      </c>
      <c r="C153" s="188" t="s">
        <v>390</v>
      </c>
      <c r="D153" s="14"/>
      <c r="E153" s="14"/>
      <c r="F153" s="90"/>
      <c r="G153" s="14"/>
      <c r="H153" s="14"/>
      <c r="I153" s="14"/>
      <c r="J153" s="14"/>
      <c r="K153" s="14"/>
      <c r="L153" s="14"/>
      <c r="M153" s="87"/>
      <c r="N153" s="161" t="s">
        <v>429</v>
      </c>
      <c r="O153" s="14" t="s">
        <v>394</v>
      </c>
      <c r="P153" s="14">
        <v>-16.885833000000002</v>
      </c>
      <c r="Q153" s="14">
        <v>145.775902</v>
      </c>
      <c r="R153" s="14" t="s">
        <v>190</v>
      </c>
      <c r="S153" s="87" t="s">
        <v>426</v>
      </c>
      <c r="T153" s="87"/>
      <c r="U153" s="87"/>
      <c r="V153" s="87"/>
      <c r="W153" s="94"/>
      <c r="X153" s="87"/>
      <c r="Y153" s="14"/>
      <c r="Z153" s="14"/>
      <c r="AA153" s="14"/>
      <c r="AB153" s="28">
        <v>2253.94</v>
      </c>
      <c r="AC153" s="14"/>
      <c r="AD153" s="14"/>
      <c r="AE153" s="14"/>
      <c r="AF153" s="14"/>
      <c r="AG153" s="14"/>
      <c r="AH153" s="87"/>
      <c r="AI153" s="143"/>
      <c r="AJ153" s="136">
        <v>1</v>
      </c>
      <c r="AK153" s="143"/>
      <c r="AL153" s="14"/>
      <c r="AM153" s="14"/>
      <c r="AN153" s="14"/>
      <c r="AO153" s="157"/>
      <c r="AP153" s="31"/>
      <c r="AQ153" s="31"/>
      <c r="AR153" s="31"/>
      <c r="AS153" s="31"/>
      <c r="AT153" s="31"/>
      <c r="AU153" s="31"/>
      <c r="AV153" s="31"/>
      <c r="AW153" s="31"/>
      <c r="AX153" s="31"/>
      <c r="AY153" s="31"/>
      <c r="AZ153" s="31"/>
      <c r="BA153" s="31"/>
      <c r="BB153" s="31"/>
      <c r="BC153" s="31"/>
      <c r="BD153" s="31"/>
      <c r="BE153" s="31"/>
      <c r="BF153" s="31"/>
    </row>
    <row r="154" spans="1:58" ht="15.75" customHeight="1" outlineLevel="1" x14ac:dyDescent="0.45">
      <c r="A154" s="13">
        <v>151</v>
      </c>
      <c r="B154" s="14" t="s">
        <v>389</v>
      </c>
      <c r="C154" s="188" t="s">
        <v>390</v>
      </c>
      <c r="D154" s="14"/>
      <c r="E154" s="14"/>
      <c r="F154" s="90"/>
      <c r="G154" s="14"/>
      <c r="H154" s="14"/>
      <c r="I154" s="14"/>
      <c r="J154" s="14"/>
      <c r="K154" s="14"/>
      <c r="L154" s="14"/>
      <c r="M154" s="87"/>
      <c r="N154" s="161" t="s">
        <v>430</v>
      </c>
      <c r="O154" s="14" t="s">
        <v>394</v>
      </c>
      <c r="P154" s="14">
        <v>-16.897362999999999</v>
      </c>
      <c r="Q154" s="14">
        <v>145.81238300000001</v>
      </c>
      <c r="R154" s="14" t="s">
        <v>190</v>
      </c>
      <c r="S154" s="87" t="s">
        <v>426</v>
      </c>
      <c r="T154" s="87"/>
      <c r="U154" s="87"/>
      <c r="V154" s="87"/>
      <c r="W154" s="94"/>
      <c r="X154" s="87"/>
      <c r="Y154" s="14"/>
      <c r="Z154" s="14"/>
      <c r="AA154" s="14"/>
      <c r="AB154" s="28">
        <v>2419.09</v>
      </c>
      <c r="AC154" s="14"/>
      <c r="AD154" s="14"/>
      <c r="AE154" s="14"/>
      <c r="AF154" s="14"/>
      <c r="AG154" s="14"/>
      <c r="AH154" s="87"/>
      <c r="AI154" s="143"/>
      <c r="AJ154" s="136">
        <v>0</v>
      </c>
      <c r="AK154" s="143"/>
      <c r="AL154" s="14"/>
      <c r="AM154" s="14"/>
      <c r="AN154" s="14"/>
      <c r="AO154" s="157"/>
      <c r="AP154" s="31"/>
      <c r="AQ154" s="31"/>
      <c r="AR154" s="31"/>
      <c r="AS154" s="31"/>
      <c r="AT154" s="31"/>
      <c r="AU154" s="31"/>
      <c r="AV154" s="31"/>
      <c r="AW154" s="31"/>
      <c r="AX154" s="31"/>
      <c r="AY154" s="31"/>
      <c r="AZ154" s="31"/>
      <c r="BA154" s="31"/>
      <c r="BB154" s="31"/>
      <c r="BC154" s="31"/>
      <c r="BD154" s="31"/>
      <c r="BE154" s="31"/>
      <c r="BF154" s="31"/>
    </row>
    <row r="155" spans="1:58" ht="17.25" customHeight="1" outlineLevel="1" x14ac:dyDescent="0.45">
      <c r="A155" s="13">
        <v>152</v>
      </c>
      <c r="B155" s="14" t="s">
        <v>389</v>
      </c>
      <c r="C155" s="188" t="s">
        <v>390</v>
      </c>
      <c r="D155" s="14"/>
      <c r="E155" s="14"/>
      <c r="F155" s="90"/>
      <c r="G155" s="14"/>
      <c r="H155" s="14"/>
      <c r="I155" s="14"/>
      <c r="J155" s="14"/>
      <c r="K155" s="14"/>
      <c r="L155" s="14"/>
      <c r="M155" s="87"/>
      <c r="N155" s="161" t="s">
        <v>430</v>
      </c>
      <c r="O155" s="14" t="s">
        <v>394</v>
      </c>
      <c r="P155" s="14">
        <v>-16.897362999999999</v>
      </c>
      <c r="Q155" s="14">
        <v>145.81227000000001</v>
      </c>
      <c r="R155" s="14" t="s">
        <v>190</v>
      </c>
      <c r="S155" s="87" t="s">
        <v>426</v>
      </c>
      <c r="T155" s="87"/>
      <c r="U155" s="87"/>
      <c r="V155" s="87"/>
      <c r="W155" s="94"/>
      <c r="X155" s="87"/>
      <c r="Y155" s="14"/>
      <c r="Z155" s="14"/>
      <c r="AA155" s="14"/>
      <c r="AB155" s="28">
        <v>2419.09</v>
      </c>
      <c r="AC155" s="14"/>
      <c r="AD155" s="14"/>
      <c r="AE155" s="14"/>
      <c r="AF155" s="14"/>
      <c r="AG155" s="14"/>
      <c r="AH155" s="87"/>
      <c r="AI155" s="143"/>
      <c r="AJ155" s="136">
        <v>1</v>
      </c>
      <c r="AK155" s="143"/>
      <c r="AL155" s="14"/>
      <c r="AM155" s="14"/>
      <c r="AN155" s="14"/>
      <c r="AO155" s="157"/>
      <c r="AP155" s="31"/>
      <c r="AQ155" s="31"/>
      <c r="AR155" s="31"/>
      <c r="AS155" s="31"/>
      <c r="AT155" s="31"/>
      <c r="AU155" s="31"/>
      <c r="AV155" s="31"/>
      <c r="AW155" s="31"/>
      <c r="AX155" s="31"/>
      <c r="AY155" s="31"/>
      <c r="AZ155" s="31"/>
      <c r="BA155" s="31"/>
      <c r="BB155" s="31"/>
      <c r="BC155" s="31"/>
      <c r="BD155" s="31"/>
      <c r="BE155" s="31"/>
      <c r="BF155" s="31"/>
    </row>
    <row r="156" spans="1:58" ht="19.5" customHeight="1" outlineLevel="1" x14ac:dyDescent="0.45">
      <c r="A156" s="13">
        <v>153</v>
      </c>
      <c r="B156" s="14" t="s">
        <v>389</v>
      </c>
      <c r="C156" s="188" t="s">
        <v>390</v>
      </c>
      <c r="D156" s="14"/>
      <c r="E156" s="14"/>
      <c r="F156" s="90"/>
      <c r="G156" s="14"/>
      <c r="H156" s="14"/>
      <c r="I156" s="14"/>
      <c r="J156" s="14"/>
      <c r="K156" s="14"/>
      <c r="L156" s="14"/>
      <c r="M156" s="87"/>
      <c r="N156" s="161" t="s">
        <v>430</v>
      </c>
      <c r="O156" s="14" t="s">
        <v>394</v>
      </c>
      <c r="P156" s="14">
        <v>-16.897362999999999</v>
      </c>
      <c r="Q156" s="14">
        <v>145.81227000000001</v>
      </c>
      <c r="R156" s="14" t="s">
        <v>190</v>
      </c>
      <c r="S156" s="87" t="s">
        <v>426</v>
      </c>
      <c r="T156" s="87"/>
      <c r="U156" s="87"/>
      <c r="V156" s="87"/>
      <c r="W156" s="94"/>
      <c r="X156" s="87"/>
      <c r="Y156" s="14"/>
      <c r="Z156" s="14"/>
      <c r="AA156" s="14"/>
      <c r="AB156" s="28">
        <v>2419.09</v>
      </c>
      <c r="AC156" s="14"/>
      <c r="AD156" s="14"/>
      <c r="AE156" s="14"/>
      <c r="AF156" s="14"/>
      <c r="AG156" s="14"/>
      <c r="AH156" s="87"/>
      <c r="AI156" s="143"/>
      <c r="AJ156" s="136">
        <v>1</v>
      </c>
      <c r="AK156" s="143"/>
      <c r="AL156" s="14"/>
      <c r="AM156" s="14"/>
      <c r="AN156" s="14"/>
      <c r="AO156" s="157"/>
      <c r="AP156" s="31"/>
      <c r="AQ156" s="31"/>
      <c r="AR156" s="31"/>
      <c r="AS156" s="31"/>
      <c r="AT156" s="31"/>
      <c r="AU156" s="31"/>
      <c r="AV156" s="31"/>
      <c r="AW156" s="31"/>
      <c r="AX156" s="31"/>
      <c r="AY156" s="31"/>
      <c r="AZ156" s="31"/>
      <c r="BA156" s="31"/>
      <c r="BB156" s="31"/>
      <c r="BC156" s="31"/>
      <c r="BD156" s="31"/>
      <c r="BE156" s="31"/>
      <c r="BF156" s="31"/>
    </row>
    <row r="157" spans="1:58" ht="15.75" customHeight="1" outlineLevel="1" x14ac:dyDescent="0.45">
      <c r="A157" s="13">
        <v>154</v>
      </c>
      <c r="B157" s="14" t="s">
        <v>389</v>
      </c>
      <c r="C157" s="188" t="s">
        <v>390</v>
      </c>
      <c r="D157" s="14"/>
      <c r="E157" s="14"/>
      <c r="F157" s="90"/>
      <c r="G157" s="14"/>
      <c r="H157" s="14"/>
      <c r="I157" s="14"/>
      <c r="J157" s="14"/>
      <c r="K157" s="14"/>
      <c r="L157" s="14"/>
      <c r="M157" s="87"/>
      <c r="N157" s="161" t="s">
        <v>431</v>
      </c>
      <c r="O157" s="14" t="s">
        <v>394</v>
      </c>
      <c r="P157" s="14">
        <v>-16.91366713</v>
      </c>
      <c r="Q157" s="14">
        <v>145.7808617</v>
      </c>
      <c r="R157" s="14" t="s">
        <v>190</v>
      </c>
      <c r="S157" s="87" t="s">
        <v>426</v>
      </c>
      <c r="T157" s="87"/>
      <c r="U157" s="87"/>
      <c r="V157" s="87"/>
      <c r="W157" s="94"/>
      <c r="X157" s="87"/>
      <c r="Y157" s="14"/>
      <c r="Z157" s="14"/>
      <c r="AA157" s="14"/>
      <c r="AB157" s="28">
        <v>2273.7199999999998</v>
      </c>
      <c r="AC157" s="14"/>
      <c r="AD157" s="14"/>
      <c r="AE157" s="14"/>
      <c r="AF157" s="14"/>
      <c r="AG157" s="14"/>
      <c r="AH157" s="87"/>
      <c r="AI157" s="143"/>
      <c r="AJ157" s="136">
        <v>1</v>
      </c>
      <c r="AK157" s="143"/>
      <c r="AL157" s="14"/>
      <c r="AM157" s="14"/>
      <c r="AN157" s="14"/>
      <c r="AO157" s="157"/>
      <c r="AP157" s="31"/>
      <c r="AQ157" s="31"/>
      <c r="AR157" s="31"/>
      <c r="AS157" s="31"/>
      <c r="AT157" s="31"/>
      <c r="AU157" s="31"/>
      <c r="AV157" s="31"/>
      <c r="AW157" s="31"/>
      <c r="AX157" s="31"/>
      <c r="AY157" s="31"/>
      <c r="AZ157" s="31"/>
      <c r="BA157" s="31"/>
      <c r="BB157" s="31"/>
      <c r="BC157" s="31"/>
      <c r="BD157" s="31"/>
      <c r="BE157" s="31"/>
      <c r="BF157" s="31"/>
    </row>
    <row r="158" spans="1:58" ht="19.5" customHeight="1" outlineLevel="1" x14ac:dyDescent="0.45">
      <c r="A158" s="13">
        <v>155</v>
      </c>
      <c r="B158" s="14" t="s">
        <v>389</v>
      </c>
      <c r="C158" s="188" t="s">
        <v>390</v>
      </c>
      <c r="D158" s="14"/>
      <c r="E158" s="14"/>
      <c r="F158" s="90"/>
      <c r="G158" s="14"/>
      <c r="H158" s="14"/>
      <c r="I158" s="14"/>
      <c r="J158" s="14"/>
      <c r="K158" s="14"/>
      <c r="L158" s="14"/>
      <c r="M158" s="87"/>
      <c r="N158" s="161" t="s">
        <v>431</v>
      </c>
      <c r="O158" s="14" t="s">
        <v>394</v>
      </c>
      <c r="P158" s="14">
        <v>-16.91366713</v>
      </c>
      <c r="Q158" s="14">
        <v>145.7808617</v>
      </c>
      <c r="R158" s="14" t="s">
        <v>190</v>
      </c>
      <c r="S158" s="87" t="s">
        <v>426</v>
      </c>
      <c r="T158" s="87"/>
      <c r="U158" s="87"/>
      <c r="V158" s="87"/>
      <c r="W158" s="94"/>
      <c r="X158" s="87"/>
      <c r="Y158" s="14"/>
      <c r="Z158" s="14"/>
      <c r="AA158" s="14"/>
      <c r="AB158" s="28">
        <v>2273.7199999999998</v>
      </c>
      <c r="AC158" s="14"/>
      <c r="AD158" s="14"/>
      <c r="AE158" s="14"/>
      <c r="AF158" s="14"/>
      <c r="AG158" s="14"/>
      <c r="AH158" s="87"/>
      <c r="AI158" s="143"/>
      <c r="AJ158" s="136">
        <v>1</v>
      </c>
      <c r="AK158" s="143"/>
      <c r="AL158" s="14"/>
      <c r="AM158" s="14"/>
      <c r="AN158" s="14"/>
      <c r="AO158" s="157"/>
      <c r="AP158" s="31"/>
      <c r="AQ158" s="31"/>
      <c r="AR158" s="31"/>
      <c r="AS158" s="31"/>
      <c r="AT158" s="31"/>
      <c r="AU158" s="31"/>
      <c r="AV158" s="31"/>
      <c r="AW158" s="31"/>
      <c r="AX158" s="31"/>
      <c r="AY158" s="31"/>
      <c r="AZ158" s="31"/>
      <c r="BA158" s="31"/>
      <c r="BB158" s="31"/>
      <c r="BC158" s="31"/>
      <c r="BD158" s="31"/>
      <c r="BE158" s="31"/>
      <c r="BF158" s="31"/>
    </row>
    <row r="159" spans="1:58" ht="19.5" customHeight="1" outlineLevel="1" x14ac:dyDescent="0.45">
      <c r="A159" s="13">
        <v>156</v>
      </c>
      <c r="B159" s="14" t="s">
        <v>389</v>
      </c>
      <c r="C159" s="188" t="s">
        <v>390</v>
      </c>
      <c r="D159" s="14"/>
      <c r="E159" s="14"/>
      <c r="F159" s="90"/>
      <c r="G159" s="14"/>
      <c r="H159" s="14"/>
      <c r="I159" s="14"/>
      <c r="J159" s="14"/>
      <c r="K159" s="14"/>
      <c r="L159" s="14"/>
      <c r="M159" s="87"/>
      <c r="N159" s="161" t="s">
        <v>431</v>
      </c>
      <c r="O159" s="14" t="s">
        <v>394</v>
      </c>
      <c r="P159" s="14">
        <v>-16.91366713</v>
      </c>
      <c r="Q159" s="14">
        <v>145.7808617</v>
      </c>
      <c r="R159" s="14" t="s">
        <v>190</v>
      </c>
      <c r="S159" s="87" t="s">
        <v>426</v>
      </c>
      <c r="T159" s="87"/>
      <c r="U159" s="87"/>
      <c r="V159" s="87"/>
      <c r="W159" s="94"/>
      <c r="X159" s="87"/>
      <c r="Y159" s="14"/>
      <c r="Z159" s="14"/>
      <c r="AA159" s="14"/>
      <c r="AB159" s="28">
        <v>2273.7199999999998</v>
      </c>
      <c r="AC159" s="14"/>
      <c r="AD159" s="14"/>
      <c r="AE159" s="14"/>
      <c r="AF159" s="14"/>
      <c r="AG159" s="14"/>
      <c r="AH159" s="87"/>
      <c r="AI159" s="143"/>
      <c r="AJ159" s="136">
        <v>1</v>
      </c>
      <c r="AK159" s="143"/>
      <c r="AL159" s="14"/>
      <c r="AM159" s="14"/>
      <c r="AN159" s="14"/>
      <c r="AO159" s="157"/>
      <c r="AP159" s="31"/>
      <c r="AQ159" s="31"/>
      <c r="AR159" s="31"/>
      <c r="AS159" s="31"/>
      <c r="AT159" s="31"/>
      <c r="AU159" s="31"/>
      <c r="AV159" s="31"/>
      <c r="AW159" s="31"/>
      <c r="AX159" s="31"/>
      <c r="AY159" s="31"/>
      <c r="AZ159" s="31"/>
      <c r="BA159" s="31"/>
      <c r="BB159" s="31"/>
      <c r="BC159" s="31"/>
      <c r="BD159" s="31"/>
      <c r="BE159" s="31"/>
      <c r="BF159" s="31"/>
    </row>
    <row r="160" spans="1:58" ht="19.5" customHeight="1" outlineLevel="1" x14ac:dyDescent="0.45">
      <c r="A160" s="13">
        <v>157</v>
      </c>
      <c r="B160" s="14" t="s">
        <v>389</v>
      </c>
      <c r="C160" s="188" t="s">
        <v>390</v>
      </c>
      <c r="D160" s="14"/>
      <c r="E160" s="14"/>
      <c r="F160" s="90"/>
      <c r="G160" s="14"/>
      <c r="H160" s="14"/>
      <c r="I160" s="14"/>
      <c r="J160" s="14"/>
      <c r="K160" s="14"/>
      <c r="L160" s="14"/>
      <c r="M160" s="87"/>
      <c r="N160" s="161" t="s">
        <v>432</v>
      </c>
      <c r="O160" s="14" t="s">
        <v>394</v>
      </c>
      <c r="P160" s="14">
        <v>-16.903689020000002</v>
      </c>
      <c r="Q160" s="14">
        <v>145.79221509999999</v>
      </c>
      <c r="R160" s="14" t="s">
        <v>190</v>
      </c>
      <c r="S160" s="87" t="s">
        <v>426</v>
      </c>
      <c r="T160" s="87"/>
      <c r="U160" s="87"/>
      <c r="V160" s="87"/>
      <c r="W160" s="94"/>
      <c r="X160" s="87"/>
      <c r="Y160" s="14"/>
      <c r="Z160" s="14"/>
      <c r="AA160" s="14"/>
      <c r="AB160" s="28">
        <v>2316.7199999999998</v>
      </c>
      <c r="AC160" s="14"/>
      <c r="AD160" s="14"/>
      <c r="AE160" s="14"/>
      <c r="AF160" s="14"/>
      <c r="AG160" s="14"/>
      <c r="AH160" s="87"/>
      <c r="AI160" s="143"/>
      <c r="AJ160" s="136">
        <v>1</v>
      </c>
      <c r="AK160" s="143"/>
      <c r="AL160" s="14"/>
      <c r="AM160" s="14"/>
      <c r="AN160" s="14"/>
      <c r="AO160" s="157"/>
      <c r="AP160" s="31"/>
      <c r="AQ160" s="31"/>
      <c r="AR160" s="31"/>
      <c r="AS160" s="31"/>
      <c r="AT160" s="31"/>
      <c r="AU160" s="31"/>
      <c r="AV160" s="31"/>
      <c r="AW160" s="31"/>
      <c r="AX160" s="31"/>
      <c r="AY160" s="31"/>
      <c r="AZ160" s="31"/>
      <c r="BA160" s="31"/>
      <c r="BB160" s="31"/>
      <c r="BC160" s="31"/>
      <c r="BD160" s="31"/>
      <c r="BE160" s="31"/>
      <c r="BF160" s="31"/>
    </row>
    <row r="161" spans="1:58" ht="15.75" customHeight="1" outlineLevel="1" x14ac:dyDescent="0.45">
      <c r="A161" s="13">
        <v>158</v>
      </c>
      <c r="B161" s="14" t="s">
        <v>389</v>
      </c>
      <c r="C161" s="188" t="s">
        <v>390</v>
      </c>
      <c r="D161" s="14"/>
      <c r="E161" s="14"/>
      <c r="F161" s="90"/>
      <c r="G161" s="14"/>
      <c r="H161" s="14"/>
      <c r="I161" s="14"/>
      <c r="J161" s="14"/>
      <c r="K161" s="14"/>
      <c r="L161" s="14"/>
      <c r="M161" s="87"/>
      <c r="N161" s="161" t="s">
        <v>432</v>
      </c>
      <c r="O161" s="14" t="s">
        <v>394</v>
      </c>
      <c r="P161" s="14">
        <v>-16.903689020000002</v>
      </c>
      <c r="Q161" s="14">
        <v>145.79221509999999</v>
      </c>
      <c r="R161" s="14" t="s">
        <v>190</v>
      </c>
      <c r="S161" s="87" t="s">
        <v>426</v>
      </c>
      <c r="T161" s="87"/>
      <c r="U161" s="87"/>
      <c r="V161" s="87"/>
      <c r="W161" s="94"/>
      <c r="X161" s="87"/>
      <c r="Y161" s="14"/>
      <c r="Z161" s="14"/>
      <c r="AA161" s="14"/>
      <c r="AB161" s="28">
        <v>2316.7199999999998</v>
      </c>
      <c r="AC161" s="14"/>
      <c r="AD161" s="14"/>
      <c r="AE161" s="14"/>
      <c r="AF161" s="14"/>
      <c r="AG161" s="14"/>
      <c r="AH161" s="87"/>
      <c r="AI161" s="143"/>
      <c r="AJ161" s="136">
        <v>1</v>
      </c>
      <c r="AK161" s="143"/>
      <c r="AL161" s="14"/>
      <c r="AM161" s="14"/>
      <c r="AN161" s="14"/>
      <c r="AO161" s="157"/>
      <c r="AP161" s="31"/>
      <c r="AQ161" s="31"/>
      <c r="AR161" s="31"/>
      <c r="AS161" s="31"/>
      <c r="AT161" s="31"/>
      <c r="AU161" s="31"/>
      <c r="AV161" s="31"/>
      <c r="AW161" s="31"/>
      <c r="AX161" s="31"/>
      <c r="AY161" s="31"/>
      <c r="AZ161" s="31"/>
      <c r="BA161" s="31"/>
      <c r="BB161" s="31"/>
      <c r="BC161" s="31"/>
      <c r="BD161" s="31"/>
      <c r="BE161" s="31"/>
      <c r="BF161" s="31"/>
    </row>
    <row r="162" spans="1:58" ht="15.75" customHeight="1" outlineLevel="1" x14ac:dyDescent="0.45">
      <c r="A162" s="13">
        <v>159</v>
      </c>
      <c r="B162" s="14" t="s">
        <v>389</v>
      </c>
      <c r="C162" s="254" t="s">
        <v>390</v>
      </c>
      <c r="D162" s="83"/>
      <c r="E162" s="83"/>
      <c r="F162" s="90"/>
      <c r="G162" s="14"/>
      <c r="H162" s="14"/>
      <c r="I162" s="14"/>
      <c r="J162" s="14"/>
      <c r="K162" s="14"/>
      <c r="L162" s="14"/>
      <c r="M162" s="87"/>
      <c r="N162" s="161" t="s">
        <v>432</v>
      </c>
      <c r="O162" s="14" t="s">
        <v>394</v>
      </c>
      <c r="P162" s="14">
        <v>-16.903689020000002</v>
      </c>
      <c r="Q162" s="14">
        <v>145.79221509999999</v>
      </c>
      <c r="R162" s="14" t="s">
        <v>190</v>
      </c>
      <c r="S162" s="87" t="s">
        <v>426</v>
      </c>
      <c r="T162" s="87"/>
      <c r="U162" s="87"/>
      <c r="V162" s="87"/>
      <c r="W162" s="94"/>
      <c r="X162" s="87"/>
      <c r="Y162" s="14"/>
      <c r="Z162" s="14"/>
      <c r="AA162" s="14"/>
      <c r="AB162" s="28">
        <v>2316.7199999999998</v>
      </c>
      <c r="AC162" s="14"/>
      <c r="AD162" s="14"/>
      <c r="AE162" s="14"/>
      <c r="AF162" s="14"/>
      <c r="AG162" s="14"/>
      <c r="AH162" s="87"/>
      <c r="AI162" s="143"/>
      <c r="AJ162" s="136">
        <v>1</v>
      </c>
      <c r="AK162" s="143"/>
      <c r="AL162" s="14"/>
      <c r="AM162" s="14"/>
      <c r="AN162" s="14"/>
      <c r="AO162" s="157"/>
      <c r="AP162" s="31"/>
      <c r="AQ162" s="31"/>
      <c r="AR162" s="31"/>
      <c r="AS162" s="31"/>
      <c r="AT162" s="31"/>
      <c r="AU162" s="31"/>
      <c r="AV162" s="31"/>
      <c r="AW162" s="31"/>
      <c r="AX162" s="31"/>
      <c r="AY162" s="31"/>
      <c r="AZ162" s="31"/>
      <c r="BA162" s="31"/>
      <c r="BB162" s="31"/>
      <c r="BC162" s="31"/>
      <c r="BD162" s="31"/>
      <c r="BE162" s="31"/>
      <c r="BF162" s="31"/>
    </row>
    <row r="163" spans="1:58" ht="15.75" customHeight="1" outlineLevel="1" x14ac:dyDescent="0.45">
      <c r="A163" s="13">
        <v>160</v>
      </c>
      <c r="B163" s="14" t="s">
        <v>389</v>
      </c>
      <c r="C163" s="254" t="s">
        <v>390</v>
      </c>
      <c r="D163" s="83"/>
      <c r="E163" s="83"/>
      <c r="F163" s="90"/>
      <c r="G163" s="14"/>
      <c r="H163" s="14"/>
      <c r="I163" s="14"/>
      <c r="J163" s="14"/>
      <c r="K163" s="14"/>
      <c r="L163" s="14"/>
      <c r="M163" s="87"/>
      <c r="N163" s="161" t="s">
        <v>432</v>
      </c>
      <c r="O163" s="14" t="s">
        <v>394</v>
      </c>
      <c r="P163" s="14">
        <v>-16.903689020000002</v>
      </c>
      <c r="Q163" s="14">
        <v>145.79221509999999</v>
      </c>
      <c r="R163" s="14" t="s">
        <v>190</v>
      </c>
      <c r="S163" s="87" t="s">
        <v>426</v>
      </c>
      <c r="T163" s="87"/>
      <c r="U163" s="87"/>
      <c r="V163" s="87"/>
      <c r="W163" s="94"/>
      <c r="X163" s="87"/>
      <c r="Y163" s="14"/>
      <c r="Z163" s="14"/>
      <c r="AA163" s="14"/>
      <c r="AB163" s="28">
        <v>2316.7199999999998</v>
      </c>
      <c r="AC163" s="14"/>
      <c r="AD163" s="14"/>
      <c r="AE163" s="14"/>
      <c r="AF163" s="14"/>
      <c r="AG163" s="14"/>
      <c r="AH163" s="87"/>
      <c r="AI163" s="143"/>
      <c r="AJ163" s="136">
        <v>1</v>
      </c>
      <c r="AK163" s="143"/>
      <c r="AL163" s="14"/>
      <c r="AM163" s="14"/>
      <c r="AN163" s="14"/>
      <c r="AO163" s="157"/>
      <c r="AP163" s="31"/>
      <c r="AQ163" s="31"/>
      <c r="AR163" s="31"/>
      <c r="AS163" s="31"/>
      <c r="AT163" s="31"/>
      <c r="AU163" s="31"/>
      <c r="AV163" s="31"/>
      <c r="AW163" s="31"/>
      <c r="AX163" s="31"/>
      <c r="AY163" s="31"/>
      <c r="AZ163" s="31"/>
      <c r="BA163" s="31"/>
      <c r="BB163" s="31"/>
      <c r="BC163" s="31"/>
      <c r="BD163" s="31"/>
      <c r="BE163" s="31"/>
      <c r="BF163" s="31"/>
    </row>
    <row r="164" spans="1:58" ht="15.75" customHeight="1" outlineLevel="1" x14ac:dyDescent="0.45">
      <c r="A164" s="13">
        <v>161</v>
      </c>
      <c r="B164" s="14" t="s">
        <v>389</v>
      </c>
      <c r="C164" s="188" t="s">
        <v>390</v>
      </c>
      <c r="D164" s="14"/>
      <c r="E164" s="14"/>
      <c r="F164" s="90"/>
      <c r="G164" s="14"/>
      <c r="H164" s="14"/>
      <c r="I164" s="14"/>
      <c r="J164" s="14"/>
      <c r="K164" s="14"/>
      <c r="L164" s="14"/>
      <c r="M164" s="87"/>
      <c r="N164" s="161" t="s">
        <v>432</v>
      </c>
      <c r="O164" s="14" t="s">
        <v>394</v>
      </c>
      <c r="P164" s="14">
        <v>-16.903689020000002</v>
      </c>
      <c r="Q164" s="14">
        <v>145.79221509999999</v>
      </c>
      <c r="R164" s="14" t="s">
        <v>190</v>
      </c>
      <c r="S164" s="87" t="s">
        <v>426</v>
      </c>
      <c r="T164" s="87"/>
      <c r="U164" s="87"/>
      <c r="V164" s="87"/>
      <c r="W164" s="94"/>
      <c r="X164" s="87"/>
      <c r="Y164" s="14"/>
      <c r="Z164" s="14"/>
      <c r="AA164" s="14"/>
      <c r="AB164" s="28">
        <v>2316.7199999999998</v>
      </c>
      <c r="AC164" s="14"/>
      <c r="AD164" s="14"/>
      <c r="AE164" s="14"/>
      <c r="AF164" s="14"/>
      <c r="AG164" s="14"/>
      <c r="AH164" s="87"/>
      <c r="AI164" s="143"/>
      <c r="AJ164" s="136">
        <v>1</v>
      </c>
      <c r="AK164" s="143"/>
      <c r="AL164" s="14"/>
      <c r="AM164" s="14"/>
      <c r="AN164" s="14"/>
      <c r="AO164" s="157"/>
      <c r="AP164" s="31"/>
      <c r="AQ164" s="31"/>
      <c r="AR164" s="31"/>
      <c r="AS164" s="31"/>
      <c r="AT164" s="31"/>
      <c r="AU164" s="31"/>
      <c r="AV164" s="31"/>
      <c r="AW164" s="31"/>
      <c r="AX164" s="31"/>
      <c r="AY164" s="31"/>
      <c r="AZ164" s="31"/>
      <c r="BA164" s="31"/>
      <c r="BB164" s="31"/>
      <c r="BC164" s="31"/>
      <c r="BD164" s="31"/>
      <c r="BE164" s="31"/>
      <c r="BF164" s="31"/>
    </row>
    <row r="165" spans="1:58" ht="15.75" customHeight="1" outlineLevel="1" x14ac:dyDescent="0.45">
      <c r="A165" s="13">
        <v>162</v>
      </c>
      <c r="B165" s="14" t="s">
        <v>389</v>
      </c>
      <c r="C165" s="188" t="s">
        <v>390</v>
      </c>
      <c r="D165" s="14"/>
      <c r="E165" s="14"/>
      <c r="F165" s="90"/>
      <c r="G165" s="14"/>
      <c r="H165" s="14"/>
      <c r="I165" s="14"/>
      <c r="J165" s="14"/>
      <c r="K165" s="14"/>
      <c r="L165" s="14"/>
      <c r="M165" s="87"/>
      <c r="N165" s="161" t="s">
        <v>432</v>
      </c>
      <c r="O165" s="14" t="s">
        <v>394</v>
      </c>
      <c r="P165" s="14">
        <v>-16.903689020000002</v>
      </c>
      <c r="Q165" s="14">
        <v>145.79221509999999</v>
      </c>
      <c r="R165" s="14" t="s">
        <v>190</v>
      </c>
      <c r="S165" s="87" t="s">
        <v>426</v>
      </c>
      <c r="T165" s="87"/>
      <c r="U165" s="87"/>
      <c r="V165" s="87"/>
      <c r="W165" s="94"/>
      <c r="X165" s="87"/>
      <c r="Y165" s="14"/>
      <c r="Z165" s="14"/>
      <c r="AA165" s="14"/>
      <c r="AB165" s="28">
        <v>2316.7199999999998</v>
      </c>
      <c r="AC165" s="14"/>
      <c r="AD165" s="14"/>
      <c r="AE165" s="14"/>
      <c r="AF165" s="14"/>
      <c r="AG165" s="14"/>
      <c r="AH165" s="87"/>
      <c r="AI165" s="143"/>
      <c r="AJ165" s="136">
        <v>1</v>
      </c>
      <c r="AK165" s="143"/>
      <c r="AL165" s="14"/>
      <c r="AM165" s="14"/>
      <c r="AN165" s="14"/>
      <c r="AO165" s="157"/>
      <c r="AP165" s="31"/>
      <c r="AQ165" s="31"/>
      <c r="AR165" s="31"/>
      <c r="AS165" s="31"/>
      <c r="AT165" s="31"/>
      <c r="AU165" s="31"/>
      <c r="AV165" s="31"/>
      <c r="AW165" s="31"/>
      <c r="AX165" s="31"/>
      <c r="AY165" s="31"/>
      <c r="AZ165" s="31"/>
      <c r="BA165" s="31"/>
      <c r="BB165" s="31"/>
      <c r="BC165" s="31"/>
      <c r="BD165" s="31"/>
      <c r="BE165" s="31"/>
      <c r="BF165" s="31"/>
    </row>
    <row r="166" spans="1:58" ht="15.75" customHeight="1" outlineLevel="1" x14ac:dyDescent="0.45">
      <c r="A166" s="13">
        <v>163</v>
      </c>
      <c r="B166" s="14" t="s">
        <v>389</v>
      </c>
      <c r="C166" s="188" t="s">
        <v>390</v>
      </c>
      <c r="D166" s="14"/>
      <c r="E166" s="14"/>
      <c r="F166" s="90"/>
      <c r="G166" s="14"/>
      <c r="H166" s="14"/>
      <c r="I166" s="14"/>
      <c r="J166" s="14"/>
      <c r="K166" s="14"/>
      <c r="L166" s="14"/>
      <c r="M166" s="87"/>
      <c r="N166" s="161" t="s">
        <v>429</v>
      </c>
      <c r="O166" s="14" t="s">
        <v>394</v>
      </c>
      <c r="P166" s="14">
        <v>-16.898357000000001</v>
      </c>
      <c r="Q166" s="14">
        <v>145.812264</v>
      </c>
      <c r="R166" s="14" t="s">
        <v>190</v>
      </c>
      <c r="S166" s="87" t="s">
        <v>426</v>
      </c>
      <c r="T166" s="87"/>
      <c r="U166" s="87"/>
      <c r="V166" s="87"/>
      <c r="W166" s="94"/>
      <c r="X166" s="87"/>
      <c r="Y166" s="14"/>
      <c r="Z166" s="14"/>
      <c r="AA166" s="14"/>
      <c r="AB166" s="28">
        <v>2420.0500000000002</v>
      </c>
      <c r="AC166" s="14"/>
      <c r="AD166" s="14"/>
      <c r="AE166" s="14"/>
      <c r="AF166" s="14"/>
      <c r="AG166" s="14"/>
      <c r="AH166" s="87"/>
      <c r="AI166" s="143"/>
      <c r="AJ166" s="136">
        <v>1</v>
      </c>
      <c r="AK166" s="143"/>
      <c r="AL166" s="14"/>
      <c r="AM166" s="14"/>
      <c r="AN166" s="14"/>
      <c r="AO166" s="157"/>
      <c r="AP166" s="31"/>
      <c r="AQ166" s="31"/>
      <c r="AR166" s="31"/>
      <c r="AS166" s="31"/>
      <c r="AT166" s="31"/>
      <c r="AU166" s="31"/>
      <c r="AV166" s="31"/>
      <c r="AW166" s="31"/>
      <c r="AX166" s="31"/>
      <c r="AY166" s="31"/>
      <c r="AZ166" s="31"/>
      <c r="BA166" s="31"/>
      <c r="BB166" s="31"/>
      <c r="BC166" s="31"/>
      <c r="BD166" s="31"/>
      <c r="BE166" s="31"/>
      <c r="BF166" s="31"/>
    </row>
    <row r="167" spans="1:58" ht="15.75" customHeight="1" outlineLevel="1" x14ac:dyDescent="0.45">
      <c r="A167" s="13">
        <v>164</v>
      </c>
      <c r="B167" s="14" t="s">
        <v>389</v>
      </c>
      <c r="C167" s="188" t="s">
        <v>390</v>
      </c>
      <c r="D167" s="14"/>
      <c r="E167" s="14"/>
      <c r="F167" s="90"/>
      <c r="G167" s="14"/>
      <c r="H167" s="14"/>
      <c r="I167" s="14"/>
      <c r="J167" s="14"/>
      <c r="K167" s="14"/>
      <c r="L167" s="14"/>
      <c r="M167" s="87"/>
      <c r="N167" s="161" t="s">
        <v>429</v>
      </c>
      <c r="O167" s="14" t="s">
        <v>394</v>
      </c>
      <c r="P167" s="14">
        <v>-16.898357000000001</v>
      </c>
      <c r="Q167" s="14">
        <v>145.812264</v>
      </c>
      <c r="R167" s="14" t="s">
        <v>190</v>
      </c>
      <c r="S167" s="87" t="s">
        <v>426</v>
      </c>
      <c r="T167" s="87"/>
      <c r="U167" s="87"/>
      <c r="V167" s="87"/>
      <c r="W167" s="94"/>
      <c r="X167" s="87"/>
      <c r="Y167" s="14"/>
      <c r="Z167" s="14"/>
      <c r="AA167" s="14"/>
      <c r="AB167" s="28">
        <v>2420.0500000000002</v>
      </c>
      <c r="AC167" s="14"/>
      <c r="AD167" s="14"/>
      <c r="AE167" s="14"/>
      <c r="AF167" s="14"/>
      <c r="AG167" s="14"/>
      <c r="AH167" s="87"/>
      <c r="AI167" s="143"/>
      <c r="AJ167" s="136">
        <v>1</v>
      </c>
      <c r="AK167" s="143"/>
      <c r="AL167" s="14"/>
      <c r="AM167" s="14"/>
      <c r="AN167" s="14"/>
      <c r="AO167" s="157"/>
      <c r="AP167" s="31"/>
      <c r="AQ167" s="31"/>
      <c r="AR167" s="31"/>
      <c r="AS167" s="31"/>
      <c r="AT167" s="31"/>
      <c r="AU167" s="31"/>
      <c r="AV167" s="31"/>
      <c r="AW167" s="31"/>
      <c r="AX167" s="31"/>
      <c r="AY167" s="31"/>
      <c r="AZ167" s="31"/>
      <c r="BA167" s="31"/>
      <c r="BB167" s="31"/>
      <c r="BC167" s="31"/>
      <c r="BD167" s="31"/>
      <c r="BE167" s="31"/>
      <c r="BF167" s="31"/>
    </row>
    <row r="168" spans="1:58" ht="15.75" customHeight="1" outlineLevel="1" x14ac:dyDescent="0.45">
      <c r="A168" s="13">
        <v>165</v>
      </c>
      <c r="B168" s="14" t="s">
        <v>389</v>
      </c>
      <c r="C168" s="188" t="s">
        <v>390</v>
      </c>
      <c r="D168" s="14"/>
      <c r="E168" s="14"/>
      <c r="F168" s="90"/>
      <c r="G168" s="14"/>
      <c r="H168" s="14"/>
      <c r="I168" s="14"/>
      <c r="J168" s="14"/>
      <c r="K168" s="14"/>
      <c r="L168" s="14"/>
      <c r="M168" s="87"/>
      <c r="N168" s="161" t="s">
        <v>429</v>
      </c>
      <c r="O168" s="14" t="s">
        <v>394</v>
      </c>
      <c r="P168" s="14">
        <v>-16.898357000000001</v>
      </c>
      <c r="Q168" s="14">
        <v>145.812264</v>
      </c>
      <c r="R168" s="14" t="s">
        <v>190</v>
      </c>
      <c r="S168" s="87" t="s">
        <v>426</v>
      </c>
      <c r="T168" s="87"/>
      <c r="U168" s="87"/>
      <c r="V168" s="87"/>
      <c r="W168" s="94"/>
      <c r="X168" s="87"/>
      <c r="Y168" s="14"/>
      <c r="Z168" s="14"/>
      <c r="AA168" s="14"/>
      <c r="AB168" s="28">
        <v>2420.0500000000002</v>
      </c>
      <c r="AC168" s="14"/>
      <c r="AD168" s="14"/>
      <c r="AE168" s="14"/>
      <c r="AF168" s="14"/>
      <c r="AG168" s="14"/>
      <c r="AH168" s="87"/>
      <c r="AI168" s="143"/>
      <c r="AJ168" s="136">
        <v>1</v>
      </c>
      <c r="AK168" s="143"/>
      <c r="AL168" s="14"/>
      <c r="AM168" s="14"/>
      <c r="AN168" s="14"/>
      <c r="AO168" s="157"/>
      <c r="AP168" s="31"/>
      <c r="AQ168" s="31"/>
      <c r="AR168" s="31"/>
      <c r="AS168" s="31"/>
      <c r="AT168" s="31"/>
      <c r="AU168" s="31"/>
      <c r="AV168" s="31"/>
      <c r="AW168" s="31"/>
      <c r="AX168" s="31"/>
      <c r="AY168" s="31"/>
      <c r="AZ168" s="31"/>
      <c r="BA168" s="31"/>
      <c r="BB168" s="31"/>
      <c r="BC168" s="31"/>
      <c r="BD168" s="31"/>
      <c r="BE168" s="31"/>
      <c r="BF168" s="31"/>
    </row>
    <row r="169" spans="1:58" ht="15.75" customHeight="1" outlineLevel="1" x14ac:dyDescent="0.45">
      <c r="A169" s="13">
        <v>166</v>
      </c>
      <c r="B169" s="14" t="s">
        <v>389</v>
      </c>
      <c r="C169" s="188" t="s">
        <v>390</v>
      </c>
      <c r="D169" s="14"/>
      <c r="E169" s="14"/>
      <c r="F169" s="90"/>
      <c r="G169" s="14"/>
      <c r="H169" s="14"/>
      <c r="I169" s="14"/>
      <c r="J169" s="14"/>
      <c r="K169" s="14"/>
      <c r="L169" s="14"/>
      <c r="M169" s="87"/>
      <c r="N169" s="161" t="s">
        <v>433</v>
      </c>
      <c r="O169" s="14" t="s">
        <v>394</v>
      </c>
      <c r="P169" s="14">
        <v>-33.586967999999999</v>
      </c>
      <c r="Q169" s="14">
        <v>115.30277</v>
      </c>
      <c r="R169" s="14" t="s">
        <v>190</v>
      </c>
      <c r="S169" s="87" t="s">
        <v>395</v>
      </c>
      <c r="T169" s="87"/>
      <c r="U169" s="87"/>
      <c r="V169" s="87"/>
      <c r="W169" s="94"/>
      <c r="X169" s="87"/>
      <c r="Y169" s="14"/>
      <c r="Z169" s="14"/>
      <c r="AA169" s="14"/>
      <c r="AB169" s="28">
        <v>771.43700000000001</v>
      </c>
      <c r="AC169" s="14"/>
      <c r="AD169" s="14"/>
      <c r="AE169" s="14"/>
      <c r="AF169" s="14"/>
      <c r="AG169" s="14"/>
      <c r="AH169" s="87"/>
      <c r="AI169" s="143"/>
      <c r="AJ169" s="136" t="s">
        <v>434</v>
      </c>
      <c r="AK169" s="143"/>
      <c r="AL169" s="14"/>
      <c r="AM169" s="14"/>
      <c r="AN169" s="14"/>
      <c r="AO169" s="157"/>
      <c r="AP169" s="31"/>
      <c r="AQ169" s="31"/>
      <c r="AR169" s="31"/>
      <c r="AS169" s="31"/>
      <c r="AT169" s="31"/>
      <c r="AU169" s="31"/>
      <c r="AV169" s="31"/>
      <c r="AW169" s="31"/>
      <c r="AX169" s="31"/>
      <c r="AY169" s="31"/>
      <c r="AZ169" s="31"/>
      <c r="BA169" s="31"/>
      <c r="BB169" s="31"/>
      <c r="BC169" s="31"/>
      <c r="BD169" s="31"/>
      <c r="BE169" s="31"/>
      <c r="BF169" s="31"/>
    </row>
    <row r="170" spans="1:58" ht="15.75" customHeight="1" outlineLevel="1" x14ac:dyDescent="0.45">
      <c r="A170" s="13">
        <v>167</v>
      </c>
      <c r="B170" s="14" t="s">
        <v>389</v>
      </c>
      <c r="C170" s="188" t="s">
        <v>390</v>
      </c>
      <c r="D170" s="14"/>
      <c r="E170" s="14"/>
      <c r="F170" s="90"/>
      <c r="G170" s="14"/>
      <c r="H170" s="14"/>
      <c r="I170" s="14"/>
      <c r="J170" s="14"/>
      <c r="K170" s="14"/>
      <c r="L170" s="14"/>
      <c r="M170" s="87"/>
      <c r="N170" s="161" t="s">
        <v>433</v>
      </c>
      <c r="O170" s="14" t="s">
        <v>394</v>
      </c>
      <c r="P170" s="14">
        <v>-33.622516390000001</v>
      </c>
      <c r="Q170" s="14">
        <v>115.3641734</v>
      </c>
      <c r="R170" s="14" t="s">
        <v>190</v>
      </c>
      <c r="S170" s="87" t="s">
        <v>395</v>
      </c>
      <c r="T170" s="87"/>
      <c r="U170" s="87"/>
      <c r="V170" s="87"/>
      <c r="W170" s="94"/>
      <c r="X170" s="87"/>
      <c r="Y170" s="14"/>
      <c r="Z170" s="14"/>
      <c r="AA170" s="14"/>
      <c r="AB170" s="28">
        <v>766.51</v>
      </c>
      <c r="AC170" s="14"/>
      <c r="AD170" s="14"/>
      <c r="AE170" s="14"/>
      <c r="AF170" s="14"/>
      <c r="AG170" s="14"/>
      <c r="AH170" s="87"/>
      <c r="AI170" s="143"/>
      <c r="AJ170" s="136" t="s">
        <v>434</v>
      </c>
      <c r="AK170" s="143"/>
      <c r="AL170" s="14"/>
      <c r="AM170" s="14"/>
      <c r="AN170" s="14"/>
      <c r="AO170" s="157"/>
      <c r="AP170" s="31"/>
      <c r="AQ170" s="31"/>
      <c r="AR170" s="31"/>
      <c r="AS170" s="31"/>
      <c r="AT170" s="31"/>
      <c r="AU170" s="31"/>
      <c r="AV170" s="31"/>
      <c r="AW170" s="31"/>
      <c r="AX170" s="31"/>
      <c r="AY170" s="31"/>
      <c r="AZ170" s="31"/>
      <c r="BA170" s="31"/>
      <c r="BB170" s="31"/>
      <c r="BC170" s="31"/>
      <c r="BD170" s="31"/>
      <c r="BE170" s="31"/>
      <c r="BF170" s="31"/>
    </row>
    <row r="171" spans="1:58" ht="15.75" customHeight="1" outlineLevel="1" x14ac:dyDescent="0.45">
      <c r="A171" s="13">
        <v>168</v>
      </c>
      <c r="B171" s="14" t="s">
        <v>389</v>
      </c>
      <c r="C171" s="188" t="s">
        <v>390</v>
      </c>
      <c r="D171" s="14"/>
      <c r="E171" s="14"/>
      <c r="F171" s="90"/>
      <c r="G171" s="14"/>
      <c r="H171" s="14"/>
      <c r="I171" s="14"/>
      <c r="J171" s="14"/>
      <c r="K171" s="14"/>
      <c r="L171" s="14"/>
      <c r="M171" s="87"/>
      <c r="N171" s="161" t="s">
        <v>433</v>
      </c>
      <c r="O171" s="14" t="s">
        <v>394</v>
      </c>
      <c r="P171" s="14">
        <v>-33.622516390000001</v>
      </c>
      <c r="Q171" s="14">
        <v>115.3641734</v>
      </c>
      <c r="R171" s="14" t="s">
        <v>190</v>
      </c>
      <c r="S171" s="87" t="s">
        <v>395</v>
      </c>
      <c r="T171" s="87"/>
      <c r="U171" s="87"/>
      <c r="V171" s="87"/>
      <c r="W171" s="94"/>
      <c r="X171" s="87"/>
      <c r="Y171" s="14"/>
      <c r="Z171" s="14"/>
      <c r="AA171" s="14"/>
      <c r="AB171" s="28">
        <v>766.51</v>
      </c>
      <c r="AC171" s="14"/>
      <c r="AD171" s="14"/>
      <c r="AE171" s="14"/>
      <c r="AF171" s="14"/>
      <c r="AG171" s="14"/>
      <c r="AH171" s="87"/>
      <c r="AI171" s="143"/>
      <c r="AJ171" s="136" t="s">
        <v>434</v>
      </c>
      <c r="AK171" s="143"/>
      <c r="AL171" s="14"/>
      <c r="AM171" s="14"/>
      <c r="AN171" s="14"/>
      <c r="AO171" s="157"/>
      <c r="AP171" s="31"/>
      <c r="AQ171" s="31"/>
      <c r="AR171" s="31"/>
      <c r="AS171" s="31"/>
      <c r="AT171" s="31"/>
      <c r="AU171" s="31"/>
      <c r="AV171" s="31"/>
      <c r="AW171" s="31"/>
      <c r="AX171" s="31"/>
      <c r="AY171" s="31"/>
      <c r="AZ171" s="31"/>
      <c r="BA171" s="31"/>
      <c r="BB171" s="31"/>
      <c r="BC171" s="31"/>
      <c r="BD171" s="31"/>
      <c r="BE171" s="31"/>
      <c r="BF171" s="31"/>
    </row>
    <row r="172" spans="1:58" ht="15.75" customHeight="1" outlineLevel="1" x14ac:dyDescent="0.45">
      <c r="A172" s="13">
        <v>169</v>
      </c>
      <c r="B172" s="14" t="s">
        <v>389</v>
      </c>
      <c r="C172" s="188" t="s">
        <v>390</v>
      </c>
      <c r="D172" s="14"/>
      <c r="E172" s="14"/>
      <c r="F172" s="90"/>
      <c r="G172" s="14"/>
      <c r="H172" s="14"/>
      <c r="I172" s="14"/>
      <c r="J172" s="14"/>
      <c r="K172" s="14"/>
      <c r="L172" s="14"/>
      <c r="M172" s="87"/>
      <c r="N172" s="161" t="s">
        <v>433</v>
      </c>
      <c r="O172" s="14" t="s">
        <v>394</v>
      </c>
      <c r="P172" s="14">
        <v>-33.622516390000001</v>
      </c>
      <c r="Q172" s="14">
        <v>115.3641734</v>
      </c>
      <c r="R172" s="14" t="s">
        <v>190</v>
      </c>
      <c r="S172" s="87" t="s">
        <v>395</v>
      </c>
      <c r="T172" s="87"/>
      <c r="U172" s="87"/>
      <c r="V172" s="87"/>
      <c r="W172" s="94"/>
      <c r="X172" s="87"/>
      <c r="Y172" s="14"/>
      <c r="Z172" s="14"/>
      <c r="AA172" s="14"/>
      <c r="AB172" s="28">
        <v>766.51</v>
      </c>
      <c r="AC172" s="14"/>
      <c r="AD172" s="14"/>
      <c r="AE172" s="14"/>
      <c r="AF172" s="14"/>
      <c r="AG172" s="14"/>
      <c r="AH172" s="87"/>
      <c r="AI172" s="143"/>
      <c r="AJ172" s="136" t="s">
        <v>434</v>
      </c>
      <c r="AK172" s="143"/>
      <c r="AL172" s="14"/>
      <c r="AM172" s="14"/>
      <c r="AN172" s="14"/>
      <c r="AO172" s="157"/>
      <c r="AP172" s="31"/>
      <c r="AQ172" s="31"/>
      <c r="AR172" s="31"/>
      <c r="AS172" s="31"/>
      <c r="AT172" s="31"/>
      <c r="AU172" s="31"/>
      <c r="AV172" s="31"/>
      <c r="AW172" s="31"/>
      <c r="AX172" s="31"/>
      <c r="AY172" s="31"/>
      <c r="AZ172" s="31"/>
      <c r="BA172" s="31"/>
      <c r="BB172" s="31"/>
      <c r="BC172" s="31"/>
      <c r="BD172" s="31"/>
      <c r="BE172" s="31"/>
      <c r="BF172" s="31"/>
    </row>
    <row r="173" spans="1:58" ht="15.75" customHeight="1" outlineLevel="1" x14ac:dyDescent="0.45">
      <c r="A173" s="13">
        <v>170</v>
      </c>
      <c r="B173" s="14" t="s">
        <v>389</v>
      </c>
      <c r="C173" s="188" t="s">
        <v>390</v>
      </c>
      <c r="D173" s="14"/>
      <c r="E173" s="14"/>
      <c r="F173" s="90"/>
      <c r="G173" s="14"/>
      <c r="H173" s="14"/>
      <c r="I173" s="14"/>
      <c r="J173" s="14"/>
      <c r="K173" s="14"/>
      <c r="L173" s="14"/>
      <c r="M173" s="87"/>
      <c r="N173" s="161" t="s">
        <v>433</v>
      </c>
      <c r="O173" s="14" t="s">
        <v>394</v>
      </c>
      <c r="P173" s="14">
        <v>-33.622516390000001</v>
      </c>
      <c r="Q173" s="14">
        <v>115.3641734</v>
      </c>
      <c r="R173" s="14" t="s">
        <v>190</v>
      </c>
      <c r="S173" s="87" t="s">
        <v>395</v>
      </c>
      <c r="T173" s="87"/>
      <c r="U173" s="87"/>
      <c r="V173" s="87"/>
      <c r="W173" s="94"/>
      <c r="X173" s="87"/>
      <c r="Y173" s="14"/>
      <c r="Z173" s="14"/>
      <c r="AA173" s="14"/>
      <c r="AB173" s="28">
        <v>766.51</v>
      </c>
      <c r="AC173" s="14"/>
      <c r="AD173" s="14"/>
      <c r="AE173" s="14"/>
      <c r="AF173" s="14"/>
      <c r="AG173" s="14"/>
      <c r="AH173" s="87"/>
      <c r="AI173" s="143"/>
      <c r="AJ173" s="136" t="s">
        <v>434</v>
      </c>
      <c r="AK173" s="143"/>
      <c r="AL173" s="14"/>
      <c r="AM173" s="14"/>
      <c r="AN173" s="14"/>
      <c r="AO173" s="157"/>
      <c r="AP173" s="31"/>
      <c r="AQ173" s="31"/>
      <c r="AR173" s="31"/>
      <c r="AS173" s="31"/>
      <c r="AT173" s="31"/>
      <c r="AU173" s="31"/>
      <c r="AV173" s="31"/>
      <c r="AW173" s="31"/>
      <c r="AX173" s="31"/>
      <c r="AY173" s="31"/>
      <c r="AZ173" s="31"/>
      <c r="BA173" s="31"/>
      <c r="BB173" s="31"/>
      <c r="BC173" s="31"/>
      <c r="BD173" s="31"/>
      <c r="BE173" s="31"/>
      <c r="BF173" s="31"/>
    </row>
    <row r="174" spans="1:58" ht="15.75" customHeight="1" outlineLevel="1" x14ac:dyDescent="0.45">
      <c r="A174" s="13">
        <v>171</v>
      </c>
      <c r="B174" s="14" t="s">
        <v>389</v>
      </c>
      <c r="C174" s="188" t="s">
        <v>390</v>
      </c>
      <c r="D174" s="14"/>
      <c r="E174" s="14"/>
      <c r="F174" s="90"/>
      <c r="G174" s="14"/>
      <c r="H174" s="14"/>
      <c r="I174" s="14"/>
      <c r="J174" s="14"/>
      <c r="K174" s="14"/>
      <c r="L174" s="14"/>
      <c r="M174" s="87"/>
      <c r="N174" s="161" t="s">
        <v>433</v>
      </c>
      <c r="O174" s="14" t="s">
        <v>394</v>
      </c>
      <c r="P174" s="14">
        <v>-33.622516390000001</v>
      </c>
      <c r="Q174" s="14">
        <v>115.3641734</v>
      </c>
      <c r="R174" s="14" t="s">
        <v>190</v>
      </c>
      <c r="S174" s="87" t="s">
        <v>395</v>
      </c>
      <c r="T174" s="87"/>
      <c r="U174" s="87"/>
      <c r="V174" s="87"/>
      <c r="W174" s="94"/>
      <c r="X174" s="87"/>
      <c r="Y174" s="14"/>
      <c r="Z174" s="14"/>
      <c r="AA174" s="14"/>
      <c r="AB174" s="28">
        <v>766.51</v>
      </c>
      <c r="AC174" s="14"/>
      <c r="AD174" s="14"/>
      <c r="AE174" s="14"/>
      <c r="AF174" s="14"/>
      <c r="AG174" s="14"/>
      <c r="AH174" s="87"/>
      <c r="AI174" s="143"/>
      <c r="AJ174" s="136" t="s">
        <v>434</v>
      </c>
      <c r="AK174" s="143"/>
      <c r="AL174" s="14"/>
      <c r="AM174" s="14"/>
      <c r="AN174" s="14"/>
      <c r="AO174" s="157"/>
      <c r="AP174" s="31"/>
      <c r="AQ174" s="31"/>
      <c r="AR174" s="31"/>
      <c r="AS174" s="31"/>
      <c r="AT174" s="31"/>
      <c r="AU174" s="31"/>
      <c r="AV174" s="31"/>
      <c r="AW174" s="31"/>
      <c r="AX174" s="31"/>
      <c r="AY174" s="31"/>
      <c r="AZ174" s="31"/>
      <c r="BA174" s="31"/>
      <c r="BB174" s="31"/>
      <c r="BC174" s="31"/>
      <c r="BD174" s="31"/>
      <c r="BE174" s="31"/>
      <c r="BF174" s="31"/>
    </row>
    <row r="175" spans="1:58" ht="15.75" customHeight="1" outlineLevel="1" x14ac:dyDescent="0.45">
      <c r="A175" s="13">
        <v>172</v>
      </c>
      <c r="B175" s="14" t="s">
        <v>389</v>
      </c>
      <c r="C175" s="188" t="s">
        <v>390</v>
      </c>
      <c r="D175" s="14"/>
      <c r="E175" s="14"/>
      <c r="F175" s="90"/>
      <c r="G175" s="14"/>
      <c r="H175" s="14"/>
      <c r="I175" s="14"/>
      <c r="J175" s="14"/>
      <c r="K175" s="14"/>
      <c r="L175" s="14"/>
      <c r="M175" s="87"/>
      <c r="N175" s="161" t="s">
        <v>433</v>
      </c>
      <c r="O175" s="14" t="s">
        <v>394</v>
      </c>
      <c r="P175" s="14">
        <v>-33.601927000000003</v>
      </c>
      <c r="Q175" s="14">
        <v>115.421896</v>
      </c>
      <c r="R175" s="14" t="s">
        <v>190</v>
      </c>
      <c r="S175" s="87" t="s">
        <v>395</v>
      </c>
      <c r="T175" s="87"/>
      <c r="U175" s="87"/>
      <c r="V175" s="87"/>
      <c r="W175" s="94"/>
      <c r="X175" s="87"/>
      <c r="Y175" s="14"/>
      <c r="Z175" s="14"/>
      <c r="AA175" s="14"/>
      <c r="AB175" s="28">
        <v>757.673</v>
      </c>
      <c r="AC175" s="14"/>
      <c r="AD175" s="14"/>
      <c r="AE175" s="14"/>
      <c r="AF175" s="14"/>
      <c r="AG175" s="14"/>
      <c r="AH175" s="87"/>
      <c r="AI175" s="143"/>
      <c r="AJ175" s="136" t="s">
        <v>435</v>
      </c>
      <c r="AK175" s="143"/>
      <c r="AL175" s="14"/>
      <c r="AM175" s="14"/>
      <c r="AN175" s="14"/>
      <c r="AO175" s="157"/>
      <c r="AP175" s="31"/>
      <c r="AQ175" s="31"/>
      <c r="AR175" s="31"/>
      <c r="AS175" s="31"/>
      <c r="AT175" s="31"/>
      <c r="AU175" s="31"/>
      <c r="AV175" s="31"/>
      <c r="AW175" s="31"/>
      <c r="AX175" s="31"/>
      <c r="AY175" s="31"/>
      <c r="AZ175" s="31"/>
      <c r="BA175" s="31"/>
      <c r="BB175" s="31"/>
      <c r="BC175" s="31"/>
      <c r="BD175" s="31"/>
      <c r="BE175" s="31"/>
      <c r="BF175" s="31"/>
    </row>
    <row r="176" spans="1:58" ht="15.75" customHeight="1" outlineLevel="1" x14ac:dyDescent="0.45">
      <c r="A176" s="13">
        <v>173</v>
      </c>
      <c r="B176" s="14" t="s">
        <v>389</v>
      </c>
      <c r="C176" s="188" t="s">
        <v>390</v>
      </c>
      <c r="D176" s="14"/>
      <c r="E176" s="14"/>
      <c r="F176" s="90"/>
      <c r="G176" s="14"/>
      <c r="H176" s="14"/>
      <c r="I176" s="14"/>
      <c r="J176" s="14"/>
      <c r="K176" s="14"/>
      <c r="L176" s="14"/>
      <c r="M176" s="87"/>
      <c r="N176" s="161" t="s">
        <v>433</v>
      </c>
      <c r="O176" s="14" t="s">
        <v>394</v>
      </c>
      <c r="P176" s="14">
        <v>-33.601927000000003</v>
      </c>
      <c r="Q176" s="14">
        <v>115.421896</v>
      </c>
      <c r="R176" s="14" t="s">
        <v>190</v>
      </c>
      <c r="S176" s="87" t="s">
        <v>395</v>
      </c>
      <c r="T176" s="87"/>
      <c r="U176" s="87"/>
      <c r="V176" s="87"/>
      <c r="W176" s="94"/>
      <c r="X176" s="87"/>
      <c r="Y176" s="14"/>
      <c r="Z176" s="14"/>
      <c r="AA176" s="14"/>
      <c r="AB176" s="28">
        <v>757.673</v>
      </c>
      <c r="AC176" s="14"/>
      <c r="AD176" s="14"/>
      <c r="AE176" s="14"/>
      <c r="AF176" s="14"/>
      <c r="AG176" s="14"/>
      <c r="AH176" s="87"/>
      <c r="AI176" s="143"/>
      <c r="AJ176" s="136" t="s">
        <v>435</v>
      </c>
      <c r="AK176" s="143"/>
      <c r="AL176" s="14"/>
      <c r="AM176" s="14"/>
      <c r="AN176" s="14"/>
      <c r="AO176" s="157"/>
      <c r="AP176" s="31"/>
      <c r="AQ176" s="31"/>
      <c r="AR176" s="31"/>
      <c r="AS176" s="31"/>
      <c r="AT176" s="31"/>
      <c r="AU176" s="31"/>
      <c r="AV176" s="31"/>
      <c r="AW176" s="31"/>
      <c r="AX176" s="31"/>
      <c r="AY176" s="31"/>
      <c r="AZ176" s="31"/>
      <c r="BA176" s="31"/>
      <c r="BB176" s="31"/>
      <c r="BC176" s="31"/>
      <c r="BD176" s="31"/>
      <c r="BE176" s="31"/>
      <c r="BF176" s="31"/>
    </row>
    <row r="177" spans="1:58" ht="15.75" customHeight="1" outlineLevel="1" x14ac:dyDescent="0.45">
      <c r="A177" s="13">
        <v>174</v>
      </c>
      <c r="B177" s="14" t="s">
        <v>389</v>
      </c>
      <c r="C177" s="188" t="s">
        <v>390</v>
      </c>
      <c r="D177" s="14"/>
      <c r="E177" s="14"/>
      <c r="F177" s="90"/>
      <c r="G177" s="14"/>
      <c r="H177" s="14"/>
      <c r="I177" s="14"/>
      <c r="J177" s="14"/>
      <c r="K177" s="14"/>
      <c r="L177" s="14"/>
      <c r="M177" s="87"/>
      <c r="N177" s="161" t="s">
        <v>433</v>
      </c>
      <c r="O177" s="14" t="s">
        <v>394</v>
      </c>
      <c r="P177" s="14">
        <v>-33.601927000000003</v>
      </c>
      <c r="Q177" s="14">
        <v>115.421896</v>
      </c>
      <c r="R177" s="14" t="s">
        <v>190</v>
      </c>
      <c r="S177" s="87" t="s">
        <v>395</v>
      </c>
      <c r="T177" s="87"/>
      <c r="U177" s="87"/>
      <c r="V177" s="87"/>
      <c r="W177" s="94"/>
      <c r="X177" s="87"/>
      <c r="Y177" s="14"/>
      <c r="Z177" s="14"/>
      <c r="AA177" s="14"/>
      <c r="AB177" s="28">
        <v>757.673</v>
      </c>
      <c r="AC177" s="14"/>
      <c r="AD177" s="14"/>
      <c r="AE177" s="14"/>
      <c r="AF177" s="14"/>
      <c r="AG177" s="14"/>
      <c r="AH177" s="87"/>
      <c r="AI177" s="143"/>
      <c r="AJ177" s="136" t="s">
        <v>435</v>
      </c>
      <c r="AK177" s="143"/>
      <c r="AL177" s="14"/>
      <c r="AM177" s="14"/>
      <c r="AN177" s="14"/>
      <c r="AO177" s="157"/>
      <c r="AP177" s="31"/>
      <c r="AQ177" s="31"/>
      <c r="AR177" s="31"/>
      <c r="AS177" s="31"/>
      <c r="AT177" s="31"/>
      <c r="AU177" s="31"/>
      <c r="AV177" s="31"/>
      <c r="AW177" s="31"/>
      <c r="AX177" s="31"/>
      <c r="AY177" s="31"/>
      <c r="AZ177" s="31"/>
      <c r="BA177" s="31"/>
      <c r="BB177" s="31"/>
      <c r="BC177" s="31"/>
      <c r="BD177" s="31"/>
      <c r="BE177" s="31"/>
      <c r="BF177" s="31"/>
    </row>
    <row r="178" spans="1:58" ht="15.75" customHeight="1" outlineLevel="1" x14ac:dyDescent="0.45">
      <c r="A178" s="13">
        <v>175</v>
      </c>
      <c r="B178" s="14" t="s">
        <v>389</v>
      </c>
      <c r="C178" s="188" t="s">
        <v>390</v>
      </c>
      <c r="D178" s="14"/>
      <c r="E178" s="14"/>
      <c r="F178" s="90"/>
      <c r="G178" s="14"/>
      <c r="H178" s="14"/>
      <c r="I178" s="14"/>
      <c r="J178" s="14"/>
      <c r="K178" s="14"/>
      <c r="L178" s="14"/>
      <c r="M178" s="87"/>
      <c r="N178" s="161" t="s">
        <v>433</v>
      </c>
      <c r="O178" s="14" t="s">
        <v>394</v>
      </c>
      <c r="P178" s="14">
        <v>-33.622516390000001</v>
      </c>
      <c r="Q178" s="14">
        <v>115.3641734</v>
      </c>
      <c r="R178" s="14" t="s">
        <v>190</v>
      </c>
      <c r="S178" s="87" t="s">
        <v>395</v>
      </c>
      <c r="T178" s="87"/>
      <c r="U178" s="87"/>
      <c r="V178" s="87"/>
      <c r="W178" s="94"/>
      <c r="X178" s="87"/>
      <c r="Y178" s="14"/>
      <c r="Z178" s="14"/>
      <c r="AA178" s="14"/>
      <c r="AB178" s="28">
        <v>766.51</v>
      </c>
      <c r="AC178" s="14"/>
      <c r="AD178" s="14"/>
      <c r="AE178" s="14"/>
      <c r="AF178" s="14"/>
      <c r="AG178" s="14"/>
      <c r="AH178" s="87"/>
      <c r="AI178" s="143"/>
      <c r="AJ178" s="136" t="s">
        <v>435</v>
      </c>
      <c r="AK178" s="143"/>
      <c r="AL178" s="14"/>
      <c r="AM178" s="14"/>
      <c r="AN178" s="14"/>
      <c r="AO178" s="157"/>
      <c r="AP178" s="31"/>
      <c r="AQ178" s="31"/>
      <c r="AR178" s="31"/>
      <c r="AS178" s="31"/>
      <c r="AT178" s="31"/>
      <c r="AU178" s="31"/>
      <c r="AV178" s="31"/>
      <c r="AW178" s="31"/>
      <c r="AX178" s="31"/>
      <c r="AY178" s="31"/>
      <c r="AZ178" s="31"/>
      <c r="BA178" s="31"/>
      <c r="BB178" s="31"/>
      <c r="BC178" s="31"/>
      <c r="BD178" s="31"/>
      <c r="BE178" s="31"/>
      <c r="BF178" s="31"/>
    </row>
    <row r="179" spans="1:58" ht="15.75" customHeight="1" outlineLevel="1" x14ac:dyDescent="0.45">
      <c r="A179" s="13">
        <v>176</v>
      </c>
      <c r="B179" s="14" t="s">
        <v>389</v>
      </c>
      <c r="C179" s="188" t="s">
        <v>390</v>
      </c>
      <c r="D179" s="14"/>
      <c r="E179" s="14"/>
      <c r="F179" s="90"/>
      <c r="G179" s="14"/>
      <c r="H179" s="14"/>
      <c r="I179" s="14"/>
      <c r="J179" s="14"/>
      <c r="K179" s="14"/>
      <c r="L179" s="14"/>
      <c r="M179" s="87"/>
      <c r="N179" s="161" t="s">
        <v>433</v>
      </c>
      <c r="O179" s="14" t="s">
        <v>394</v>
      </c>
      <c r="P179" s="14">
        <v>-33.622516390000001</v>
      </c>
      <c r="Q179" s="14">
        <v>115.3641734</v>
      </c>
      <c r="R179" s="14" t="s">
        <v>190</v>
      </c>
      <c r="S179" s="87" t="s">
        <v>395</v>
      </c>
      <c r="T179" s="87"/>
      <c r="U179" s="87"/>
      <c r="V179" s="87"/>
      <c r="W179" s="94"/>
      <c r="X179" s="87"/>
      <c r="Y179" s="14"/>
      <c r="Z179" s="14"/>
      <c r="AA179" s="14"/>
      <c r="AB179" s="28">
        <v>766.51</v>
      </c>
      <c r="AC179" s="14"/>
      <c r="AD179" s="14"/>
      <c r="AE179" s="14"/>
      <c r="AF179" s="14"/>
      <c r="AG179" s="14"/>
      <c r="AH179" s="87"/>
      <c r="AI179" s="143"/>
      <c r="AJ179" s="136" t="s">
        <v>435</v>
      </c>
      <c r="AK179" s="143"/>
      <c r="AL179" s="14"/>
      <c r="AM179" s="14"/>
      <c r="AN179" s="14"/>
      <c r="AO179" s="157"/>
      <c r="AP179" s="31"/>
      <c r="AQ179" s="31"/>
      <c r="AR179" s="31"/>
      <c r="AS179" s="31"/>
      <c r="AT179" s="31"/>
      <c r="AU179" s="31"/>
      <c r="AV179" s="31"/>
      <c r="AW179" s="31"/>
      <c r="AX179" s="31"/>
      <c r="AY179" s="31"/>
      <c r="AZ179" s="31"/>
      <c r="BA179" s="31"/>
      <c r="BB179" s="31"/>
      <c r="BC179" s="31"/>
      <c r="BD179" s="31"/>
      <c r="BE179" s="31"/>
      <c r="BF179" s="31"/>
    </row>
    <row r="180" spans="1:58" ht="15.75" customHeight="1" outlineLevel="1" x14ac:dyDescent="0.45">
      <c r="A180" s="13">
        <v>177</v>
      </c>
      <c r="B180" s="14" t="s">
        <v>389</v>
      </c>
      <c r="C180" s="188" t="s">
        <v>390</v>
      </c>
      <c r="D180" s="14"/>
      <c r="E180" s="14"/>
      <c r="F180" s="90"/>
      <c r="G180" s="14"/>
      <c r="H180" s="14"/>
      <c r="I180" s="14"/>
      <c r="J180" s="14"/>
      <c r="K180" s="14"/>
      <c r="L180" s="14"/>
      <c r="M180" s="87"/>
      <c r="N180" s="161" t="s">
        <v>433</v>
      </c>
      <c r="O180" s="14" t="s">
        <v>394</v>
      </c>
      <c r="P180" s="14">
        <v>-33.622516390000001</v>
      </c>
      <c r="Q180" s="14">
        <v>115.3641734</v>
      </c>
      <c r="R180" s="14" t="s">
        <v>190</v>
      </c>
      <c r="S180" s="87" t="s">
        <v>395</v>
      </c>
      <c r="T180" s="87"/>
      <c r="U180" s="87"/>
      <c r="V180" s="87"/>
      <c r="W180" s="94"/>
      <c r="X180" s="87"/>
      <c r="Y180" s="14"/>
      <c r="Z180" s="14"/>
      <c r="AA180" s="14"/>
      <c r="AB180" s="28">
        <v>766.51</v>
      </c>
      <c r="AC180" s="14"/>
      <c r="AD180" s="14"/>
      <c r="AE180" s="14"/>
      <c r="AF180" s="14"/>
      <c r="AG180" s="14"/>
      <c r="AH180" s="87"/>
      <c r="AI180" s="143"/>
      <c r="AJ180" s="136" t="s">
        <v>435</v>
      </c>
      <c r="AK180" s="143"/>
      <c r="AL180" s="14"/>
      <c r="AM180" s="14"/>
      <c r="AN180" s="14"/>
      <c r="AO180" s="157"/>
      <c r="AP180" s="31"/>
      <c r="AQ180" s="31"/>
      <c r="AR180" s="31"/>
      <c r="AS180" s="31"/>
      <c r="AT180" s="31"/>
      <c r="AU180" s="31"/>
      <c r="AV180" s="31"/>
      <c r="AW180" s="31"/>
      <c r="AX180" s="31"/>
      <c r="AY180" s="31"/>
      <c r="AZ180" s="31"/>
      <c r="BA180" s="31"/>
      <c r="BB180" s="31"/>
      <c r="BC180" s="31"/>
      <c r="BD180" s="31"/>
      <c r="BE180" s="31"/>
      <c r="BF180" s="31"/>
    </row>
    <row r="181" spans="1:58" ht="15.75" customHeight="1" outlineLevel="1" x14ac:dyDescent="0.45">
      <c r="A181" s="13">
        <v>178</v>
      </c>
      <c r="B181" s="14" t="s">
        <v>389</v>
      </c>
      <c r="C181" s="188" t="s">
        <v>390</v>
      </c>
      <c r="D181" s="14"/>
      <c r="E181" s="14"/>
      <c r="F181" s="90"/>
      <c r="G181" s="14"/>
      <c r="H181" s="14"/>
      <c r="I181" s="14"/>
      <c r="J181" s="14"/>
      <c r="K181" s="14"/>
      <c r="L181" s="14"/>
      <c r="M181" s="87"/>
      <c r="N181" s="161" t="s">
        <v>411</v>
      </c>
      <c r="O181" s="14" t="s">
        <v>394</v>
      </c>
      <c r="P181" s="14">
        <v>-25.9847605</v>
      </c>
      <c r="Q181" s="14">
        <v>113.78490600000001</v>
      </c>
      <c r="R181" s="14" t="s">
        <v>230</v>
      </c>
      <c r="S181" s="87" t="s">
        <v>426</v>
      </c>
      <c r="T181" s="87"/>
      <c r="U181" s="87"/>
      <c r="V181" s="87"/>
      <c r="W181" s="94"/>
      <c r="X181" s="87"/>
      <c r="Y181" s="14"/>
      <c r="Z181" s="14"/>
      <c r="AA181" s="14"/>
      <c r="AB181" s="28">
        <v>230.17699999999999</v>
      </c>
      <c r="AC181" s="14"/>
      <c r="AD181" s="14"/>
      <c r="AE181" s="14"/>
      <c r="AF181" s="14"/>
      <c r="AG181" s="14"/>
      <c r="AH181" s="87"/>
      <c r="AI181" s="143"/>
      <c r="AJ181" s="136">
        <v>0.5</v>
      </c>
      <c r="AK181" s="143"/>
      <c r="AL181" s="14"/>
      <c r="AM181" s="14"/>
      <c r="AN181" s="14"/>
      <c r="AO181" s="157"/>
      <c r="AP181" s="31"/>
      <c r="AQ181" s="31"/>
      <c r="AR181" s="31"/>
      <c r="AS181" s="31"/>
      <c r="AT181" s="31"/>
      <c r="AU181" s="31"/>
      <c r="AV181" s="31"/>
      <c r="AW181" s="31"/>
      <c r="AX181" s="31"/>
      <c r="AY181" s="31"/>
      <c r="AZ181" s="31"/>
      <c r="BA181" s="31"/>
      <c r="BB181" s="31"/>
      <c r="BC181" s="31"/>
      <c r="BD181" s="31"/>
      <c r="BE181" s="31"/>
      <c r="BF181" s="31"/>
    </row>
    <row r="182" spans="1:58" ht="15.75" customHeight="1" outlineLevel="1" x14ac:dyDescent="0.45">
      <c r="A182" s="13">
        <v>179</v>
      </c>
      <c r="B182" s="14" t="s">
        <v>389</v>
      </c>
      <c r="C182" s="188" t="s">
        <v>390</v>
      </c>
      <c r="D182" s="14"/>
      <c r="E182" s="14"/>
      <c r="F182" s="90"/>
      <c r="G182" s="14"/>
      <c r="H182" s="14"/>
      <c r="I182" s="14"/>
      <c r="J182" s="14"/>
      <c r="K182" s="14"/>
      <c r="L182" s="14"/>
      <c r="M182" s="87"/>
      <c r="N182" s="161" t="s">
        <v>411</v>
      </c>
      <c r="O182" s="14" t="s">
        <v>394</v>
      </c>
      <c r="P182" s="14">
        <v>-25.9847605</v>
      </c>
      <c r="Q182" s="14">
        <v>113.78490600000001</v>
      </c>
      <c r="R182" s="14" t="s">
        <v>230</v>
      </c>
      <c r="S182" s="87" t="s">
        <v>426</v>
      </c>
      <c r="T182" s="87"/>
      <c r="U182" s="87"/>
      <c r="V182" s="87"/>
      <c r="W182" s="94"/>
      <c r="X182" s="87"/>
      <c r="Y182" s="14"/>
      <c r="Z182" s="14"/>
      <c r="AA182" s="14"/>
      <c r="AB182" s="28">
        <v>230.17699999999999</v>
      </c>
      <c r="AC182" s="14"/>
      <c r="AD182" s="14"/>
      <c r="AE182" s="14"/>
      <c r="AF182" s="14"/>
      <c r="AG182" s="14"/>
      <c r="AH182" s="87"/>
      <c r="AI182" s="143"/>
      <c r="AJ182" s="136">
        <v>0.5</v>
      </c>
      <c r="AK182" s="143"/>
      <c r="AL182" s="14"/>
      <c r="AM182" s="14"/>
      <c r="AN182" s="14"/>
      <c r="AO182" s="157"/>
      <c r="AP182" s="31"/>
      <c r="AQ182" s="31"/>
      <c r="AR182" s="31"/>
      <c r="AS182" s="31"/>
      <c r="AT182" s="31"/>
      <c r="AU182" s="31"/>
      <c r="AV182" s="31"/>
      <c r="AW182" s="31"/>
      <c r="AX182" s="31"/>
      <c r="AY182" s="31"/>
      <c r="AZ182" s="31"/>
      <c r="BA182" s="31"/>
      <c r="BB182" s="31"/>
      <c r="BC182" s="31"/>
      <c r="BD182" s="31"/>
      <c r="BE182" s="31"/>
      <c r="BF182" s="31"/>
    </row>
    <row r="183" spans="1:58" ht="15.75" customHeight="1" outlineLevel="1" x14ac:dyDescent="0.45">
      <c r="A183" s="13">
        <v>180</v>
      </c>
      <c r="B183" s="14" t="s">
        <v>389</v>
      </c>
      <c r="C183" s="188" t="s">
        <v>390</v>
      </c>
      <c r="D183" s="14"/>
      <c r="E183" s="14"/>
      <c r="F183" s="90"/>
      <c r="G183" s="14"/>
      <c r="H183" s="14"/>
      <c r="I183" s="14"/>
      <c r="J183" s="14"/>
      <c r="K183" s="14"/>
      <c r="L183" s="14"/>
      <c r="M183" s="87"/>
      <c r="N183" s="161" t="s">
        <v>411</v>
      </c>
      <c r="O183" s="14" t="s">
        <v>394</v>
      </c>
      <c r="P183" s="14">
        <v>-25.9847605</v>
      </c>
      <c r="Q183" s="14">
        <v>113.78490600000001</v>
      </c>
      <c r="R183" s="14" t="s">
        <v>230</v>
      </c>
      <c r="S183" s="87" t="s">
        <v>426</v>
      </c>
      <c r="T183" s="87"/>
      <c r="U183" s="87"/>
      <c r="V183" s="87"/>
      <c r="W183" s="94"/>
      <c r="X183" s="87"/>
      <c r="Y183" s="14"/>
      <c r="Z183" s="14"/>
      <c r="AA183" s="14"/>
      <c r="AB183" s="28">
        <v>230.17699999999999</v>
      </c>
      <c r="AC183" s="14"/>
      <c r="AD183" s="14"/>
      <c r="AE183" s="14"/>
      <c r="AF183" s="14"/>
      <c r="AG183" s="14"/>
      <c r="AH183" s="87"/>
      <c r="AI183" s="143"/>
      <c r="AJ183" s="136">
        <v>0.5</v>
      </c>
      <c r="AK183" s="143"/>
      <c r="AL183" s="14"/>
      <c r="AM183" s="14"/>
      <c r="AN183" s="14"/>
      <c r="AO183" s="157"/>
      <c r="AP183" s="31"/>
      <c r="AQ183" s="31"/>
      <c r="AR183" s="31"/>
      <c r="AS183" s="31"/>
      <c r="AT183" s="31"/>
      <c r="AU183" s="31"/>
      <c r="AV183" s="31"/>
      <c r="AW183" s="31"/>
      <c r="AX183" s="31"/>
      <c r="AY183" s="31"/>
      <c r="AZ183" s="31"/>
      <c r="BA183" s="31"/>
      <c r="BB183" s="31"/>
      <c r="BC183" s="31"/>
      <c r="BD183" s="31"/>
      <c r="BE183" s="31"/>
      <c r="BF183" s="31"/>
    </row>
    <row r="184" spans="1:58" ht="15.75" customHeight="1" outlineLevel="1" x14ac:dyDescent="0.45">
      <c r="A184" s="13">
        <v>181</v>
      </c>
      <c r="B184" s="14" t="s">
        <v>389</v>
      </c>
      <c r="C184" s="188" t="s">
        <v>390</v>
      </c>
      <c r="D184" s="14"/>
      <c r="E184" s="14"/>
      <c r="F184" s="90"/>
      <c r="G184" s="14"/>
      <c r="H184" s="14"/>
      <c r="I184" s="14"/>
      <c r="J184" s="14"/>
      <c r="K184" s="14"/>
      <c r="L184" s="14"/>
      <c r="M184" s="87"/>
      <c r="N184" s="161" t="s">
        <v>411</v>
      </c>
      <c r="O184" s="14" t="s">
        <v>394</v>
      </c>
      <c r="P184" s="14">
        <v>-25.9847605</v>
      </c>
      <c r="Q184" s="14">
        <v>113.78490600000001</v>
      </c>
      <c r="R184" s="14" t="s">
        <v>230</v>
      </c>
      <c r="S184" s="87" t="s">
        <v>426</v>
      </c>
      <c r="T184" s="87"/>
      <c r="U184" s="87"/>
      <c r="V184" s="87"/>
      <c r="W184" s="94"/>
      <c r="X184" s="87"/>
      <c r="Y184" s="14"/>
      <c r="Z184" s="14"/>
      <c r="AA184" s="14"/>
      <c r="AB184" s="28">
        <v>230.17699999999999</v>
      </c>
      <c r="AC184" s="14"/>
      <c r="AD184" s="14"/>
      <c r="AE184" s="14"/>
      <c r="AF184" s="14"/>
      <c r="AG184" s="14"/>
      <c r="AH184" s="87"/>
      <c r="AI184" s="143"/>
      <c r="AJ184" s="136">
        <v>0.5</v>
      </c>
      <c r="AK184" s="143"/>
      <c r="AL184" s="14"/>
      <c r="AM184" s="14"/>
      <c r="AN184" s="14"/>
      <c r="AO184" s="157"/>
      <c r="AP184" s="31"/>
      <c r="AQ184" s="31"/>
      <c r="AR184" s="31"/>
      <c r="AS184" s="31"/>
      <c r="AT184" s="31"/>
      <c r="AU184" s="31"/>
      <c r="AV184" s="31"/>
      <c r="AW184" s="31"/>
      <c r="AX184" s="31"/>
      <c r="AY184" s="31"/>
      <c r="AZ184" s="31"/>
      <c r="BA184" s="31"/>
      <c r="BB184" s="31"/>
      <c r="BC184" s="31"/>
      <c r="BD184" s="31"/>
      <c r="BE184" s="31"/>
      <c r="BF184" s="31"/>
    </row>
    <row r="185" spans="1:58" ht="15.75" customHeight="1" outlineLevel="1" x14ac:dyDescent="0.45">
      <c r="A185" s="13">
        <v>182</v>
      </c>
      <c r="B185" s="14" t="s">
        <v>389</v>
      </c>
      <c r="C185" s="188" t="s">
        <v>390</v>
      </c>
      <c r="D185" s="14"/>
      <c r="E185" s="14"/>
      <c r="F185" s="90"/>
      <c r="G185" s="14"/>
      <c r="H185" s="14"/>
      <c r="I185" s="14"/>
      <c r="J185" s="14"/>
      <c r="K185" s="14"/>
      <c r="L185" s="14"/>
      <c r="M185" s="87"/>
      <c r="N185" s="161" t="s">
        <v>411</v>
      </c>
      <c r="O185" s="14" t="s">
        <v>394</v>
      </c>
      <c r="P185" s="14">
        <v>-25.9847605</v>
      </c>
      <c r="Q185" s="14">
        <v>113.78490600000001</v>
      </c>
      <c r="R185" s="14" t="s">
        <v>230</v>
      </c>
      <c r="S185" s="87" t="s">
        <v>426</v>
      </c>
      <c r="T185" s="87"/>
      <c r="U185" s="87"/>
      <c r="V185" s="87"/>
      <c r="W185" s="94"/>
      <c r="X185" s="87"/>
      <c r="Y185" s="14"/>
      <c r="Z185" s="14"/>
      <c r="AA185" s="14"/>
      <c r="AB185" s="28">
        <v>230.17699999999999</v>
      </c>
      <c r="AC185" s="14"/>
      <c r="AD185" s="14"/>
      <c r="AE185" s="14"/>
      <c r="AF185" s="14"/>
      <c r="AG185" s="14"/>
      <c r="AH185" s="87"/>
      <c r="AI185" s="143"/>
      <c r="AJ185" s="136">
        <v>0.5</v>
      </c>
      <c r="AK185" s="143"/>
      <c r="AL185" s="14"/>
      <c r="AM185" s="14"/>
      <c r="AN185" s="14"/>
      <c r="AO185" s="157"/>
      <c r="AP185" s="31"/>
      <c r="AQ185" s="31"/>
      <c r="AR185" s="31"/>
      <c r="AS185" s="31"/>
      <c r="AT185" s="31"/>
      <c r="AU185" s="31"/>
      <c r="AV185" s="31"/>
      <c r="AW185" s="31"/>
      <c r="AX185" s="31"/>
      <c r="AY185" s="31"/>
      <c r="AZ185" s="31"/>
      <c r="BA185" s="31"/>
      <c r="BB185" s="31"/>
      <c r="BC185" s="31"/>
      <c r="BD185" s="31"/>
      <c r="BE185" s="31"/>
      <c r="BF185" s="31"/>
    </row>
    <row r="186" spans="1:58" ht="15.75" customHeight="1" outlineLevel="1" x14ac:dyDescent="0.45">
      <c r="A186" s="13">
        <v>183</v>
      </c>
      <c r="B186" s="14" t="s">
        <v>389</v>
      </c>
      <c r="C186" s="188" t="s">
        <v>390</v>
      </c>
      <c r="D186" s="14"/>
      <c r="E186" s="14"/>
      <c r="F186" s="90"/>
      <c r="G186" s="14"/>
      <c r="H186" s="14"/>
      <c r="I186" s="14"/>
      <c r="J186" s="14"/>
      <c r="K186" s="14"/>
      <c r="L186" s="14"/>
      <c r="M186" s="87"/>
      <c r="N186" s="161" t="s">
        <v>411</v>
      </c>
      <c r="O186" s="14" t="s">
        <v>394</v>
      </c>
      <c r="P186" s="14">
        <v>-25.9847605</v>
      </c>
      <c r="Q186" s="14">
        <v>113.78490600000001</v>
      </c>
      <c r="R186" s="14" t="s">
        <v>230</v>
      </c>
      <c r="S186" s="87" t="s">
        <v>426</v>
      </c>
      <c r="T186" s="87"/>
      <c r="U186" s="87"/>
      <c r="V186" s="87"/>
      <c r="W186" s="94"/>
      <c r="X186" s="87"/>
      <c r="Y186" s="14"/>
      <c r="Z186" s="14"/>
      <c r="AA186" s="14"/>
      <c r="AB186" s="28">
        <v>230.17699999999999</v>
      </c>
      <c r="AC186" s="14"/>
      <c r="AD186" s="14"/>
      <c r="AE186" s="14"/>
      <c r="AF186" s="14"/>
      <c r="AG186" s="14"/>
      <c r="AH186" s="87"/>
      <c r="AI186" s="143"/>
      <c r="AJ186" s="136" t="s">
        <v>416</v>
      </c>
      <c r="AK186" s="143"/>
      <c r="AL186" s="14"/>
      <c r="AM186" s="14"/>
      <c r="AN186" s="14"/>
      <c r="AO186" s="157"/>
      <c r="AP186" s="31"/>
      <c r="AQ186" s="31"/>
      <c r="AR186" s="31"/>
      <c r="AS186" s="31"/>
      <c r="AT186" s="31"/>
      <c r="AU186" s="31"/>
      <c r="AV186" s="31"/>
      <c r="AW186" s="31"/>
      <c r="AX186" s="31"/>
      <c r="AY186" s="31"/>
      <c r="AZ186" s="31"/>
      <c r="BA186" s="31"/>
      <c r="BB186" s="31"/>
      <c r="BC186" s="31"/>
      <c r="BD186" s="31"/>
      <c r="BE186" s="31"/>
      <c r="BF186" s="31"/>
    </row>
    <row r="187" spans="1:58" ht="15.75" customHeight="1" outlineLevel="1" x14ac:dyDescent="0.45">
      <c r="A187" s="13">
        <v>184</v>
      </c>
      <c r="B187" s="14" t="s">
        <v>389</v>
      </c>
      <c r="C187" s="188" t="s">
        <v>390</v>
      </c>
      <c r="D187" s="14"/>
      <c r="E187" s="14"/>
      <c r="F187" s="90"/>
      <c r="G187" s="14"/>
      <c r="H187" s="14"/>
      <c r="I187" s="14"/>
      <c r="J187" s="14"/>
      <c r="K187" s="14"/>
      <c r="L187" s="14"/>
      <c r="M187" s="87"/>
      <c r="N187" s="161" t="s">
        <v>411</v>
      </c>
      <c r="O187" s="14" t="s">
        <v>394</v>
      </c>
      <c r="P187" s="14">
        <v>-25.9847605</v>
      </c>
      <c r="Q187" s="14">
        <v>113.78490600000001</v>
      </c>
      <c r="R187" s="14" t="s">
        <v>230</v>
      </c>
      <c r="S187" s="87" t="s">
        <v>426</v>
      </c>
      <c r="T187" s="87"/>
      <c r="U187" s="87"/>
      <c r="V187" s="87"/>
      <c r="W187" s="94"/>
      <c r="X187" s="87"/>
      <c r="Y187" s="14"/>
      <c r="Z187" s="14"/>
      <c r="AA187" s="14"/>
      <c r="AB187" s="28">
        <v>230.17699999999999</v>
      </c>
      <c r="AC187" s="14"/>
      <c r="AD187" s="14"/>
      <c r="AE187" s="14"/>
      <c r="AF187" s="14"/>
      <c r="AG187" s="14"/>
      <c r="AH187" s="87"/>
      <c r="AI187" s="143"/>
      <c r="AJ187" s="136" t="s">
        <v>416</v>
      </c>
      <c r="AK187" s="143"/>
      <c r="AL187" s="14"/>
      <c r="AM187" s="14"/>
      <c r="AN187" s="14"/>
      <c r="AO187" s="157"/>
      <c r="AP187" s="31"/>
      <c r="AQ187" s="31"/>
      <c r="AR187" s="31"/>
      <c r="AS187" s="31"/>
      <c r="AT187" s="31"/>
      <c r="AU187" s="31"/>
      <c r="AV187" s="31"/>
      <c r="AW187" s="31"/>
      <c r="AX187" s="31"/>
      <c r="AY187" s="31"/>
      <c r="AZ187" s="31"/>
      <c r="BA187" s="31"/>
      <c r="BB187" s="31"/>
      <c r="BC187" s="31"/>
      <c r="BD187" s="31"/>
      <c r="BE187" s="31"/>
      <c r="BF187" s="31"/>
    </row>
    <row r="188" spans="1:58" ht="15.75" customHeight="1" outlineLevel="1" x14ac:dyDescent="0.45">
      <c r="A188" s="13">
        <v>185</v>
      </c>
      <c r="B188" s="14" t="s">
        <v>389</v>
      </c>
      <c r="C188" s="188" t="s">
        <v>390</v>
      </c>
      <c r="D188" s="14"/>
      <c r="E188" s="14"/>
      <c r="F188" s="90"/>
      <c r="G188" s="14"/>
      <c r="H188" s="14"/>
      <c r="I188" s="14"/>
      <c r="J188" s="14"/>
      <c r="K188" s="14"/>
      <c r="L188" s="14"/>
      <c r="M188" s="87"/>
      <c r="N188" s="161" t="s">
        <v>411</v>
      </c>
      <c r="O188" s="14" t="s">
        <v>394</v>
      </c>
      <c r="P188" s="14">
        <v>-25.9847605</v>
      </c>
      <c r="Q188" s="14">
        <v>113.78490600000001</v>
      </c>
      <c r="R188" s="14" t="s">
        <v>230</v>
      </c>
      <c r="S188" s="87" t="s">
        <v>426</v>
      </c>
      <c r="T188" s="87"/>
      <c r="U188" s="87"/>
      <c r="V188" s="87"/>
      <c r="W188" s="94"/>
      <c r="X188" s="87"/>
      <c r="Y188" s="14"/>
      <c r="Z188" s="14"/>
      <c r="AA188" s="14"/>
      <c r="AB188" s="28">
        <v>230.17699999999999</v>
      </c>
      <c r="AC188" s="14"/>
      <c r="AD188" s="14"/>
      <c r="AE188" s="14"/>
      <c r="AF188" s="14"/>
      <c r="AG188" s="14"/>
      <c r="AH188" s="87"/>
      <c r="AI188" s="143"/>
      <c r="AJ188" s="136" t="s">
        <v>416</v>
      </c>
      <c r="AK188" s="143"/>
      <c r="AL188" s="14"/>
      <c r="AM188" s="14"/>
      <c r="AN188" s="14"/>
      <c r="AO188" s="157"/>
      <c r="AP188" s="31"/>
      <c r="AQ188" s="31"/>
      <c r="AR188" s="31"/>
      <c r="AS188" s="31"/>
      <c r="AT188" s="31"/>
      <c r="AU188" s="31"/>
      <c r="AV188" s="31"/>
      <c r="AW188" s="31"/>
      <c r="AX188" s="31"/>
      <c r="AY188" s="31"/>
      <c r="AZ188" s="31"/>
      <c r="BA188" s="31"/>
      <c r="BB188" s="31"/>
      <c r="BC188" s="31"/>
      <c r="BD188" s="31"/>
      <c r="BE188" s="31"/>
      <c r="BF188" s="31"/>
    </row>
    <row r="189" spans="1:58" ht="15.75" customHeight="1" outlineLevel="1" x14ac:dyDescent="0.45">
      <c r="A189" s="13">
        <v>186</v>
      </c>
      <c r="B189" s="14" t="s">
        <v>389</v>
      </c>
      <c r="C189" s="188" t="s">
        <v>390</v>
      </c>
      <c r="D189" s="14"/>
      <c r="E189" s="14"/>
      <c r="F189" s="90"/>
      <c r="G189" s="14"/>
      <c r="H189" s="14"/>
      <c r="I189" s="14"/>
      <c r="J189" s="14"/>
      <c r="K189" s="14"/>
      <c r="L189" s="14"/>
      <c r="M189" s="87"/>
      <c r="N189" s="161" t="s">
        <v>411</v>
      </c>
      <c r="O189" s="14" t="s">
        <v>394</v>
      </c>
      <c r="P189" s="14">
        <v>-25.9847605</v>
      </c>
      <c r="Q189" s="14">
        <v>113.78490600000001</v>
      </c>
      <c r="R189" s="14" t="s">
        <v>230</v>
      </c>
      <c r="S189" s="87" t="s">
        <v>426</v>
      </c>
      <c r="T189" s="87"/>
      <c r="U189" s="87"/>
      <c r="V189" s="87"/>
      <c r="W189" s="94"/>
      <c r="X189" s="87"/>
      <c r="Y189" s="14"/>
      <c r="Z189" s="14"/>
      <c r="AA189" s="14"/>
      <c r="AB189" s="28">
        <v>230.17699999999999</v>
      </c>
      <c r="AC189" s="14"/>
      <c r="AD189" s="14"/>
      <c r="AE189" s="14"/>
      <c r="AF189" s="14"/>
      <c r="AG189" s="14"/>
      <c r="AH189" s="87"/>
      <c r="AI189" s="143"/>
      <c r="AJ189" s="136" t="s">
        <v>416</v>
      </c>
      <c r="AK189" s="143"/>
      <c r="AL189" s="14"/>
      <c r="AM189" s="14"/>
      <c r="AN189" s="14"/>
      <c r="AO189" s="157"/>
      <c r="AP189" s="31"/>
      <c r="AQ189" s="31"/>
      <c r="AR189" s="31"/>
      <c r="AS189" s="31"/>
      <c r="AT189" s="31"/>
      <c r="AU189" s="31"/>
      <c r="AV189" s="31"/>
      <c r="AW189" s="31"/>
      <c r="AX189" s="31"/>
      <c r="AY189" s="31"/>
      <c r="AZ189" s="31"/>
      <c r="BA189" s="31"/>
      <c r="BB189" s="31"/>
      <c r="BC189" s="31"/>
      <c r="BD189" s="31"/>
      <c r="BE189" s="31"/>
      <c r="BF189" s="31"/>
    </row>
    <row r="190" spans="1:58" ht="15.75" customHeight="1" outlineLevel="1" x14ac:dyDescent="0.45">
      <c r="A190" s="13">
        <v>187</v>
      </c>
      <c r="B190" s="14" t="s">
        <v>389</v>
      </c>
      <c r="C190" s="188" t="s">
        <v>390</v>
      </c>
      <c r="D190" s="14"/>
      <c r="E190" s="14"/>
      <c r="F190" s="90"/>
      <c r="G190" s="14"/>
      <c r="H190" s="14"/>
      <c r="I190" s="14"/>
      <c r="J190" s="14"/>
      <c r="K190" s="14"/>
      <c r="L190" s="14"/>
      <c r="M190" s="87"/>
      <c r="N190" s="161" t="s">
        <v>411</v>
      </c>
      <c r="O190" s="14" t="s">
        <v>394</v>
      </c>
      <c r="P190" s="14">
        <v>-25.9847605</v>
      </c>
      <c r="Q190" s="14">
        <v>113.78490600000001</v>
      </c>
      <c r="R190" s="14" t="s">
        <v>230</v>
      </c>
      <c r="S190" s="87" t="s">
        <v>426</v>
      </c>
      <c r="T190" s="87"/>
      <c r="U190" s="87"/>
      <c r="V190" s="87"/>
      <c r="W190" s="94"/>
      <c r="X190" s="87"/>
      <c r="Y190" s="14"/>
      <c r="Z190" s="14"/>
      <c r="AA190" s="14"/>
      <c r="AB190" s="28">
        <v>230.17699999999999</v>
      </c>
      <c r="AC190" s="14"/>
      <c r="AD190" s="14"/>
      <c r="AE190" s="14"/>
      <c r="AF190" s="14"/>
      <c r="AG190" s="14"/>
      <c r="AH190" s="87"/>
      <c r="AI190" s="143"/>
      <c r="AJ190" s="136" t="s">
        <v>416</v>
      </c>
      <c r="AK190" s="143"/>
      <c r="AL190" s="14"/>
      <c r="AM190" s="14"/>
      <c r="AN190" s="14"/>
      <c r="AO190" s="157"/>
      <c r="AP190" s="31"/>
      <c r="AQ190" s="31"/>
      <c r="AR190" s="31"/>
      <c r="AS190" s="31"/>
      <c r="AT190" s="31"/>
      <c r="AU190" s="31"/>
      <c r="AV190" s="31"/>
      <c r="AW190" s="31"/>
      <c r="AX190" s="31"/>
      <c r="AY190" s="31"/>
      <c r="AZ190" s="31"/>
      <c r="BA190" s="31"/>
      <c r="BB190" s="31"/>
      <c r="BC190" s="31"/>
      <c r="BD190" s="31"/>
      <c r="BE190" s="31"/>
      <c r="BF190" s="31"/>
    </row>
    <row r="191" spans="1:58" ht="15.75" customHeight="1" outlineLevel="1" x14ac:dyDescent="0.45">
      <c r="A191" s="13">
        <v>188</v>
      </c>
      <c r="B191" s="14" t="s">
        <v>389</v>
      </c>
      <c r="C191" s="188" t="s">
        <v>390</v>
      </c>
      <c r="D191" s="14"/>
      <c r="E191" s="14"/>
      <c r="F191" s="90"/>
      <c r="G191" s="14"/>
      <c r="H191" s="14"/>
      <c r="I191" s="14"/>
      <c r="J191" s="14"/>
      <c r="K191" s="14"/>
      <c r="L191" s="14"/>
      <c r="M191" s="87"/>
      <c r="N191" s="161" t="s">
        <v>411</v>
      </c>
      <c r="O191" s="14" t="s">
        <v>394</v>
      </c>
      <c r="P191" s="14">
        <v>-25.9847605</v>
      </c>
      <c r="Q191" s="14">
        <v>113.78490600000001</v>
      </c>
      <c r="R191" s="14" t="s">
        <v>230</v>
      </c>
      <c r="S191" s="87" t="s">
        <v>426</v>
      </c>
      <c r="T191" s="87"/>
      <c r="U191" s="87"/>
      <c r="V191" s="87"/>
      <c r="W191" s="94"/>
      <c r="X191" s="87"/>
      <c r="Y191" s="14"/>
      <c r="Z191" s="14"/>
      <c r="AA191" s="14"/>
      <c r="AB191" s="28">
        <v>230.17699999999999</v>
      </c>
      <c r="AC191" s="14"/>
      <c r="AD191" s="14"/>
      <c r="AE191" s="14"/>
      <c r="AF191" s="14"/>
      <c r="AG191" s="14"/>
      <c r="AH191" s="87"/>
      <c r="AI191" s="143"/>
      <c r="AJ191" s="136" t="s">
        <v>416</v>
      </c>
      <c r="AK191" s="143"/>
      <c r="AL191" s="14"/>
      <c r="AM191" s="14"/>
      <c r="AN191" s="14"/>
      <c r="AO191" s="157"/>
      <c r="AP191" s="31"/>
      <c r="AQ191" s="31"/>
      <c r="AR191" s="31"/>
      <c r="AS191" s="31"/>
      <c r="AT191" s="31"/>
      <c r="AU191" s="31"/>
      <c r="AV191" s="31"/>
      <c r="AW191" s="31"/>
      <c r="AX191" s="31"/>
      <c r="AY191" s="31"/>
      <c r="AZ191" s="31"/>
      <c r="BA191" s="31"/>
      <c r="BB191" s="31"/>
      <c r="BC191" s="31"/>
      <c r="BD191" s="31"/>
      <c r="BE191" s="31"/>
      <c r="BF191" s="31"/>
    </row>
    <row r="192" spans="1:58" ht="15.75" customHeight="1" outlineLevel="1" x14ac:dyDescent="0.45">
      <c r="A192" s="13">
        <v>189</v>
      </c>
      <c r="B192" s="14" t="s">
        <v>389</v>
      </c>
      <c r="C192" s="188" t="s">
        <v>390</v>
      </c>
      <c r="D192" s="14"/>
      <c r="E192" s="14"/>
      <c r="F192" s="90"/>
      <c r="G192" s="14"/>
      <c r="H192" s="14"/>
      <c r="I192" s="14"/>
      <c r="J192" s="14"/>
      <c r="K192" s="14"/>
      <c r="L192" s="14"/>
      <c r="M192" s="87"/>
      <c r="N192" s="161" t="s">
        <v>413</v>
      </c>
      <c r="O192" s="14" t="s">
        <v>394</v>
      </c>
      <c r="P192" s="14">
        <v>-34.893914080000002</v>
      </c>
      <c r="Q192" s="14">
        <v>118.3332542</v>
      </c>
      <c r="R192" s="14" t="s">
        <v>190</v>
      </c>
      <c r="S192" s="87" t="s">
        <v>395</v>
      </c>
      <c r="T192" s="87"/>
      <c r="U192" s="87"/>
      <c r="V192" s="87"/>
      <c r="W192" s="94"/>
      <c r="X192" s="87"/>
      <c r="Y192" s="14"/>
      <c r="Z192" s="14"/>
      <c r="AA192" s="14"/>
      <c r="AB192" s="28">
        <v>727.404</v>
      </c>
      <c r="AC192" s="14"/>
      <c r="AD192" s="14"/>
      <c r="AE192" s="14"/>
      <c r="AF192" s="14"/>
      <c r="AG192" s="14"/>
      <c r="AH192" s="87"/>
      <c r="AI192" s="143"/>
      <c r="AJ192" s="136">
        <v>1.5</v>
      </c>
      <c r="AK192" s="143"/>
      <c r="AL192" s="14"/>
      <c r="AM192" s="14"/>
      <c r="AN192" s="14"/>
      <c r="AO192" s="157"/>
      <c r="AP192" s="31"/>
      <c r="AQ192" s="31"/>
      <c r="AR192" s="31"/>
      <c r="AS192" s="31"/>
      <c r="AT192" s="31"/>
      <c r="AU192" s="31"/>
      <c r="AV192" s="31"/>
      <c r="AW192" s="31"/>
      <c r="AX192" s="31"/>
      <c r="AY192" s="31"/>
      <c r="AZ192" s="31"/>
      <c r="BA192" s="31"/>
      <c r="BB192" s="31"/>
      <c r="BC192" s="31"/>
      <c r="BD192" s="31"/>
      <c r="BE192" s="31"/>
      <c r="BF192" s="31"/>
    </row>
    <row r="193" spans="1:58" ht="15.75" customHeight="1" outlineLevel="1" x14ac:dyDescent="0.45">
      <c r="A193" s="13">
        <v>190</v>
      </c>
      <c r="B193" s="14" t="s">
        <v>389</v>
      </c>
      <c r="C193" s="188" t="s">
        <v>390</v>
      </c>
      <c r="D193" s="14"/>
      <c r="E193" s="14"/>
      <c r="F193" s="90"/>
      <c r="G193" s="14"/>
      <c r="H193" s="14"/>
      <c r="I193" s="14"/>
      <c r="J193" s="14"/>
      <c r="K193" s="14"/>
      <c r="L193" s="14"/>
      <c r="M193" s="87"/>
      <c r="N193" s="161" t="s">
        <v>410</v>
      </c>
      <c r="O193" s="14" t="s">
        <v>394</v>
      </c>
      <c r="P193" s="14">
        <v>-32.135899999999999</v>
      </c>
      <c r="Q193" s="14">
        <v>115.7504667</v>
      </c>
      <c r="R193" s="14" t="s">
        <v>190</v>
      </c>
      <c r="S193" s="87" t="s">
        <v>395</v>
      </c>
      <c r="T193" s="87"/>
      <c r="U193" s="87"/>
      <c r="V193" s="87"/>
      <c r="W193" s="94"/>
      <c r="X193" s="87"/>
      <c r="Y193" s="14"/>
      <c r="Z193" s="14"/>
      <c r="AA193" s="14"/>
      <c r="AB193" s="28">
        <v>716.6</v>
      </c>
      <c r="AC193" s="14"/>
      <c r="AD193" s="14"/>
      <c r="AE193" s="14"/>
      <c r="AF193" s="14"/>
      <c r="AG193" s="14"/>
      <c r="AH193" s="87"/>
      <c r="AI193" s="143"/>
      <c r="AJ193" s="136">
        <v>2.5</v>
      </c>
      <c r="AK193" s="143"/>
      <c r="AL193" s="14"/>
      <c r="AM193" s="14"/>
      <c r="AN193" s="14"/>
      <c r="AO193" s="157"/>
      <c r="AP193" s="31"/>
      <c r="AQ193" s="31"/>
      <c r="AR193" s="31"/>
      <c r="AS193" s="31"/>
      <c r="AT193" s="31"/>
      <c r="AU193" s="31"/>
      <c r="AV193" s="31"/>
      <c r="AW193" s="31"/>
      <c r="AX193" s="31"/>
      <c r="AY193" s="31"/>
      <c r="AZ193" s="31"/>
      <c r="BA193" s="31"/>
      <c r="BB193" s="31"/>
      <c r="BC193" s="31"/>
      <c r="BD193" s="31"/>
      <c r="BE193" s="31"/>
      <c r="BF193" s="31"/>
    </row>
    <row r="194" spans="1:58" ht="15.75" customHeight="1" outlineLevel="1" x14ac:dyDescent="0.45">
      <c r="A194" s="13">
        <v>191</v>
      </c>
      <c r="B194" s="14" t="s">
        <v>389</v>
      </c>
      <c r="C194" s="188" t="s">
        <v>390</v>
      </c>
      <c r="D194" s="14"/>
      <c r="E194" s="14"/>
      <c r="F194" s="90"/>
      <c r="G194" s="14"/>
      <c r="H194" s="14"/>
      <c r="I194" s="14"/>
      <c r="J194" s="14"/>
      <c r="K194" s="14"/>
      <c r="L194" s="14"/>
      <c r="M194" s="87"/>
      <c r="N194" s="161" t="s">
        <v>436</v>
      </c>
      <c r="O194" s="14" t="s">
        <v>394</v>
      </c>
      <c r="P194" s="14">
        <v>-34.716920000000002</v>
      </c>
      <c r="Q194" s="14">
        <v>138.45589000000001</v>
      </c>
      <c r="R194" s="14" t="s">
        <v>204</v>
      </c>
      <c r="S194" s="87" t="s">
        <v>395</v>
      </c>
      <c r="T194" s="87"/>
      <c r="U194" s="87"/>
      <c r="V194" s="87"/>
      <c r="W194" s="94"/>
      <c r="X194" s="87"/>
      <c r="Y194" s="14"/>
      <c r="Z194" s="14"/>
      <c r="AA194" s="14"/>
      <c r="AB194" s="28">
        <v>410.214</v>
      </c>
      <c r="AC194" s="14"/>
      <c r="AD194" s="14"/>
      <c r="AE194" s="14"/>
      <c r="AF194" s="14"/>
      <c r="AG194" s="14"/>
      <c r="AH194" s="87"/>
      <c r="AI194" s="143"/>
      <c r="AJ194" s="136">
        <v>4</v>
      </c>
      <c r="AK194" s="143"/>
      <c r="AL194" s="14"/>
      <c r="AM194" s="14"/>
      <c r="AN194" s="14"/>
      <c r="AO194" s="157"/>
      <c r="AP194" s="31"/>
      <c r="AQ194" s="31"/>
      <c r="AR194" s="31"/>
      <c r="AS194" s="31"/>
      <c r="AT194" s="31"/>
      <c r="AU194" s="31"/>
      <c r="AV194" s="31"/>
      <c r="AW194" s="31"/>
      <c r="AX194" s="31"/>
      <c r="AY194" s="31"/>
      <c r="AZ194" s="31"/>
      <c r="BA194" s="31"/>
      <c r="BB194" s="31"/>
      <c r="BC194" s="31"/>
      <c r="BD194" s="31"/>
      <c r="BE194" s="31"/>
      <c r="BF194" s="31"/>
    </row>
    <row r="195" spans="1:58" ht="15.75" customHeight="1" outlineLevel="1" x14ac:dyDescent="0.45">
      <c r="A195" s="13">
        <v>192</v>
      </c>
      <c r="B195" s="14" t="s">
        <v>389</v>
      </c>
      <c r="C195" s="188" t="s">
        <v>390</v>
      </c>
      <c r="D195" s="14"/>
      <c r="E195" s="14"/>
      <c r="F195" s="90"/>
      <c r="G195" s="14"/>
      <c r="H195" s="14"/>
      <c r="I195" s="14"/>
      <c r="J195" s="14"/>
      <c r="K195" s="14"/>
      <c r="L195" s="14"/>
      <c r="M195" s="87"/>
      <c r="N195" s="161" t="s">
        <v>436</v>
      </c>
      <c r="O195" s="14" t="s">
        <v>394</v>
      </c>
      <c r="P195" s="14">
        <v>-34.716920000000002</v>
      </c>
      <c r="Q195" s="14">
        <v>138.45589000000001</v>
      </c>
      <c r="R195" s="14" t="s">
        <v>204</v>
      </c>
      <c r="S195" s="87" t="s">
        <v>395</v>
      </c>
      <c r="T195" s="87"/>
      <c r="U195" s="87"/>
      <c r="V195" s="87"/>
      <c r="W195" s="94"/>
      <c r="X195" s="87"/>
      <c r="Y195" s="14"/>
      <c r="Z195" s="14"/>
      <c r="AA195" s="14"/>
      <c r="AB195" s="28">
        <v>410.214</v>
      </c>
      <c r="AC195" s="14"/>
      <c r="AD195" s="14"/>
      <c r="AE195" s="14"/>
      <c r="AF195" s="14"/>
      <c r="AG195" s="14"/>
      <c r="AH195" s="87"/>
      <c r="AI195" s="143"/>
      <c r="AJ195" s="136">
        <v>4</v>
      </c>
      <c r="AK195" s="143"/>
      <c r="AL195" s="14"/>
      <c r="AM195" s="14"/>
      <c r="AN195" s="14"/>
      <c r="AO195" s="157"/>
      <c r="AP195" s="31"/>
      <c r="AQ195" s="31"/>
      <c r="AR195" s="31"/>
      <c r="AS195" s="31"/>
      <c r="AT195" s="31"/>
      <c r="AU195" s="31"/>
      <c r="AV195" s="31"/>
      <c r="AW195" s="31"/>
      <c r="AX195" s="31"/>
      <c r="AY195" s="31"/>
      <c r="AZ195" s="31"/>
      <c r="BA195" s="31"/>
      <c r="BB195" s="31"/>
      <c r="BC195" s="31"/>
      <c r="BD195" s="31"/>
      <c r="BE195" s="31"/>
      <c r="BF195" s="31"/>
    </row>
    <row r="196" spans="1:58" ht="15.75" customHeight="1" outlineLevel="1" x14ac:dyDescent="0.45">
      <c r="A196" s="13">
        <v>193</v>
      </c>
      <c r="B196" s="14" t="s">
        <v>389</v>
      </c>
      <c r="C196" s="188" t="s">
        <v>390</v>
      </c>
      <c r="D196" s="14"/>
      <c r="E196" s="14"/>
      <c r="F196" s="90"/>
      <c r="G196" s="14"/>
      <c r="H196" s="14"/>
      <c r="I196" s="14"/>
      <c r="J196" s="14"/>
      <c r="K196" s="14"/>
      <c r="L196" s="14"/>
      <c r="M196" s="87"/>
      <c r="N196" s="161" t="s">
        <v>436</v>
      </c>
      <c r="O196" s="14" t="s">
        <v>394</v>
      </c>
      <c r="P196" s="14">
        <v>-34.716666670000002</v>
      </c>
      <c r="Q196" s="14">
        <v>138.44999999999999</v>
      </c>
      <c r="R196" s="14" t="s">
        <v>204</v>
      </c>
      <c r="S196" s="87" t="s">
        <v>395</v>
      </c>
      <c r="T196" s="87"/>
      <c r="U196" s="87"/>
      <c r="V196" s="87"/>
      <c r="W196" s="94"/>
      <c r="X196" s="87"/>
      <c r="Y196" s="14"/>
      <c r="Z196" s="14"/>
      <c r="AA196" s="14"/>
      <c r="AB196" s="28">
        <v>409.60899999999998</v>
      </c>
      <c r="AC196" s="14"/>
      <c r="AD196" s="14"/>
      <c r="AE196" s="14"/>
      <c r="AF196" s="14"/>
      <c r="AG196" s="14"/>
      <c r="AH196" s="87"/>
      <c r="AI196" s="143"/>
      <c r="AJ196" s="136">
        <v>1</v>
      </c>
      <c r="AK196" s="143"/>
      <c r="AL196" s="14"/>
      <c r="AM196" s="14"/>
      <c r="AN196" s="14"/>
      <c r="AO196" s="157"/>
      <c r="AP196" s="31"/>
      <c r="AQ196" s="31"/>
      <c r="AR196" s="31"/>
      <c r="AS196" s="31"/>
      <c r="AT196" s="31"/>
      <c r="AU196" s="31"/>
      <c r="AV196" s="31"/>
      <c r="AW196" s="31"/>
      <c r="AX196" s="31"/>
      <c r="AY196" s="31"/>
      <c r="AZ196" s="31"/>
      <c r="BA196" s="31"/>
      <c r="BB196" s="31"/>
      <c r="BC196" s="31"/>
      <c r="BD196" s="31"/>
      <c r="BE196" s="31"/>
      <c r="BF196" s="31"/>
    </row>
    <row r="197" spans="1:58" ht="15.75" customHeight="1" outlineLevel="1" x14ac:dyDescent="0.45">
      <c r="A197" s="13">
        <v>194</v>
      </c>
      <c r="B197" s="14" t="s">
        <v>389</v>
      </c>
      <c r="C197" s="188" t="s">
        <v>390</v>
      </c>
      <c r="D197" s="14"/>
      <c r="E197" s="14"/>
      <c r="F197" s="90"/>
      <c r="G197" s="14"/>
      <c r="H197" s="14"/>
      <c r="I197" s="14"/>
      <c r="J197" s="14"/>
      <c r="K197" s="14"/>
      <c r="L197" s="14"/>
      <c r="M197" s="87"/>
      <c r="N197" s="161" t="s">
        <v>436</v>
      </c>
      <c r="O197" s="14" t="s">
        <v>394</v>
      </c>
      <c r="P197" s="14">
        <v>-34.716920000000002</v>
      </c>
      <c r="Q197" s="14">
        <v>138.45589000000001</v>
      </c>
      <c r="R197" s="14" t="s">
        <v>204</v>
      </c>
      <c r="S197" s="87" t="s">
        <v>395</v>
      </c>
      <c r="T197" s="87"/>
      <c r="U197" s="87"/>
      <c r="V197" s="87"/>
      <c r="W197" s="94"/>
      <c r="X197" s="87"/>
      <c r="Y197" s="14"/>
      <c r="Z197" s="14"/>
      <c r="AA197" s="14"/>
      <c r="AB197" s="28">
        <v>410.214</v>
      </c>
      <c r="AC197" s="14"/>
      <c r="AD197" s="14"/>
      <c r="AE197" s="14"/>
      <c r="AF197" s="14"/>
      <c r="AG197" s="14"/>
      <c r="AH197" s="87"/>
      <c r="AI197" s="143"/>
      <c r="AJ197" s="136">
        <v>4</v>
      </c>
      <c r="AK197" s="143"/>
      <c r="AL197" s="14"/>
      <c r="AM197" s="14"/>
      <c r="AN197" s="14"/>
      <c r="AO197" s="157"/>
      <c r="AP197" s="31"/>
      <c r="AQ197" s="31"/>
      <c r="AR197" s="31"/>
      <c r="AS197" s="31"/>
      <c r="AT197" s="31"/>
      <c r="AU197" s="31"/>
      <c r="AV197" s="31"/>
      <c r="AW197" s="31"/>
      <c r="AX197" s="31"/>
      <c r="AY197" s="31"/>
      <c r="AZ197" s="31"/>
      <c r="BA197" s="31"/>
      <c r="BB197" s="31"/>
      <c r="BC197" s="31"/>
      <c r="BD197" s="31"/>
      <c r="BE197" s="31"/>
      <c r="BF197" s="31"/>
    </row>
    <row r="198" spans="1:58" ht="15.75" customHeight="1" outlineLevel="1" x14ac:dyDescent="0.45">
      <c r="A198" s="13">
        <v>195</v>
      </c>
      <c r="B198" s="14" t="s">
        <v>389</v>
      </c>
      <c r="C198" s="188" t="s">
        <v>390</v>
      </c>
      <c r="D198" s="14"/>
      <c r="E198" s="14"/>
      <c r="F198" s="90"/>
      <c r="G198" s="14"/>
      <c r="H198" s="14"/>
      <c r="I198" s="14"/>
      <c r="J198" s="14"/>
      <c r="K198" s="14"/>
      <c r="L198" s="14"/>
      <c r="M198" s="87"/>
      <c r="N198" s="161" t="s">
        <v>436</v>
      </c>
      <c r="O198" s="14" t="s">
        <v>394</v>
      </c>
      <c r="P198" s="14">
        <v>-34.71555</v>
      </c>
      <c r="Q198" s="14">
        <v>138.45372</v>
      </c>
      <c r="R198" s="14" t="s">
        <v>204</v>
      </c>
      <c r="S198" s="87" t="s">
        <v>395</v>
      </c>
      <c r="T198" s="87"/>
      <c r="U198" s="87"/>
      <c r="V198" s="87"/>
      <c r="W198" s="94"/>
      <c r="X198" s="87"/>
      <c r="Y198" s="14"/>
      <c r="Z198" s="14"/>
      <c r="AA198" s="14"/>
      <c r="AB198" s="28"/>
      <c r="AC198" s="14"/>
      <c r="AD198" s="14"/>
      <c r="AE198" s="14"/>
      <c r="AF198" s="14"/>
      <c r="AG198" s="14"/>
      <c r="AH198" s="87"/>
      <c r="AI198" s="143"/>
      <c r="AJ198" s="136">
        <v>4</v>
      </c>
      <c r="AK198" s="143"/>
      <c r="AL198" s="14"/>
      <c r="AM198" s="14"/>
      <c r="AN198" s="14"/>
      <c r="AO198" s="157"/>
      <c r="AP198" s="31"/>
      <c r="AQ198" s="31"/>
      <c r="AR198" s="31"/>
      <c r="AS198" s="31"/>
      <c r="AT198" s="31"/>
      <c r="AU198" s="31"/>
      <c r="AV198" s="31"/>
      <c r="AW198" s="31"/>
      <c r="AX198" s="31"/>
      <c r="AY198" s="31"/>
      <c r="AZ198" s="31"/>
      <c r="BA198" s="31"/>
      <c r="BB198" s="31"/>
      <c r="BC198" s="31"/>
      <c r="BD198" s="31"/>
      <c r="BE198" s="31"/>
      <c r="BF198" s="31"/>
    </row>
    <row r="199" spans="1:58" ht="15.75" customHeight="1" outlineLevel="1" x14ac:dyDescent="0.45">
      <c r="A199" s="13">
        <v>196</v>
      </c>
      <c r="B199" s="14" t="s">
        <v>389</v>
      </c>
      <c r="C199" s="188" t="s">
        <v>390</v>
      </c>
      <c r="D199" s="14"/>
      <c r="E199" s="14"/>
      <c r="F199" s="90"/>
      <c r="G199" s="14"/>
      <c r="H199" s="14"/>
      <c r="I199" s="14"/>
      <c r="J199" s="14"/>
      <c r="K199" s="14"/>
      <c r="L199" s="14"/>
      <c r="M199" s="87"/>
      <c r="N199" s="161" t="s">
        <v>437</v>
      </c>
      <c r="O199" s="14" t="s">
        <v>394</v>
      </c>
      <c r="P199" s="14">
        <v>-33.116239999999998</v>
      </c>
      <c r="Q199" s="14">
        <v>137.96680000000001</v>
      </c>
      <c r="R199" s="14" t="s">
        <v>204</v>
      </c>
      <c r="S199" s="87" t="s">
        <v>395</v>
      </c>
      <c r="T199" s="87"/>
      <c r="U199" s="87"/>
      <c r="V199" s="87"/>
      <c r="W199" s="94"/>
      <c r="X199" s="87"/>
      <c r="Y199" s="14"/>
      <c r="Z199" s="14"/>
      <c r="AA199" s="14"/>
      <c r="AB199" s="28">
        <v>312.81700000000001</v>
      </c>
      <c r="AC199" s="14"/>
      <c r="AD199" s="14"/>
      <c r="AE199" s="14"/>
      <c r="AF199" s="14"/>
      <c r="AG199" s="14"/>
      <c r="AH199" s="87"/>
      <c r="AI199" s="143"/>
      <c r="AJ199" s="136">
        <v>4</v>
      </c>
      <c r="AK199" s="143"/>
      <c r="AL199" s="14"/>
      <c r="AM199" s="14"/>
      <c r="AN199" s="14"/>
      <c r="AO199" s="157"/>
      <c r="AP199" s="31"/>
      <c r="AQ199" s="31"/>
      <c r="AR199" s="31"/>
      <c r="AS199" s="31"/>
      <c r="AT199" s="31"/>
      <c r="AU199" s="31"/>
      <c r="AV199" s="31"/>
      <c r="AW199" s="31"/>
      <c r="AX199" s="31"/>
      <c r="AY199" s="31"/>
      <c r="AZ199" s="31"/>
      <c r="BA199" s="31"/>
      <c r="BB199" s="31"/>
      <c r="BC199" s="31"/>
      <c r="BD199" s="31"/>
      <c r="BE199" s="31"/>
      <c r="BF199" s="31"/>
    </row>
    <row r="200" spans="1:58" ht="15.75" customHeight="1" outlineLevel="1" x14ac:dyDescent="0.45">
      <c r="A200" s="13">
        <v>197</v>
      </c>
      <c r="B200" s="14" t="s">
        <v>389</v>
      </c>
      <c r="C200" s="188" t="s">
        <v>390</v>
      </c>
      <c r="D200" s="14"/>
      <c r="E200" s="14"/>
      <c r="F200" s="90"/>
      <c r="G200" s="14"/>
      <c r="H200" s="14"/>
      <c r="I200" s="14"/>
      <c r="J200" s="14"/>
      <c r="K200" s="14"/>
      <c r="L200" s="14"/>
      <c r="M200" s="87"/>
      <c r="N200" s="161" t="s">
        <v>437</v>
      </c>
      <c r="O200" s="14" t="s">
        <v>394</v>
      </c>
      <c r="P200" s="14">
        <v>-33.116239999999998</v>
      </c>
      <c r="Q200" s="14">
        <v>137.96680000000001</v>
      </c>
      <c r="R200" s="14" t="s">
        <v>204</v>
      </c>
      <c r="S200" s="87" t="s">
        <v>395</v>
      </c>
      <c r="T200" s="87"/>
      <c r="U200" s="87"/>
      <c r="V200" s="87"/>
      <c r="W200" s="94"/>
      <c r="X200" s="87"/>
      <c r="Y200" s="14"/>
      <c r="Z200" s="14"/>
      <c r="AA200" s="14"/>
      <c r="AB200" s="28">
        <v>312.81700000000001</v>
      </c>
      <c r="AC200" s="14"/>
      <c r="AD200" s="14"/>
      <c r="AE200" s="14"/>
      <c r="AF200" s="14"/>
      <c r="AG200" s="14"/>
      <c r="AH200" s="87"/>
      <c r="AI200" s="143"/>
      <c r="AJ200" s="136">
        <v>4</v>
      </c>
      <c r="AK200" s="143"/>
      <c r="AL200" s="14"/>
      <c r="AM200" s="14"/>
      <c r="AN200" s="14"/>
      <c r="AO200" s="157"/>
      <c r="AP200" s="31"/>
      <c r="AQ200" s="31"/>
      <c r="AR200" s="31"/>
      <c r="AS200" s="31"/>
      <c r="AT200" s="31"/>
      <c r="AU200" s="31"/>
      <c r="AV200" s="31"/>
      <c r="AW200" s="31"/>
      <c r="AX200" s="31"/>
      <c r="AY200" s="31"/>
      <c r="AZ200" s="31"/>
      <c r="BA200" s="31"/>
      <c r="BB200" s="31"/>
      <c r="BC200" s="31"/>
      <c r="BD200" s="31"/>
      <c r="BE200" s="31"/>
      <c r="BF200" s="31"/>
    </row>
    <row r="201" spans="1:58" ht="15.75" customHeight="1" outlineLevel="1" x14ac:dyDescent="0.45">
      <c r="A201" s="13">
        <v>198</v>
      </c>
      <c r="B201" s="14" t="s">
        <v>389</v>
      </c>
      <c r="C201" s="188" t="s">
        <v>390</v>
      </c>
      <c r="D201" s="14"/>
      <c r="E201" s="14"/>
      <c r="F201" s="90"/>
      <c r="G201" s="14"/>
      <c r="H201" s="14"/>
      <c r="I201" s="14"/>
      <c r="J201" s="14"/>
      <c r="K201" s="14"/>
      <c r="L201" s="14"/>
      <c r="M201" s="87"/>
      <c r="N201" s="161" t="s">
        <v>437</v>
      </c>
      <c r="O201" s="14" t="s">
        <v>394</v>
      </c>
      <c r="P201" s="14">
        <v>-33.116239999999998</v>
      </c>
      <c r="Q201" s="14">
        <v>137.96680000000001</v>
      </c>
      <c r="R201" s="14" t="s">
        <v>204</v>
      </c>
      <c r="S201" s="87" t="s">
        <v>395</v>
      </c>
      <c r="T201" s="87"/>
      <c r="U201" s="87"/>
      <c r="V201" s="87"/>
      <c r="W201" s="94"/>
      <c r="X201" s="87"/>
      <c r="Y201" s="14"/>
      <c r="Z201" s="14"/>
      <c r="AA201" s="14"/>
      <c r="AB201" s="28">
        <v>312.81700000000001</v>
      </c>
      <c r="AC201" s="14"/>
      <c r="AD201" s="14"/>
      <c r="AE201" s="14"/>
      <c r="AF201" s="14"/>
      <c r="AG201" s="14"/>
      <c r="AH201" s="87"/>
      <c r="AI201" s="143"/>
      <c r="AJ201" s="136">
        <v>4</v>
      </c>
      <c r="AK201" s="143"/>
      <c r="AL201" s="14"/>
      <c r="AM201" s="14"/>
      <c r="AN201" s="14"/>
      <c r="AO201" s="157"/>
      <c r="AP201" s="31"/>
      <c r="AQ201" s="31"/>
      <c r="AR201" s="31"/>
      <c r="AS201" s="31"/>
      <c r="AT201" s="31"/>
      <c r="AU201" s="31"/>
      <c r="AV201" s="31"/>
      <c r="AW201" s="31"/>
      <c r="AX201" s="31"/>
      <c r="AY201" s="31"/>
      <c r="AZ201" s="31"/>
      <c r="BA201" s="31"/>
      <c r="BB201" s="31"/>
      <c r="BC201" s="31"/>
      <c r="BD201" s="31"/>
      <c r="BE201" s="31"/>
      <c r="BF201" s="31"/>
    </row>
    <row r="202" spans="1:58" ht="15.75" customHeight="1" outlineLevel="1" x14ac:dyDescent="0.45">
      <c r="A202" s="13">
        <v>199</v>
      </c>
      <c r="B202" s="14" t="s">
        <v>389</v>
      </c>
      <c r="C202" s="188" t="s">
        <v>390</v>
      </c>
      <c r="D202" s="14"/>
      <c r="E202" s="14"/>
      <c r="F202" s="90"/>
      <c r="G202" s="14"/>
      <c r="H202" s="14"/>
      <c r="I202" s="14"/>
      <c r="J202" s="14"/>
      <c r="K202" s="14"/>
      <c r="L202" s="14"/>
      <c r="M202" s="87"/>
      <c r="N202" s="161" t="s">
        <v>438</v>
      </c>
      <c r="O202" s="14" t="s">
        <v>394</v>
      </c>
      <c r="P202" s="14">
        <v>-33.549999999999997</v>
      </c>
      <c r="Q202" s="14">
        <v>137.91666670000001</v>
      </c>
      <c r="R202" s="14" t="s">
        <v>204</v>
      </c>
      <c r="S202" s="87" t="s">
        <v>395</v>
      </c>
      <c r="T202" s="87"/>
      <c r="U202" s="87"/>
      <c r="V202" s="87"/>
      <c r="W202" s="94"/>
      <c r="X202" s="87"/>
      <c r="Y202" s="14"/>
      <c r="Z202" s="14"/>
      <c r="AA202" s="14"/>
      <c r="AB202" s="28">
        <v>328.35300000000001</v>
      </c>
      <c r="AC202" s="14"/>
      <c r="AD202" s="14"/>
      <c r="AE202" s="14"/>
      <c r="AF202" s="14"/>
      <c r="AG202" s="14"/>
      <c r="AH202" s="87"/>
      <c r="AI202" s="143"/>
      <c r="AJ202" s="136">
        <v>2</v>
      </c>
      <c r="AK202" s="143"/>
      <c r="AL202" s="14"/>
      <c r="AM202" s="14"/>
      <c r="AN202" s="14"/>
      <c r="AO202" s="157"/>
      <c r="AP202" s="31"/>
      <c r="AQ202" s="31"/>
      <c r="AR202" s="31"/>
      <c r="AS202" s="31"/>
      <c r="AT202" s="31"/>
      <c r="AU202" s="31"/>
      <c r="AV202" s="31"/>
      <c r="AW202" s="31"/>
      <c r="AX202" s="31"/>
      <c r="AY202" s="31"/>
      <c r="AZ202" s="31"/>
      <c r="BA202" s="31"/>
      <c r="BB202" s="31"/>
      <c r="BC202" s="31"/>
      <c r="BD202" s="31"/>
      <c r="BE202" s="31"/>
      <c r="BF202" s="31"/>
    </row>
    <row r="203" spans="1:58" ht="15.75" customHeight="1" outlineLevel="1" x14ac:dyDescent="0.45">
      <c r="A203" s="13">
        <v>200</v>
      </c>
      <c r="B203" s="14" t="s">
        <v>389</v>
      </c>
      <c r="C203" s="188" t="s">
        <v>390</v>
      </c>
      <c r="D203" s="14"/>
      <c r="E203" s="14"/>
      <c r="F203" s="90"/>
      <c r="G203" s="14"/>
      <c r="H203" s="14"/>
      <c r="I203" s="14"/>
      <c r="J203" s="14"/>
      <c r="K203" s="14"/>
      <c r="L203" s="14"/>
      <c r="M203" s="87"/>
      <c r="N203" s="161" t="s">
        <v>438</v>
      </c>
      <c r="O203" s="14" t="s">
        <v>394</v>
      </c>
      <c r="P203" s="14">
        <v>-33.549999999999997</v>
      </c>
      <c r="Q203" s="14">
        <v>137.91666670000001</v>
      </c>
      <c r="R203" s="14" t="s">
        <v>204</v>
      </c>
      <c r="S203" s="87" t="s">
        <v>395</v>
      </c>
      <c r="T203" s="87"/>
      <c r="U203" s="87"/>
      <c r="V203" s="87"/>
      <c r="W203" s="94"/>
      <c r="X203" s="87"/>
      <c r="Y203" s="14"/>
      <c r="Z203" s="14"/>
      <c r="AA203" s="14"/>
      <c r="AB203" s="28">
        <v>328.35300000000001</v>
      </c>
      <c r="AC203" s="14"/>
      <c r="AD203" s="14"/>
      <c r="AE203" s="14"/>
      <c r="AF203" s="14"/>
      <c r="AG203" s="14"/>
      <c r="AH203" s="87"/>
      <c r="AI203" s="143"/>
      <c r="AJ203" s="136">
        <v>2</v>
      </c>
      <c r="AK203" s="143"/>
      <c r="AL203" s="14"/>
      <c r="AM203" s="14"/>
      <c r="AN203" s="14"/>
      <c r="AO203" s="157"/>
      <c r="AP203" s="31"/>
      <c r="AQ203" s="31"/>
      <c r="AR203" s="31"/>
      <c r="AS203" s="31"/>
      <c r="AT203" s="31"/>
      <c r="AU203" s="31"/>
      <c r="AV203" s="31"/>
      <c r="AW203" s="31"/>
      <c r="AX203" s="31"/>
      <c r="AY203" s="31"/>
      <c r="AZ203" s="31"/>
      <c r="BA203" s="31"/>
      <c r="BB203" s="31"/>
      <c r="BC203" s="31"/>
      <c r="BD203" s="31"/>
      <c r="BE203" s="31"/>
      <c r="BF203" s="31"/>
    </row>
    <row r="204" spans="1:58" ht="15.75" customHeight="1" outlineLevel="1" x14ac:dyDescent="0.45">
      <c r="A204" s="13">
        <v>201</v>
      </c>
      <c r="B204" s="14" t="s">
        <v>389</v>
      </c>
      <c r="C204" s="188" t="s">
        <v>390</v>
      </c>
      <c r="D204" s="14"/>
      <c r="E204" s="14"/>
      <c r="F204" s="90"/>
      <c r="G204" s="14"/>
      <c r="H204" s="14"/>
      <c r="I204" s="14"/>
      <c r="J204" s="14"/>
      <c r="K204" s="14"/>
      <c r="L204" s="14"/>
      <c r="M204" s="87"/>
      <c r="N204" s="161" t="s">
        <v>439</v>
      </c>
      <c r="O204" s="14" t="s">
        <v>394</v>
      </c>
      <c r="P204" s="14">
        <v>-32.998170000000002</v>
      </c>
      <c r="Q204" s="14">
        <v>137.62118000000001</v>
      </c>
      <c r="R204" s="14" t="s">
        <v>230</v>
      </c>
      <c r="S204" s="87" t="s">
        <v>395</v>
      </c>
      <c r="T204" s="87"/>
      <c r="U204" s="87"/>
      <c r="V204" s="87"/>
      <c r="W204" s="94"/>
      <c r="X204" s="87"/>
      <c r="Y204" s="14"/>
      <c r="Z204" s="14"/>
      <c r="AA204" s="14"/>
      <c r="AB204" s="28">
        <v>265.42</v>
      </c>
      <c r="AC204" s="14"/>
      <c r="AD204" s="14"/>
      <c r="AE204" s="14"/>
      <c r="AF204" s="14"/>
      <c r="AG204" s="14"/>
      <c r="AH204" s="87"/>
      <c r="AI204" s="143"/>
      <c r="AJ204" s="136">
        <v>5</v>
      </c>
      <c r="AK204" s="143"/>
      <c r="AL204" s="14"/>
      <c r="AM204" s="14"/>
      <c r="AN204" s="14"/>
      <c r="AO204" s="157"/>
      <c r="AP204" s="31"/>
      <c r="AQ204" s="31"/>
      <c r="AR204" s="31"/>
      <c r="AS204" s="31"/>
      <c r="AT204" s="31"/>
      <c r="AU204" s="31"/>
      <c r="AV204" s="31"/>
      <c r="AW204" s="31"/>
      <c r="AX204" s="31"/>
      <c r="AY204" s="31"/>
      <c r="AZ204" s="31"/>
      <c r="BA204" s="31"/>
      <c r="BB204" s="31"/>
      <c r="BC204" s="31"/>
      <c r="BD204" s="31"/>
      <c r="BE204" s="31"/>
      <c r="BF204" s="31"/>
    </row>
    <row r="205" spans="1:58" ht="15.75" customHeight="1" outlineLevel="1" x14ac:dyDescent="0.45">
      <c r="A205" s="13">
        <v>202</v>
      </c>
      <c r="B205" s="14" t="s">
        <v>389</v>
      </c>
      <c r="C205" s="188" t="s">
        <v>390</v>
      </c>
      <c r="D205" s="14"/>
      <c r="E205" s="14"/>
      <c r="F205" s="90"/>
      <c r="G205" s="14"/>
      <c r="H205" s="14"/>
      <c r="I205" s="14"/>
      <c r="J205" s="14"/>
      <c r="K205" s="14"/>
      <c r="L205" s="14"/>
      <c r="M205" s="87"/>
      <c r="N205" s="161" t="s">
        <v>439</v>
      </c>
      <c r="O205" s="14" t="s">
        <v>394</v>
      </c>
      <c r="P205" s="14">
        <v>-32.998170000000002</v>
      </c>
      <c r="Q205" s="14">
        <v>137.62118000000001</v>
      </c>
      <c r="R205" s="14" t="s">
        <v>230</v>
      </c>
      <c r="S205" s="87" t="s">
        <v>395</v>
      </c>
      <c r="T205" s="87"/>
      <c r="U205" s="87"/>
      <c r="V205" s="87"/>
      <c r="W205" s="94"/>
      <c r="X205" s="87"/>
      <c r="Y205" s="14"/>
      <c r="Z205" s="14"/>
      <c r="AA205" s="14"/>
      <c r="AB205" s="28">
        <v>265.42</v>
      </c>
      <c r="AC205" s="14"/>
      <c r="AD205" s="14"/>
      <c r="AE205" s="14"/>
      <c r="AF205" s="14"/>
      <c r="AG205" s="14"/>
      <c r="AH205" s="87"/>
      <c r="AI205" s="143"/>
      <c r="AJ205" s="136">
        <v>5</v>
      </c>
      <c r="AK205" s="143"/>
      <c r="AL205" s="14"/>
      <c r="AM205" s="14"/>
      <c r="AN205" s="14"/>
      <c r="AO205" s="157"/>
      <c r="AP205" s="31"/>
      <c r="AQ205" s="31"/>
      <c r="AR205" s="31"/>
      <c r="AS205" s="31"/>
      <c r="AT205" s="31"/>
      <c r="AU205" s="31"/>
      <c r="AV205" s="31"/>
      <c r="AW205" s="31"/>
      <c r="AX205" s="31"/>
      <c r="AY205" s="31"/>
      <c r="AZ205" s="31"/>
      <c r="BA205" s="31"/>
      <c r="BB205" s="31"/>
      <c r="BC205" s="31"/>
      <c r="BD205" s="31"/>
      <c r="BE205" s="31"/>
      <c r="BF205" s="31"/>
    </row>
    <row r="206" spans="1:58" ht="15.75" customHeight="1" outlineLevel="1" x14ac:dyDescent="0.45">
      <c r="A206" s="13">
        <v>203</v>
      </c>
      <c r="B206" s="14" t="s">
        <v>389</v>
      </c>
      <c r="C206" s="188" t="s">
        <v>390</v>
      </c>
      <c r="D206" s="14"/>
      <c r="E206" s="14"/>
      <c r="F206" s="90"/>
      <c r="G206" s="14"/>
      <c r="H206" s="14"/>
      <c r="I206" s="14"/>
      <c r="J206" s="14"/>
      <c r="K206" s="14"/>
      <c r="L206" s="14"/>
      <c r="M206" s="87"/>
      <c r="N206" s="161" t="s">
        <v>439</v>
      </c>
      <c r="O206" s="14" t="s">
        <v>394</v>
      </c>
      <c r="P206" s="14">
        <v>-32.998170000000002</v>
      </c>
      <c r="Q206" s="14">
        <v>137.62118000000001</v>
      </c>
      <c r="R206" s="14" t="s">
        <v>230</v>
      </c>
      <c r="S206" s="87" t="s">
        <v>395</v>
      </c>
      <c r="T206" s="87"/>
      <c r="U206" s="87"/>
      <c r="V206" s="87"/>
      <c r="W206" s="94"/>
      <c r="X206" s="87"/>
      <c r="Y206" s="14"/>
      <c r="Z206" s="14"/>
      <c r="AA206" s="14"/>
      <c r="AB206" s="28">
        <v>265.42</v>
      </c>
      <c r="AC206" s="14"/>
      <c r="AD206" s="14"/>
      <c r="AE206" s="14"/>
      <c r="AF206" s="14"/>
      <c r="AG206" s="14"/>
      <c r="AH206" s="87"/>
      <c r="AI206" s="143"/>
      <c r="AJ206" s="136">
        <v>5</v>
      </c>
      <c r="AK206" s="143"/>
      <c r="AL206" s="14"/>
      <c r="AM206" s="14"/>
      <c r="AN206" s="14"/>
      <c r="AO206" s="157"/>
      <c r="AP206" s="31"/>
      <c r="AQ206" s="31"/>
      <c r="AR206" s="31"/>
      <c r="AS206" s="31"/>
      <c r="AT206" s="31"/>
      <c r="AU206" s="31"/>
      <c r="AV206" s="31"/>
      <c r="AW206" s="31"/>
      <c r="AX206" s="31"/>
      <c r="AY206" s="31"/>
      <c r="AZ206" s="31"/>
      <c r="BA206" s="31"/>
      <c r="BB206" s="31"/>
      <c r="BC206" s="31"/>
      <c r="BD206" s="31"/>
      <c r="BE206" s="31"/>
      <c r="BF206" s="31"/>
    </row>
    <row r="207" spans="1:58" ht="15.75" customHeight="1" outlineLevel="1" x14ac:dyDescent="0.45">
      <c r="A207" s="13">
        <v>204</v>
      </c>
      <c r="B207" s="14" t="s">
        <v>389</v>
      </c>
      <c r="C207" s="188" t="s">
        <v>390</v>
      </c>
      <c r="D207" s="14"/>
      <c r="E207" s="14"/>
      <c r="F207" s="90"/>
      <c r="G207" s="14"/>
      <c r="H207" s="14"/>
      <c r="I207" s="14"/>
      <c r="J207" s="14"/>
      <c r="K207" s="14"/>
      <c r="L207" s="14"/>
      <c r="M207" s="87"/>
      <c r="N207" s="161" t="s">
        <v>439</v>
      </c>
      <c r="O207" s="14" t="s">
        <v>394</v>
      </c>
      <c r="P207" s="14">
        <v>-33.008279999999999</v>
      </c>
      <c r="Q207" s="14">
        <v>137.60946999999999</v>
      </c>
      <c r="R207" s="14" t="s">
        <v>230</v>
      </c>
      <c r="S207" s="87" t="s">
        <v>395</v>
      </c>
      <c r="T207" s="87"/>
      <c r="U207" s="87"/>
      <c r="V207" s="87"/>
      <c r="W207" s="94"/>
      <c r="X207" s="87"/>
      <c r="Y207" s="14"/>
      <c r="Z207" s="14"/>
      <c r="AA207" s="14"/>
      <c r="AB207" s="28"/>
      <c r="AC207" s="14"/>
      <c r="AD207" s="14"/>
      <c r="AE207" s="14"/>
      <c r="AF207" s="14"/>
      <c r="AG207" s="14"/>
      <c r="AH207" s="87"/>
      <c r="AI207" s="143"/>
      <c r="AJ207" s="136">
        <v>5</v>
      </c>
      <c r="AK207" s="143"/>
      <c r="AL207" s="14"/>
      <c r="AM207" s="14"/>
      <c r="AN207" s="14"/>
      <c r="AO207" s="157"/>
      <c r="AP207" s="31"/>
      <c r="AQ207" s="31"/>
      <c r="AR207" s="31"/>
      <c r="AS207" s="31"/>
      <c r="AT207" s="31"/>
      <c r="AU207" s="31"/>
      <c r="AV207" s="31"/>
      <c r="AW207" s="31"/>
      <c r="AX207" s="31"/>
      <c r="AY207" s="31"/>
      <c r="AZ207" s="31"/>
      <c r="BA207" s="31"/>
      <c r="BB207" s="31"/>
      <c r="BC207" s="31"/>
      <c r="BD207" s="31"/>
      <c r="BE207" s="31"/>
      <c r="BF207" s="31"/>
    </row>
    <row r="208" spans="1:58" ht="15.75" customHeight="1" outlineLevel="1" x14ac:dyDescent="0.45">
      <c r="A208" s="13">
        <v>205</v>
      </c>
      <c r="B208" s="14" t="s">
        <v>389</v>
      </c>
      <c r="C208" s="188" t="s">
        <v>390</v>
      </c>
      <c r="D208" s="14"/>
      <c r="E208" s="14"/>
      <c r="F208" s="90"/>
      <c r="G208" s="14"/>
      <c r="H208" s="14"/>
      <c r="I208" s="14"/>
      <c r="J208" s="14"/>
      <c r="K208" s="14"/>
      <c r="L208" s="14"/>
      <c r="M208" s="87"/>
      <c r="N208" s="161" t="s">
        <v>439</v>
      </c>
      <c r="O208" s="14" t="s">
        <v>394</v>
      </c>
      <c r="P208" s="14">
        <v>-32.979579999999999</v>
      </c>
      <c r="Q208" s="14">
        <v>137.67195000000001</v>
      </c>
      <c r="R208" s="14" t="s">
        <v>230</v>
      </c>
      <c r="S208" s="87" t="s">
        <v>395</v>
      </c>
      <c r="T208" s="87"/>
      <c r="U208" s="87"/>
      <c r="V208" s="87"/>
      <c r="W208" s="94"/>
      <c r="X208" s="87"/>
      <c r="Y208" s="14"/>
      <c r="Z208" s="14"/>
      <c r="AA208" s="14"/>
      <c r="AB208" s="28">
        <v>277.27600000000001</v>
      </c>
      <c r="AC208" s="14"/>
      <c r="AD208" s="14"/>
      <c r="AE208" s="14"/>
      <c r="AF208" s="14"/>
      <c r="AG208" s="14"/>
      <c r="AH208" s="87"/>
      <c r="AI208" s="143"/>
      <c r="AJ208" s="136">
        <v>5</v>
      </c>
      <c r="AK208" s="143"/>
      <c r="AL208" s="14"/>
      <c r="AM208" s="14"/>
      <c r="AN208" s="14"/>
      <c r="AO208" s="157"/>
      <c r="AP208" s="31"/>
      <c r="AQ208" s="31"/>
      <c r="AR208" s="31"/>
      <c r="AS208" s="31"/>
      <c r="AT208" s="31"/>
      <c r="AU208" s="31"/>
      <c r="AV208" s="31"/>
      <c r="AW208" s="31"/>
      <c r="AX208" s="31"/>
      <c r="AY208" s="31"/>
      <c r="AZ208" s="31"/>
      <c r="BA208" s="31"/>
      <c r="BB208" s="31"/>
      <c r="BC208" s="31"/>
      <c r="BD208" s="31"/>
      <c r="BE208" s="31"/>
      <c r="BF208" s="31"/>
    </row>
    <row r="209" spans="1:58" ht="15.75" customHeight="1" outlineLevel="1" x14ac:dyDescent="0.45">
      <c r="A209" s="13">
        <v>206</v>
      </c>
      <c r="B209" s="14" t="s">
        <v>389</v>
      </c>
      <c r="C209" s="188" t="s">
        <v>390</v>
      </c>
      <c r="D209" s="14"/>
      <c r="E209" s="14"/>
      <c r="F209" s="90"/>
      <c r="G209" s="14"/>
      <c r="H209" s="14"/>
      <c r="I209" s="14"/>
      <c r="J209" s="14"/>
      <c r="K209" s="14"/>
      <c r="L209" s="14"/>
      <c r="M209" s="87"/>
      <c r="N209" s="161" t="s">
        <v>439</v>
      </c>
      <c r="O209" s="14" t="s">
        <v>394</v>
      </c>
      <c r="P209" s="14">
        <v>-32.979579999999999</v>
      </c>
      <c r="Q209" s="14">
        <v>137.67195000000001</v>
      </c>
      <c r="R209" s="14" t="s">
        <v>230</v>
      </c>
      <c r="S209" s="87" t="s">
        <v>395</v>
      </c>
      <c r="T209" s="87"/>
      <c r="U209" s="87"/>
      <c r="V209" s="87"/>
      <c r="W209" s="94"/>
      <c r="X209" s="87"/>
      <c r="Y209" s="14"/>
      <c r="Z209" s="14"/>
      <c r="AA209" s="14"/>
      <c r="AB209" s="28">
        <v>277.27600000000001</v>
      </c>
      <c r="AC209" s="14"/>
      <c r="AD209" s="14"/>
      <c r="AE209" s="14"/>
      <c r="AF209" s="14"/>
      <c r="AG209" s="14"/>
      <c r="AH209" s="87"/>
      <c r="AI209" s="143"/>
      <c r="AJ209" s="136">
        <v>5</v>
      </c>
      <c r="AK209" s="143"/>
      <c r="AL209" s="14"/>
      <c r="AM209" s="14"/>
      <c r="AN209" s="14"/>
      <c r="AO209" s="157"/>
      <c r="AP209" s="31"/>
      <c r="AQ209" s="31"/>
      <c r="AR209" s="31"/>
      <c r="AS209" s="31"/>
      <c r="AT209" s="31"/>
      <c r="AU209" s="31"/>
      <c r="AV209" s="31"/>
      <c r="AW209" s="31"/>
      <c r="AX209" s="31"/>
      <c r="AY209" s="31"/>
      <c r="AZ209" s="31"/>
      <c r="BA209" s="31"/>
      <c r="BB209" s="31"/>
      <c r="BC209" s="31"/>
      <c r="BD209" s="31"/>
      <c r="BE209" s="31"/>
      <c r="BF209" s="31"/>
    </row>
    <row r="210" spans="1:58" ht="15.75" customHeight="1" outlineLevel="1" x14ac:dyDescent="0.45">
      <c r="A210" s="13">
        <v>207</v>
      </c>
      <c r="B210" s="14" t="s">
        <v>389</v>
      </c>
      <c r="C210" s="188" t="s">
        <v>390</v>
      </c>
      <c r="D210" s="14"/>
      <c r="E210" s="14"/>
      <c r="F210" s="90"/>
      <c r="G210" s="14"/>
      <c r="H210" s="14"/>
      <c r="I210" s="14"/>
      <c r="J210" s="14"/>
      <c r="K210" s="14"/>
      <c r="L210" s="14"/>
      <c r="M210" s="87"/>
      <c r="N210" s="161" t="s">
        <v>439</v>
      </c>
      <c r="O210" s="14" t="s">
        <v>394</v>
      </c>
      <c r="P210" s="14">
        <v>-33.008279999999999</v>
      </c>
      <c r="Q210" s="14">
        <v>137.60946999999999</v>
      </c>
      <c r="R210" s="14" t="s">
        <v>230</v>
      </c>
      <c r="S210" s="87" t="s">
        <v>395</v>
      </c>
      <c r="T210" s="87"/>
      <c r="U210" s="87"/>
      <c r="V210" s="87"/>
      <c r="W210" s="94"/>
      <c r="X210" s="87"/>
      <c r="Y210" s="14"/>
      <c r="Z210" s="14"/>
      <c r="AA210" s="14"/>
      <c r="AB210" s="28"/>
      <c r="AC210" s="14"/>
      <c r="AD210" s="14"/>
      <c r="AE210" s="14"/>
      <c r="AF210" s="14"/>
      <c r="AG210" s="14"/>
      <c r="AH210" s="87"/>
      <c r="AI210" s="143"/>
      <c r="AJ210" s="136">
        <v>5</v>
      </c>
      <c r="AK210" s="143"/>
      <c r="AL210" s="14"/>
      <c r="AM210" s="14"/>
      <c r="AN210" s="14"/>
      <c r="AO210" s="157"/>
      <c r="AP210" s="31"/>
      <c r="AQ210" s="31"/>
      <c r="AR210" s="31"/>
      <c r="AS210" s="31"/>
      <c r="AT210" s="31"/>
      <c r="AU210" s="31"/>
      <c r="AV210" s="31"/>
      <c r="AW210" s="31"/>
      <c r="AX210" s="31"/>
      <c r="AY210" s="31"/>
      <c r="AZ210" s="31"/>
      <c r="BA210" s="31"/>
      <c r="BB210" s="31"/>
      <c r="BC210" s="31"/>
      <c r="BD210" s="31"/>
      <c r="BE210" s="31"/>
      <c r="BF210" s="31"/>
    </row>
    <row r="211" spans="1:58" ht="15.75" customHeight="1" outlineLevel="1" x14ac:dyDescent="0.45">
      <c r="A211" s="13">
        <v>208</v>
      </c>
      <c r="B211" s="14" t="s">
        <v>389</v>
      </c>
      <c r="C211" s="188" t="s">
        <v>390</v>
      </c>
      <c r="D211" s="14"/>
      <c r="E211" s="14"/>
      <c r="F211" s="90"/>
      <c r="G211" s="14"/>
      <c r="H211" s="14"/>
      <c r="I211" s="14"/>
      <c r="J211" s="14"/>
      <c r="K211" s="14"/>
      <c r="L211" s="14"/>
      <c r="M211" s="87"/>
      <c r="N211" s="161" t="s">
        <v>439</v>
      </c>
      <c r="O211" s="14" t="s">
        <v>394</v>
      </c>
      <c r="P211" s="14">
        <v>-33.008279999999999</v>
      </c>
      <c r="Q211" s="14">
        <v>137.60946999999999</v>
      </c>
      <c r="R211" s="14" t="s">
        <v>230</v>
      </c>
      <c r="S211" s="87" t="s">
        <v>395</v>
      </c>
      <c r="T211" s="87"/>
      <c r="U211" s="87"/>
      <c r="V211" s="87"/>
      <c r="W211" s="94"/>
      <c r="X211" s="87"/>
      <c r="Y211" s="14"/>
      <c r="Z211" s="14"/>
      <c r="AA211" s="14"/>
      <c r="AB211" s="28"/>
      <c r="AC211" s="14"/>
      <c r="AD211" s="14"/>
      <c r="AE211" s="14"/>
      <c r="AF211" s="14"/>
      <c r="AG211" s="14"/>
      <c r="AH211" s="87"/>
      <c r="AI211" s="143"/>
      <c r="AJ211" s="136">
        <v>5</v>
      </c>
      <c r="AK211" s="143"/>
      <c r="AL211" s="14"/>
      <c r="AM211" s="14"/>
      <c r="AN211" s="14"/>
      <c r="AO211" s="157"/>
      <c r="AP211" s="31"/>
      <c r="AQ211" s="31"/>
      <c r="AR211" s="31"/>
      <c r="AS211" s="31"/>
      <c r="AT211" s="31"/>
      <c r="AU211" s="31"/>
      <c r="AV211" s="31"/>
      <c r="AW211" s="31"/>
      <c r="AX211" s="31"/>
      <c r="AY211" s="31"/>
      <c r="AZ211" s="31"/>
      <c r="BA211" s="31"/>
      <c r="BB211" s="31"/>
      <c r="BC211" s="31"/>
      <c r="BD211" s="31"/>
      <c r="BE211" s="31"/>
      <c r="BF211" s="31"/>
    </row>
    <row r="212" spans="1:58" ht="15.75" customHeight="1" outlineLevel="1" x14ac:dyDescent="0.45">
      <c r="A212" s="13">
        <v>209</v>
      </c>
      <c r="B212" s="14" t="s">
        <v>389</v>
      </c>
      <c r="C212" s="188" t="s">
        <v>390</v>
      </c>
      <c r="D212" s="14"/>
      <c r="E212" s="14"/>
      <c r="F212" s="90"/>
      <c r="G212" s="14"/>
      <c r="H212" s="14"/>
      <c r="I212" s="14"/>
      <c r="J212" s="14"/>
      <c r="K212" s="14"/>
      <c r="L212" s="14"/>
      <c r="M212" s="87"/>
      <c r="N212" s="161" t="s">
        <v>439</v>
      </c>
      <c r="O212" s="14" t="s">
        <v>394</v>
      </c>
      <c r="P212" s="14">
        <v>-32.979579999999999</v>
      </c>
      <c r="Q212" s="14">
        <v>137.67195000000001</v>
      </c>
      <c r="R212" s="14" t="s">
        <v>230</v>
      </c>
      <c r="S212" s="87" t="s">
        <v>395</v>
      </c>
      <c r="T212" s="87"/>
      <c r="U212" s="87"/>
      <c r="V212" s="87"/>
      <c r="W212" s="94"/>
      <c r="X212" s="87"/>
      <c r="Y212" s="14"/>
      <c r="Z212" s="14"/>
      <c r="AA212" s="14"/>
      <c r="AB212" s="28">
        <v>277.27600000000001</v>
      </c>
      <c r="AC212" s="14"/>
      <c r="AD212" s="14"/>
      <c r="AE212" s="14"/>
      <c r="AF212" s="14"/>
      <c r="AG212" s="14"/>
      <c r="AH212" s="87"/>
      <c r="AI212" s="143"/>
      <c r="AJ212" s="136">
        <v>5</v>
      </c>
      <c r="AK212" s="143"/>
      <c r="AL212" s="14"/>
      <c r="AM212" s="14"/>
      <c r="AN212" s="14"/>
      <c r="AO212" s="157"/>
      <c r="AP212" s="31"/>
      <c r="AQ212" s="31"/>
      <c r="AR212" s="31"/>
      <c r="AS212" s="31"/>
      <c r="AT212" s="31"/>
      <c r="AU212" s="31"/>
      <c r="AV212" s="31"/>
      <c r="AW212" s="31"/>
      <c r="AX212" s="31"/>
      <c r="AY212" s="31"/>
      <c r="AZ212" s="31"/>
      <c r="BA212" s="31"/>
      <c r="BB212" s="31"/>
      <c r="BC212" s="31"/>
      <c r="BD212" s="31"/>
      <c r="BE212" s="31"/>
      <c r="BF212" s="31"/>
    </row>
    <row r="213" spans="1:58" ht="15.75" customHeight="1" outlineLevel="1" x14ac:dyDescent="0.45">
      <c r="A213" s="13">
        <v>210</v>
      </c>
      <c r="B213" s="14" t="s">
        <v>389</v>
      </c>
      <c r="C213" s="188" t="s">
        <v>390</v>
      </c>
      <c r="D213" s="14"/>
      <c r="E213" s="14"/>
      <c r="F213" s="90"/>
      <c r="G213" s="14"/>
      <c r="H213" s="14"/>
      <c r="I213" s="14"/>
      <c r="J213" s="14"/>
      <c r="K213" s="14"/>
      <c r="L213" s="14"/>
      <c r="M213" s="87"/>
      <c r="N213" s="161" t="s">
        <v>440</v>
      </c>
      <c r="O213" s="14" t="s">
        <v>394</v>
      </c>
      <c r="P213" s="14">
        <v>-33.65139722</v>
      </c>
      <c r="Q213" s="14">
        <v>115.3694528</v>
      </c>
      <c r="R213" s="14" t="s">
        <v>190</v>
      </c>
      <c r="S213" s="87" t="s">
        <v>395</v>
      </c>
      <c r="T213" s="87"/>
      <c r="U213" s="87"/>
      <c r="V213" s="87"/>
      <c r="W213" s="94"/>
      <c r="X213" s="87"/>
      <c r="Y213" s="14"/>
      <c r="Z213" s="14"/>
      <c r="AA213" s="14"/>
      <c r="AB213" s="28">
        <v>771.64</v>
      </c>
      <c r="AC213" s="14"/>
      <c r="AD213" s="14"/>
      <c r="AE213" s="14"/>
      <c r="AF213" s="14"/>
      <c r="AG213" s="14"/>
      <c r="AH213" s="87"/>
      <c r="AI213" s="143"/>
      <c r="AJ213" s="136">
        <v>0</v>
      </c>
      <c r="AK213" s="143"/>
      <c r="AL213" s="14"/>
      <c r="AM213" s="14"/>
      <c r="AN213" s="14"/>
      <c r="AO213" s="157"/>
      <c r="AP213" s="31"/>
      <c r="AQ213" s="31"/>
      <c r="AR213" s="31"/>
      <c r="AS213" s="31"/>
      <c r="AT213" s="31"/>
      <c r="AU213" s="31"/>
      <c r="AV213" s="31"/>
      <c r="AW213" s="31"/>
      <c r="AX213" s="31"/>
      <c r="AY213" s="31"/>
      <c r="AZ213" s="31"/>
      <c r="BA213" s="31"/>
      <c r="BB213" s="31"/>
      <c r="BC213" s="31"/>
      <c r="BD213" s="31"/>
      <c r="BE213" s="31"/>
      <c r="BF213" s="31"/>
    </row>
    <row r="214" spans="1:58" ht="15.75" customHeight="1" outlineLevel="1" x14ac:dyDescent="0.45">
      <c r="A214" s="13">
        <v>211</v>
      </c>
      <c r="B214" s="14" t="s">
        <v>389</v>
      </c>
      <c r="C214" s="188" t="s">
        <v>390</v>
      </c>
      <c r="D214" s="14"/>
      <c r="E214" s="14"/>
      <c r="F214" s="90"/>
      <c r="G214" s="14"/>
      <c r="H214" s="14"/>
      <c r="I214" s="14"/>
      <c r="J214" s="14"/>
      <c r="K214" s="14"/>
      <c r="L214" s="14"/>
      <c r="M214" s="87"/>
      <c r="N214" s="161" t="s">
        <v>440</v>
      </c>
      <c r="O214" s="14" t="s">
        <v>394</v>
      </c>
      <c r="P214" s="14">
        <v>-33.629759589999999</v>
      </c>
      <c r="Q214" s="14">
        <v>115.40518160000001</v>
      </c>
      <c r="R214" s="14" t="s">
        <v>190</v>
      </c>
      <c r="S214" s="87" t="s">
        <v>395</v>
      </c>
      <c r="T214" s="87"/>
      <c r="U214" s="87"/>
      <c r="V214" s="87"/>
      <c r="W214" s="94"/>
      <c r="X214" s="87"/>
      <c r="Y214" s="14"/>
      <c r="Z214" s="14"/>
      <c r="AA214" s="14"/>
      <c r="AB214" s="28">
        <v>764.178</v>
      </c>
      <c r="AC214" s="14"/>
      <c r="AD214" s="14"/>
      <c r="AE214" s="14"/>
      <c r="AF214" s="14"/>
      <c r="AG214" s="14"/>
      <c r="AH214" s="87"/>
      <c r="AI214" s="143"/>
      <c r="AJ214" s="136">
        <v>0</v>
      </c>
      <c r="AK214" s="143"/>
      <c r="AL214" s="14"/>
      <c r="AM214" s="14"/>
      <c r="AN214" s="14"/>
      <c r="AO214" s="157"/>
      <c r="AP214" s="31"/>
      <c r="AQ214" s="31"/>
      <c r="AR214" s="31"/>
      <c r="AS214" s="31"/>
      <c r="AT214" s="31"/>
      <c r="AU214" s="31"/>
      <c r="AV214" s="31"/>
      <c r="AW214" s="31"/>
      <c r="AX214" s="31"/>
      <c r="AY214" s="31"/>
      <c r="AZ214" s="31"/>
      <c r="BA214" s="31"/>
      <c r="BB214" s="31"/>
      <c r="BC214" s="31"/>
      <c r="BD214" s="31"/>
      <c r="BE214" s="31"/>
      <c r="BF214" s="31"/>
    </row>
    <row r="215" spans="1:58" ht="15.75" customHeight="1" outlineLevel="1" x14ac:dyDescent="0.45">
      <c r="A215" s="13">
        <v>212</v>
      </c>
      <c r="B215" s="14" t="s">
        <v>389</v>
      </c>
      <c r="C215" s="188" t="s">
        <v>390</v>
      </c>
      <c r="D215" s="14"/>
      <c r="E215" s="14"/>
      <c r="F215" s="90"/>
      <c r="G215" s="14"/>
      <c r="H215" s="14"/>
      <c r="I215" s="14"/>
      <c r="J215" s="14"/>
      <c r="K215" s="14"/>
      <c r="L215" s="14"/>
      <c r="M215" s="87"/>
      <c r="N215" s="161" t="s">
        <v>440</v>
      </c>
      <c r="O215" s="14" t="s">
        <v>394</v>
      </c>
      <c r="P215" s="14">
        <v>-33.622200280000001</v>
      </c>
      <c r="Q215" s="14">
        <v>115.4106424</v>
      </c>
      <c r="R215" s="14" t="s">
        <v>190</v>
      </c>
      <c r="S215" s="87" t="s">
        <v>395</v>
      </c>
      <c r="T215" s="87"/>
      <c r="U215" s="87"/>
      <c r="V215" s="87"/>
      <c r="W215" s="94"/>
      <c r="X215" s="87"/>
      <c r="Y215" s="14"/>
      <c r="Z215" s="14"/>
      <c r="AA215" s="14"/>
      <c r="AB215" s="28">
        <v>762.76300000000003</v>
      </c>
      <c r="AC215" s="14"/>
      <c r="AD215" s="14"/>
      <c r="AE215" s="14"/>
      <c r="AF215" s="14"/>
      <c r="AG215" s="14"/>
      <c r="AH215" s="87"/>
      <c r="AI215" s="143"/>
      <c r="AJ215" s="136">
        <v>0</v>
      </c>
      <c r="AK215" s="143"/>
      <c r="AL215" s="14"/>
      <c r="AM215" s="14"/>
      <c r="AN215" s="14"/>
      <c r="AO215" s="157"/>
      <c r="AP215" s="31"/>
      <c r="AQ215" s="31"/>
      <c r="AR215" s="31"/>
      <c r="AS215" s="31"/>
      <c r="AT215" s="31"/>
      <c r="AU215" s="31"/>
      <c r="AV215" s="31"/>
      <c r="AW215" s="31"/>
      <c r="AX215" s="31"/>
      <c r="AY215" s="31"/>
      <c r="AZ215" s="31"/>
      <c r="BA215" s="31"/>
      <c r="BB215" s="31"/>
      <c r="BC215" s="31"/>
      <c r="BD215" s="31"/>
      <c r="BE215" s="31"/>
      <c r="BF215" s="31"/>
    </row>
    <row r="216" spans="1:58" ht="15.75" customHeight="1" outlineLevel="1" x14ac:dyDescent="0.45">
      <c r="A216" s="13">
        <v>213</v>
      </c>
      <c r="B216" s="14" t="s">
        <v>389</v>
      </c>
      <c r="C216" s="188" t="s">
        <v>390</v>
      </c>
      <c r="D216" s="14"/>
      <c r="E216" s="14"/>
      <c r="F216" s="90"/>
      <c r="G216" s="14"/>
      <c r="H216" s="14"/>
      <c r="I216" s="14"/>
      <c r="J216" s="14"/>
      <c r="K216" s="14"/>
      <c r="L216" s="14"/>
      <c r="M216" s="87"/>
      <c r="N216" s="161" t="s">
        <v>440</v>
      </c>
      <c r="O216" s="14" t="s">
        <v>394</v>
      </c>
      <c r="P216" s="14">
        <v>-33.598608970000001</v>
      </c>
      <c r="Q216" s="14">
        <v>115.4485608</v>
      </c>
      <c r="R216" s="14" t="s">
        <v>190</v>
      </c>
      <c r="S216" s="87" t="s">
        <v>395</v>
      </c>
      <c r="T216" s="87"/>
      <c r="U216" s="87"/>
      <c r="V216" s="87"/>
      <c r="W216" s="94"/>
      <c r="X216" s="87"/>
      <c r="Y216" s="14"/>
      <c r="Z216" s="14"/>
      <c r="AA216" s="14"/>
      <c r="AB216" s="28">
        <v>756.04200000000003</v>
      </c>
      <c r="AC216" s="14"/>
      <c r="AD216" s="14"/>
      <c r="AE216" s="14"/>
      <c r="AF216" s="14"/>
      <c r="AG216" s="14"/>
      <c r="AH216" s="87"/>
      <c r="AI216" s="143"/>
      <c r="AJ216" s="136">
        <v>0</v>
      </c>
      <c r="AK216" s="143"/>
      <c r="AL216" s="14"/>
      <c r="AM216" s="14"/>
      <c r="AN216" s="14"/>
      <c r="AO216" s="157"/>
      <c r="AP216" s="31"/>
      <c r="AQ216" s="31"/>
      <c r="AR216" s="31"/>
      <c r="AS216" s="31"/>
      <c r="AT216" s="31"/>
      <c r="AU216" s="31"/>
      <c r="AV216" s="31"/>
      <c r="AW216" s="31"/>
      <c r="AX216" s="31"/>
      <c r="AY216" s="31"/>
      <c r="AZ216" s="31"/>
      <c r="BA216" s="31"/>
      <c r="BB216" s="31"/>
      <c r="BC216" s="31"/>
      <c r="BD216" s="31"/>
      <c r="BE216" s="31"/>
      <c r="BF216" s="31"/>
    </row>
    <row r="217" spans="1:58" ht="15.75" customHeight="1" outlineLevel="1" x14ac:dyDescent="0.45">
      <c r="A217" s="13">
        <v>214</v>
      </c>
      <c r="B217" s="14" t="s">
        <v>389</v>
      </c>
      <c r="C217" s="188" t="s">
        <v>390</v>
      </c>
      <c r="D217" s="14"/>
      <c r="E217" s="14"/>
      <c r="F217" s="90"/>
      <c r="G217" s="14"/>
      <c r="H217" s="14"/>
      <c r="I217" s="14"/>
      <c r="J217" s="14"/>
      <c r="K217" s="14"/>
      <c r="L217" s="14"/>
      <c r="M217" s="87"/>
      <c r="N217" s="161" t="s">
        <v>440</v>
      </c>
      <c r="O217" s="14" t="s">
        <v>394</v>
      </c>
      <c r="P217" s="14">
        <v>-33.613081680000001</v>
      </c>
      <c r="Q217" s="14">
        <v>115.44129390000001</v>
      </c>
      <c r="R217" s="14" t="s">
        <v>190</v>
      </c>
      <c r="S217" s="87" t="s">
        <v>395</v>
      </c>
      <c r="T217" s="87"/>
      <c r="U217" s="87"/>
      <c r="V217" s="87"/>
      <c r="W217" s="94"/>
      <c r="X217" s="87"/>
      <c r="Y217" s="14"/>
      <c r="Z217" s="14"/>
      <c r="AA217" s="14"/>
      <c r="AB217" s="28">
        <v>760.45100000000002</v>
      </c>
      <c r="AC217" s="14"/>
      <c r="AD217" s="14"/>
      <c r="AE217" s="14"/>
      <c r="AF217" s="14"/>
      <c r="AG217" s="14"/>
      <c r="AH217" s="87"/>
      <c r="AI217" s="143"/>
      <c r="AJ217" s="136">
        <v>0</v>
      </c>
      <c r="AK217" s="143"/>
      <c r="AL217" s="14"/>
      <c r="AM217" s="14"/>
      <c r="AN217" s="14"/>
      <c r="AO217" s="157"/>
      <c r="AP217" s="31"/>
      <c r="AQ217" s="31"/>
      <c r="AR217" s="31"/>
      <c r="AS217" s="31"/>
      <c r="AT217" s="31"/>
      <c r="AU217" s="31"/>
      <c r="AV217" s="31"/>
      <c r="AW217" s="31"/>
      <c r="AX217" s="31"/>
      <c r="AY217" s="31"/>
      <c r="AZ217" s="31"/>
      <c r="BA217" s="31"/>
      <c r="BB217" s="31"/>
      <c r="BC217" s="31"/>
      <c r="BD217" s="31"/>
      <c r="BE217" s="31"/>
      <c r="BF217" s="31"/>
    </row>
    <row r="218" spans="1:58" ht="15.75" customHeight="1" outlineLevel="1" x14ac:dyDescent="0.45">
      <c r="A218" s="13">
        <v>215</v>
      </c>
      <c r="B218" s="14" t="s">
        <v>389</v>
      </c>
      <c r="C218" s="188" t="s">
        <v>390</v>
      </c>
      <c r="D218" s="14"/>
      <c r="E218" s="14"/>
      <c r="F218" s="90"/>
      <c r="G218" s="14"/>
      <c r="H218" s="14"/>
      <c r="I218" s="14"/>
      <c r="J218" s="14"/>
      <c r="K218" s="14"/>
      <c r="L218" s="14"/>
      <c r="M218" s="87"/>
      <c r="N218" s="161" t="s">
        <v>440</v>
      </c>
      <c r="O218" s="14" t="s">
        <v>394</v>
      </c>
      <c r="P218" s="14">
        <v>-33.617782579999997</v>
      </c>
      <c r="Q218" s="14">
        <v>115.4357083</v>
      </c>
      <c r="R218" s="14" t="s">
        <v>190</v>
      </c>
      <c r="S218" s="87" t="s">
        <v>395</v>
      </c>
      <c r="T218" s="87"/>
      <c r="U218" s="87"/>
      <c r="V218" s="87"/>
      <c r="W218" s="94"/>
      <c r="X218" s="87"/>
      <c r="Y218" s="14"/>
      <c r="Z218" s="14"/>
      <c r="AA218" s="14"/>
      <c r="AB218" s="28">
        <v>761.90200000000004</v>
      </c>
      <c r="AC218" s="14"/>
      <c r="AD218" s="14"/>
      <c r="AE218" s="14"/>
      <c r="AF218" s="14"/>
      <c r="AG218" s="14"/>
      <c r="AH218" s="87"/>
      <c r="AI218" s="143"/>
      <c r="AJ218" s="136">
        <v>0</v>
      </c>
      <c r="AK218" s="143"/>
      <c r="AL218" s="14"/>
      <c r="AM218" s="14"/>
      <c r="AN218" s="14"/>
      <c r="AO218" s="157"/>
      <c r="AP218" s="31"/>
      <c r="AQ218" s="31"/>
      <c r="AR218" s="31"/>
      <c r="AS218" s="31"/>
      <c r="AT218" s="31"/>
      <c r="AU218" s="31"/>
      <c r="AV218" s="31"/>
      <c r="AW218" s="31"/>
      <c r="AX218" s="31"/>
      <c r="AY218" s="31"/>
      <c r="AZ218" s="31"/>
      <c r="BA218" s="31"/>
      <c r="BB218" s="31"/>
      <c r="BC218" s="31"/>
      <c r="BD218" s="31"/>
      <c r="BE218" s="31"/>
      <c r="BF218" s="31"/>
    </row>
    <row r="219" spans="1:58" ht="15.75" customHeight="1" outlineLevel="1" x14ac:dyDescent="0.45">
      <c r="A219" s="13">
        <v>216</v>
      </c>
      <c r="B219" s="14" t="s">
        <v>389</v>
      </c>
      <c r="C219" s="188" t="s">
        <v>390</v>
      </c>
      <c r="D219" s="14"/>
      <c r="E219" s="14"/>
      <c r="F219" s="90"/>
      <c r="G219" s="14"/>
      <c r="H219" s="14"/>
      <c r="I219" s="14"/>
      <c r="J219" s="14"/>
      <c r="K219" s="14"/>
      <c r="L219" s="14"/>
      <c r="M219" s="87"/>
      <c r="N219" s="161" t="s">
        <v>440</v>
      </c>
      <c r="O219" s="14" t="s">
        <v>394</v>
      </c>
      <c r="P219" s="14">
        <v>-33.617894440000001</v>
      </c>
      <c r="Q219" s="14">
        <v>115.4164167</v>
      </c>
      <c r="R219" s="14" t="s">
        <v>190</v>
      </c>
      <c r="S219" s="87" t="s">
        <v>395</v>
      </c>
      <c r="T219" s="87"/>
      <c r="U219" s="87"/>
      <c r="V219" s="87"/>
      <c r="W219" s="94"/>
      <c r="X219" s="87"/>
      <c r="Y219" s="14"/>
      <c r="Z219" s="14"/>
      <c r="AA219" s="14"/>
      <c r="AB219" s="28">
        <v>761.80600000000004</v>
      </c>
      <c r="AC219" s="14"/>
      <c r="AD219" s="14"/>
      <c r="AE219" s="14"/>
      <c r="AF219" s="14"/>
      <c r="AG219" s="14"/>
      <c r="AH219" s="87"/>
      <c r="AI219" s="143"/>
      <c r="AJ219" s="136">
        <v>0</v>
      </c>
      <c r="AK219" s="143"/>
      <c r="AL219" s="14"/>
      <c r="AM219" s="14"/>
      <c r="AN219" s="14"/>
      <c r="AO219" s="157"/>
      <c r="AP219" s="31"/>
      <c r="AQ219" s="31"/>
      <c r="AR219" s="31"/>
      <c r="AS219" s="31"/>
      <c r="AT219" s="31"/>
      <c r="AU219" s="31"/>
      <c r="AV219" s="31"/>
      <c r="AW219" s="31"/>
      <c r="AX219" s="31"/>
      <c r="AY219" s="31"/>
      <c r="AZ219" s="31"/>
      <c r="BA219" s="31"/>
      <c r="BB219" s="31"/>
      <c r="BC219" s="31"/>
      <c r="BD219" s="31"/>
      <c r="BE219" s="31"/>
      <c r="BF219" s="31"/>
    </row>
    <row r="220" spans="1:58" ht="15.75" customHeight="1" outlineLevel="1" x14ac:dyDescent="0.45">
      <c r="A220" s="13">
        <v>217</v>
      </c>
      <c r="B220" s="14" t="s">
        <v>389</v>
      </c>
      <c r="C220" s="188" t="s">
        <v>390</v>
      </c>
      <c r="D220" s="14"/>
      <c r="E220" s="14"/>
      <c r="F220" s="90"/>
      <c r="G220" s="14"/>
      <c r="H220" s="14"/>
      <c r="I220" s="14"/>
      <c r="J220" s="14"/>
      <c r="K220" s="14"/>
      <c r="L220" s="14"/>
      <c r="M220" s="87"/>
      <c r="N220" s="161" t="s">
        <v>439</v>
      </c>
      <c r="O220" s="14" t="s">
        <v>394</v>
      </c>
      <c r="P220" s="14">
        <v>-32.998170000000002</v>
      </c>
      <c r="Q220" s="14">
        <v>137.62118000000001</v>
      </c>
      <c r="R220" s="14" t="s">
        <v>230</v>
      </c>
      <c r="S220" s="87" t="s">
        <v>395</v>
      </c>
      <c r="T220" s="87"/>
      <c r="U220" s="87"/>
      <c r="V220" s="87"/>
      <c r="W220" s="94"/>
      <c r="X220" s="87"/>
      <c r="Y220" s="14"/>
      <c r="Z220" s="14"/>
      <c r="AA220" s="14"/>
      <c r="AB220" s="28"/>
      <c r="AC220" s="14"/>
      <c r="AD220" s="14"/>
      <c r="AE220" s="14"/>
      <c r="AF220" s="14"/>
      <c r="AG220" s="14"/>
      <c r="AH220" s="87"/>
      <c r="AI220" s="143"/>
      <c r="AJ220" s="136">
        <v>5</v>
      </c>
      <c r="AK220" s="143"/>
      <c r="AL220" s="14"/>
      <c r="AM220" s="14"/>
      <c r="AN220" s="14"/>
      <c r="AO220" s="157"/>
      <c r="AP220" s="31"/>
      <c r="AQ220" s="31"/>
      <c r="AR220" s="31"/>
      <c r="AS220" s="31"/>
      <c r="AT220" s="31"/>
      <c r="AU220" s="31"/>
      <c r="AV220" s="31"/>
      <c r="AW220" s="31"/>
      <c r="AX220" s="31"/>
      <c r="AY220" s="31"/>
      <c r="AZ220" s="31"/>
      <c r="BA220" s="31"/>
      <c r="BB220" s="31"/>
      <c r="BC220" s="31"/>
      <c r="BD220" s="31"/>
      <c r="BE220" s="31"/>
      <c r="BF220" s="31"/>
    </row>
    <row r="221" spans="1:58" ht="15.75" customHeight="1" outlineLevel="1" x14ac:dyDescent="0.45">
      <c r="A221" s="13">
        <v>218</v>
      </c>
      <c r="B221" s="14" t="s">
        <v>389</v>
      </c>
      <c r="C221" s="188" t="s">
        <v>390</v>
      </c>
      <c r="D221" s="14"/>
      <c r="E221" s="14"/>
      <c r="F221" s="90"/>
      <c r="G221" s="14"/>
      <c r="H221" s="14"/>
      <c r="I221" s="14"/>
      <c r="J221" s="14"/>
      <c r="K221" s="14"/>
      <c r="L221" s="14"/>
      <c r="M221" s="87"/>
      <c r="N221" s="161" t="s">
        <v>439</v>
      </c>
      <c r="O221" s="14" t="s">
        <v>394</v>
      </c>
      <c r="P221" s="14">
        <v>-32.998170000000002</v>
      </c>
      <c r="Q221" s="14">
        <v>137.62118000000001</v>
      </c>
      <c r="R221" s="14" t="s">
        <v>230</v>
      </c>
      <c r="S221" s="87" t="s">
        <v>395</v>
      </c>
      <c r="T221" s="87"/>
      <c r="U221" s="87"/>
      <c r="V221" s="87"/>
      <c r="W221" s="94"/>
      <c r="X221" s="87"/>
      <c r="Y221" s="14"/>
      <c r="Z221" s="14"/>
      <c r="AA221" s="14"/>
      <c r="AB221" s="28"/>
      <c r="AC221" s="14"/>
      <c r="AD221" s="14"/>
      <c r="AE221" s="14"/>
      <c r="AF221" s="14"/>
      <c r="AG221" s="14"/>
      <c r="AH221" s="87"/>
      <c r="AI221" s="143"/>
      <c r="AJ221" s="136">
        <v>5</v>
      </c>
      <c r="AK221" s="143"/>
      <c r="AL221" s="14"/>
      <c r="AM221" s="14"/>
      <c r="AN221" s="14"/>
      <c r="AO221" s="157"/>
      <c r="AP221" s="31"/>
      <c r="AQ221" s="31"/>
      <c r="AR221" s="31"/>
      <c r="AS221" s="31"/>
      <c r="AT221" s="31"/>
      <c r="AU221" s="31"/>
      <c r="AV221" s="31"/>
      <c r="AW221" s="31"/>
      <c r="AX221" s="31"/>
      <c r="AY221" s="31"/>
      <c r="AZ221" s="31"/>
      <c r="BA221" s="31"/>
      <c r="BB221" s="31"/>
      <c r="BC221" s="31"/>
      <c r="BD221" s="31"/>
      <c r="BE221" s="31"/>
      <c r="BF221" s="31"/>
    </row>
    <row r="222" spans="1:58" ht="15.75" customHeight="1" outlineLevel="1" x14ac:dyDescent="0.45">
      <c r="A222" s="13">
        <v>219</v>
      </c>
      <c r="B222" s="14" t="s">
        <v>389</v>
      </c>
      <c r="C222" s="188" t="s">
        <v>390</v>
      </c>
      <c r="D222" s="14"/>
      <c r="E222" s="14"/>
      <c r="F222" s="90"/>
      <c r="G222" s="14"/>
      <c r="H222" s="14"/>
      <c r="I222" s="14"/>
      <c r="J222" s="14"/>
      <c r="K222" s="14"/>
      <c r="L222" s="14"/>
      <c r="M222" s="87"/>
      <c r="N222" s="161" t="s">
        <v>439</v>
      </c>
      <c r="O222" s="14" t="s">
        <v>394</v>
      </c>
      <c r="P222" s="14">
        <v>-32.998170000000002</v>
      </c>
      <c r="Q222" s="14">
        <v>137.62118000000001</v>
      </c>
      <c r="R222" s="14" t="s">
        <v>230</v>
      </c>
      <c r="S222" s="87" t="s">
        <v>395</v>
      </c>
      <c r="T222" s="87"/>
      <c r="U222" s="87"/>
      <c r="V222" s="87"/>
      <c r="W222" s="94"/>
      <c r="X222" s="87"/>
      <c r="Y222" s="14"/>
      <c r="Z222" s="14"/>
      <c r="AA222" s="14"/>
      <c r="AB222" s="28"/>
      <c r="AC222" s="14"/>
      <c r="AD222" s="14"/>
      <c r="AE222" s="14"/>
      <c r="AF222" s="14"/>
      <c r="AG222" s="14"/>
      <c r="AH222" s="87"/>
      <c r="AI222" s="143"/>
      <c r="AJ222" s="136">
        <v>5</v>
      </c>
      <c r="AK222" s="143"/>
      <c r="AL222" s="14"/>
      <c r="AM222" s="14"/>
      <c r="AN222" s="14"/>
      <c r="AO222" s="157"/>
      <c r="AP222" s="31"/>
      <c r="AQ222" s="31"/>
      <c r="AR222" s="31"/>
      <c r="AS222" s="31"/>
      <c r="AT222" s="31"/>
      <c r="AU222" s="31"/>
      <c r="AV222" s="31"/>
      <c r="AW222" s="31"/>
      <c r="AX222" s="31"/>
      <c r="AY222" s="31"/>
      <c r="AZ222" s="31"/>
      <c r="BA222" s="31"/>
      <c r="BB222" s="31"/>
      <c r="BC222" s="31"/>
      <c r="BD222" s="31"/>
      <c r="BE222" s="31"/>
      <c r="BF222" s="31"/>
    </row>
    <row r="223" spans="1:58" ht="15.75" customHeight="1" outlineLevel="1" x14ac:dyDescent="0.45">
      <c r="A223" s="13">
        <v>220</v>
      </c>
      <c r="B223" s="14" t="s">
        <v>389</v>
      </c>
      <c r="C223" s="188" t="s">
        <v>390</v>
      </c>
      <c r="D223" s="14"/>
      <c r="E223" s="14"/>
      <c r="F223" s="90"/>
      <c r="G223" s="14"/>
      <c r="H223" s="14"/>
      <c r="I223" s="14"/>
      <c r="J223" s="14"/>
      <c r="K223" s="14"/>
      <c r="L223" s="14"/>
      <c r="M223" s="87"/>
      <c r="N223" s="161" t="s">
        <v>393</v>
      </c>
      <c r="O223" s="14" t="s">
        <v>394</v>
      </c>
      <c r="P223" s="14">
        <v>-34.967067</v>
      </c>
      <c r="Q223" s="14">
        <v>117.96120000000001</v>
      </c>
      <c r="R223" s="14" t="s">
        <v>190</v>
      </c>
      <c r="S223" s="87" t="s">
        <v>395</v>
      </c>
      <c r="T223" s="87"/>
      <c r="U223" s="87"/>
      <c r="V223" s="87"/>
      <c r="W223" s="94"/>
      <c r="X223" s="87"/>
      <c r="Y223" s="14"/>
      <c r="Z223" s="14"/>
      <c r="AA223" s="14"/>
      <c r="AB223" s="28">
        <v>786.02200000000005</v>
      </c>
      <c r="AC223" s="14"/>
      <c r="AD223" s="14"/>
      <c r="AE223" s="14"/>
      <c r="AF223" s="14"/>
      <c r="AG223" s="14"/>
      <c r="AH223" s="87"/>
      <c r="AI223" s="143"/>
      <c r="AJ223" s="136">
        <v>3</v>
      </c>
      <c r="AK223" s="143"/>
      <c r="AL223" s="14"/>
      <c r="AM223" s="14"/>
      <c r="AN223" s="14"/>
      <c r="AO223" s="157"/>
      <c r="AP223" s="31"/>
      <c r="AQ223" s="31"/>
      <c r="AR223" s="31"/>
      <c r="AS223" s="31"/>
      <c r="AT223" s="31"/>
      <c r="AU223" s="31"/>
      <c r="AV223" s="31"/>
      <c r="AW223" s="31"/>
      <c r="AX223" s="31"/>
      <c r="AY223" s="31"/>
      <c r="AZ223" s="31"/>
      <c r="BA223" s="31"/>
      <c r="BB223" s="31"/>
      <c r="BC223" s="31"/>
      <c r="BD223" s="31"/>
      <c r="BE223" s="31"/>
      <c r="BF223" s="31"/>
    </row>
    <row r="224" spans="1:58" ht="15.75" customHeight="1" outlineLevel="1" x14ac:dyDescent="0.45">
      <c r="A224" s="13">
        <v>221</v>
      </c>
      <c r="B224" s="14" t="s">
        <v>389</v>
      </c>
      <c r="C224" s="188" t="s">
        <v>390</v>
      </c>
      <c r="D224" s="14"/>
      <c r="E224" s="14"/>
      <c r="F224" s="90"/>
      <c r="G224" s="14"/>
      <c r="H224" s="14"/>
      <c r="I224" s="14"/>
      <c r="J224" s="14"/>
      <c r="K224" s="14"/>
      <c r="L224" s="14"/>
      <c r="M224" s="87"/>
      <c r="N224" s="161" t="s">
        <v>441</v>
      </c>
      <c r="O224" s="14" t="s">
        <v>394</v>
      </c>
      <c r="P224" s="14">
        <v>-27.43638</v>
      </c>
      <c r="Q224" s="14">
        <v>153.42259000000001</v>
      </c>
      <c r="R224" s="14" t="s">
        <v>190</v>
      </c>
      <c r="S224" s="87" t="s">
        <v>426</v>
      </c>
      <c r="T224" s="87"/>
      <c r="U224" s="87"/>
      <c r="V224" s="87"/>
      <c r="W224" s="94"/>
      <c r="X224" s="87"/>
      <c r="Y224" s="14"/>
      <c r="Z224" s="14"/>
      <c r="AA224" s="14"/>
      <c r="AB224" s="28">
        <v>1344.07</v>
      </c>
      <c r="AC224" s="14"/>
      <c r="AD224" s="14"/>
      <c r="AE224" s="14"/>
      <c r="AF224" s="14"/>
      <c r="AG224" s="14"/>
      <c r="AH224" s="87"/>
      <c r="AI224" s="143"/>
      <c r="AJ224" s="136">
        <v>0</v>
      </c>
      <c r="AK224" s="143"/>
      <c r="AL224" s="14"/>
      <c r="AM224" s="14"/>
      <c r="AN224" s="14"/>
      <c r="AO224" s="157"/>
      <c r="AP224" s="31"/>
      <c r="AQ224" s="31"/>
      <c r="AR224" s="31"/>
      <c r="AS224" s="31"/>
      <c r="AT224" s="31"/>
      <c r="AU224" s="31"/>
      <c r="AV224" s="31"/>
      <c r="AW224" s="31"/>
      <c r="AX224" s="31"/>
      <c r="AY224" s="31"/>
      <c r="AZ224" s="31"/>
      <c r="BA224" s="31"/>
      <c r="BB224" s="31"/>
      <c r="BC224" s="31"/>
      <c r="BD224" s="31"/>
      <c r="BE224" s="31"/>
      <c r="BF224" s="31"/>
    </row>
    <row r="225" spans="1:58" ht="15.75" customHeight="1" outlineLevel="1" x14ac:dyDescent="0.45">
      <c r="A225" s="13">
        <v>222</v>
      </c>
      <c r="B225" s="14" t="s">
        <v>389</v>
      </c>
      <c r="C225" s="188" t="s">
        <v>390</v>
      </c>
      <c r="D225" s="14"/>
      <c r="E225" s="14"/>
      <c r="F225" s="90"/>
      <c r="G225" s="14"/>
      <c r="H225" s="14"/>
      <c r="I225" s="14"/>
      <c r="J225" s="14"/>
      <c r="K225" s="14"/>
      <c r="L225" s="14"/>
      <c r="M225" s="87"/>
      <c r="N225" s="161" t="s">
        <v>441</v>
      </c>
      <c r="O225" s="14" t="s">
        <v>394</v>
      </c>
      <c r="P225" s="14">
        <v>-27.43638</v>
      </c>
      <c r="Q225" s="14">
        <v>153.42259000000001</v>
      </c>
      <c r="R225" s="14" t="s">
        <v>190</v>
      </c>
      <c r="S225" s="87" t="s">
        <v>426</v>
      </c>
      <c r="T225" s="87"/>
      <c r="U225" s="87"/>
      <c r="V225" s="87"/>
      <c r="W225" s="94"/>
      <c r="X225" s="87"/>
      <c r="Y225" s="14"/>
      <c r="Z225" s="14"/>
      <c r="AA225" s="14"/>
      <c r="AB225" s="28">
        <v>1344.07</v>
      </c>
      <c r="AC225" s="14"/>
      <c r="AD225" s="14"/>
      <c r="AE225" s="14"/>
      <c r="AF225" s="14"/>
      <c r="AG225" s="14"/>
      <c r="AH225" s="87"/>
      <c r="AI225" s="143"/>
      <c r="AJ225" s="136">
        <v>0</v>
      </c>
      <c r="AK225" s="143"/>
      <c r="AL225" s="14"/>
      <c r="AM225" s="14"/>
      <c r="AN225" s="14"/>
      <c r="AO225" s="157"/>
      <c r="AP225" s="31"/>
      <c r="AQ225" s="31"/>
      <c r="AR225" s="31"/>
      <c r="AS225" s="31"/>
      <c r="AT225" s="31"/>
      <c r="AU225" s="31"/>
      <c r="AV225" s="31"/>
      <c r="AW225" s="31"/>
      <c r="AX225" s="31"/>
      <c r="AY225" s="31"/>
      <c r="AZ225" s="31"/>
      <c r="BA225" s="31"/>
      <c r="BB225" s="31"/>
      <c r="BC225" s="31"/>
      <c r="BD225" s="31"/>
      <c r="BE225" s="31"/>
      <c r="BF225" s="31"/>
    </row>
    <row r="226" spans="1:58" ht="15.75" customHeight="1" outlineLevel="1" x14ac:dyDescent="0.45">
      <c r="A226" s="13">
        <v>223</v>
      </c>
      <c r="B226" s="14" t="s">
        <v>389</v>
      </c>
      <c r="C226" s="188" t="s">
        <v>390</v>
      </c>
      <c r="D226" s="14"/>
      <c r="E226" s="14"/>
      <c r="F226" s="90"/>
      <c r="G226" s="14"/>
      <c r="H226" s="14"/>
      <c r="I226" s="14"/>
      <c r="J226" s="14"/>
      <c r="K226" s="14"/>
      <c r="L226" s="14"/>
      <c r="M226" s="87"/>
      <c r="N226" s="161" t="s">
        <v>442</v>
      </c>
      <c r="O226" s="14" t="s">
        <v>394</v>
      </c>
      <c r="P226" s="14">
        <v>-27.428333330000001</v>
      </c>
      <c r="Q226" s="14">
        <v>153.35499999999999</v>
      </c>
      <c r="R226" s="14" t="s">
        <v>190</v>
      </c>
      <c r="S226" s="87" t="s">
        <v>426</v>
      </c>
      <c r="T226" s="87"/>
      <c r="U226" s="87"/>
      <c r="V226" s="87"/>
      <c r="W226" s="94"/>
      <c r="X226" s="87"/>
      <c r="Y226" s="14"/>
      <c r="Z226" s="14"/>
      <c r="AA226" s="14"/>
      <c r="AB226" s="28">
        <v>1273.8800000000001</v>
      </c>
      <c r="AC226" s="14"/>
      <c r="AD226" s="14"/>
      <c r="AE226" s="14"/>
      <c r="AF226" s="14"/>
      <c r="AG226" s="14"/>
      <c r="AH226" s="87"/>
      <c r="AI226" s="143"/>
      <c r="AJ226" s="136">
        <v>0</v>
      </c>
      <c r="AK226" s="143"/>
      <c r="AL226" s="14"/>
      <c r="AM226" s="14"/>
      <c r="AN226" s="14"/>
      <c r="AO226" s="157"/>
      <c r="AP226" s="31"/>
      <c r="AQ226" s="31"/>
      <c r="AR226" s="31"/>
      <c r="AS226" s="31"/>
      <c r="AT226" s="31"/>
      <c r="AU226" s="31"/>
      <c r="AV226" s="31"/>
      <c r="AW226" s="31"/>
      <c r="AX226" s="31"/>
      <c r="AY226" s="31"/>
      <c r="AZ226" s="31"/>
      <c r="BA226" s="31"/>
      <c r="BB226" s="31"/>
      <c r="BC226" s="31"/>
      <c r="BD226" s="31"/>
      <c r="BE226" s="31"/>
      <c r="BF226" s="31"/>
    </row>
    <row r="227" spans="1:58" ht="15.75" customHeight="1" outlineLevel="1" x14ac:dyDescent="0.45">
      <c r="A227" s="13">
        <v>224</v>
      </c>
      <c r="B227" s="14" t="s">
        <v>389</v>
      </c>
      <c r="C227" s="188" t="s">
        <v>390</v>
      </c>
      <c r="D227" s="14"/>
      <c r="E227" s="14"/>
      <c r="F227" s="90"/>
      <c r="G227" s="14"/>
      <c r="H227" s="14"/>
      <c r="I227" s="14"/>
      <c r="J227" s="14"/>
      <c r="K227" s="14"/>
      <c r="L227" s="14"/>
      <c r="M227" s="87"/>
      <c r="N227" s="161" t="s">
        <v>442</v>
      </c>
      <c r="O227" s="14" t="s">
        <v>394</v>
      </c>
      <c r="P227" s="14">
        <v>-27.428333330000001</v>
      </c>
      <c r="Q227" s="14">
        <v>153.35499999999999</v>
      </c>
      <c r="R227" s="14" t="s">
        <v>190</v>
      </c>
      <c r="S227" s="87" t="s">
        <v>426</v>
      </c>
      <c r="T227" s="87"/>
      <c r="U227" s="87"/>
      <c r="V227" s="87"/>
      <c r="W227" s="94"/>
      <c r="X227" s="87"/>
      <c r="Y227" s="14"/>
      <c r="Z227" s="14"/>
      <c r="AA227" s="14"/>
      <c r="AB227" s="28">
        <v>1273.8800000000001</v>
      </c>
      <c r="AC227" s="14"/>
      <c r="AD227" s="14"/>
      <c r="AE227" s="14"/>
      <c r="AF227" s="14"/>
      <c r="AG227" s="14"/>
      <c r="AH227" s="87"/>
      <c r="AI227" s="143"/>
      <c r="AJ227" s="136">
        <v>0</v>
      </c>
      <c r="AK227" s="143"/>
      <c r="AL227" s="14"/>
      <c r="AM227" s="14"/>
      <c r="AN227" s="14"/>
      <c r="AO227" s="157"/>
      <c r="AP227" s="31"/>
      <c r="AQ227" s="31"/>
      <c r="AR227" s="31"/>
      <c r="AS227" s="31"/>
      <c r="AT227" s="31"/>
      <c r="AU227" s="31"/>
      <c r="AV227" s="31"/>
      <c r="AW227" s="31"/>
      <c r="AX227" s="31"/>
      <c r="AY227" s="31"/>
      <c r="AZ227" s="31"/>
      <c r="BA227" s="31"/>
      <c r="BB227" s="31"/>
      <c r="BC227" s="31"/>
      <c r="BD227" s="31"/>
      <c r="BE227" s="31"/>
      <c r="BF227" s="31"/>
    </row>
    <row r="228" spans="1:58" ht="15.75" customHeight="1" outlineLevel="1" x14ac:dyDescent="0.45">
      <c r="A228" s="13">
        <v>225</v>
      </c>
      <c r="B228" s="14" t="s">
        <v>389</v>
      </c>
      <c r="C228" s="188" t="s">
        <v>390</v>
      </c>
      <c r="D228" s="14"/>
      <c r="E228" s="14"/>
      <c r="F228" s="90"/>
      <c r="G228" s="14"/>
      <c r="H228" s="14"/>
      <c r="I228" s="14"/>
      <c r="J228" s="14"/>
      <c r="K228" s="14"/>
      <c r="L228" s="14"/>
      <c r="M228" s="87"/>
      <c r="N228" s="161" t="s">
        <v>442</v>
      </c>
      <c r="O228" s="14" t="s">
        <v>394</v>
      </c>
      <c r="P228" s="14">
        <v>-27.428333330000001</v>
      </c>
      <c r="Q228" s="14">
        <v>153.35499999999999</v>
      </c>
      <c r="R228" s="14" t="s">
        <v>190</v>
      </c>
      <c r="S228" s="87" t="s">
        <v>426</v>
      </c>
      <c r="T228" s="87"/>
      <c r="U228" s="87"/>
      <c r="V228" s="87"/>
      <c r="W228" s="94"/>
      <c r="X228" s="87"/>
      <c r="Y228" s="14"/>
      <c r="Z228" s="14"/>
      <c r="AA228" s="14"/>
      <c r="AB228" s="28">
        <v>1273.8800000000001</v>
      </c>
      <c r="AC228" s="14"/>
      <c r="AD228" s="14"/>
      <c r="AE228" s="14"/>
      <c r="AF228" s="14"/>
      <c r="AG228" s="14"/>
      <c r="AH228" s="87"/>
      <c r="AI228" s="143"/>
      <c r="AJ228" s="136">
        <v>0</v>
      </c>
      <c r="AK228" s="143"/>
      <c r="AL228" s="14"/>
      <c r="AM228" s="14"/>
      <c r="AN228" s="14"/>
      <c r="AO228" s="157"/>
      <c r="AP228" s="31"/>
      <c r="AQ228" s="31"/>
      <c r="AR228" s="31"/>
      <c r="AS228" s="31"/>
      <c r="AT228" s="31"/>
      <c r="AU228" s="31"/>
      <c r="AV228" s="31"/>
      <c r="AW228" s="31"/>
      <c r="AX228" s="31"/>
      <c r="AY228" s="31"/>
      <c r="AZ228" s="31"/>
      <c r="BA228" s="31"/>
      <c r="BB228" s="31"/>
      <c r="BC228" s="31"/>
      <c r="BD228" s="31"/>
      <c r="BE228" s="31"/>
      <c r="BF228" s="31"/>
    </row>
    <row r="229" spans="1:58" ht="15.75" customHeight="1" outlineLevel="1" x14ac:dyDescent="0.45">
      <c r="A229" s="13">
        <v>226</v>
      </c>
      <c r="B229" s="14" t="s">
        <v>389</v>
      </c>
      <c r="C229" s="188" t="s">
        <v>390</v>
      </c>
      <c r="D229" s="14"/>
      <c r="E229" s="14"/>
      <c r="F229" s="90"/>
      <c r="G229" s="14"/>
      <c r="H229" s="14"/>
      <c r="I229" s="14"/>
      <c r="J229" s="14"/>
      <c r="K229" s="14"/>
      <c r="L229" s="14"/>
      <c r="M229" s="87"/>
      <c r="N229" s="161" t="s">
        <v>443</v>
      </c>
      <c r="O229" s="14" t="s">
        <v>394</v>
      </c>
      <c r="P229" s="14">
        <v>-27.09</v>
      </c>
      <c r="Q229" s="14">
        <v>153.13</v>
      </c>
      <c r="R229" s="14" t="s">
        <v>190</v>
      </c>
      <c r="S229" s="87" t="s">
        <v>426</v>
      </c>
      <c r="T229" s="87"/>
      <c r="U229" s="87"/>
      <c r="V229" s="87"/>
      <c r="W229" s="94"/>
      <c r="X229" s="87"/>
      <c r="Y229" s="14"/>
      <c r="Z229" s="14"/>
      <c r="AA229" s="14"/>
      <c r="AB229" s="28">
        <v>1253.26</v>
      </c>
      <c r="AC229" s="14"/>
      <c r="AD229" s="14"/>
      <c r="AE229" s="14"/>
      <c r="AF229" s="14"/>
      <c r="AG229" s="14"/>
      <c r="AH229" s="87"/>
      <c r="AI229" s="143"/>
      <c r="AJ229" s="136">
        <v>0</v>
      </c>
      <c r="AK229" s="143"/>
      <c r="AL229" s="14"/>
      <c r="AM229" s="14"/>
      <c r="AN229" s="14"/>
      <c r="AO229" s="157"/>
      <c r="AP229" s="31"/>
      <c r="AQ229" s="31"/>
      <c r="AR229" s="31"/>
      <c r="AS229" s="31"/>
      <c r="AT229" s="31"/>
      <c r="AU229" s="31"/>
      <c r="AV229" s="31"/>
      <c r="AW229" s="31"/>
      <c r="AX229" s="31"/>
      <c r="AY229" s="31"/>
      <c r="AZ229" s="31"/>
      <c r="BA229" s="31"/>
      <c r="BB229" s="31"/>
      <c r="BC229" s="31"/>
      <c r="BD229" s="31"/>
      <c r="BE229" s="31"/>
      <c r="BF229" s="31"/>
    </row>
    <row r="230" spans="1:58" ht="15.75" customHeight="1" outlineLevel="1" x14ac:dyDescent="0.45">
      <c r="A230" s="13">
        <v>227</v>
      </c>
      <c r="B230" s="14" t="s">
        <v>389</v>
      </c>
      <c r="C230" s="188" t="s">
        <v>390</v>
      </c>
      <c r="D230" s="14"/>
      <c r="E230" s="14"/>
      <c r="F230" s="90"/>
      <c r="G230" s="14"/>
      <c r="H230" s="14"/>
      <c r="I230" s="14"/>
      <c r="J230" s="14"/>
      <c r="K230" s="14"/>
      <c r="L230" s="14"/>
      <c r="M230" s="87"/>
      <c r="N230" s="161" t="s">
        <v>443</v>
      </c>
      <c r="O230" s="14" t="s">
        <v>394</v>
      </c>
      <c r="P230" s="14">
        <v>-27.09</v>
      </c>
      <c r="Q230" s="14">
        <v>153.13</v>
      </c>
      <c r="R230" s="14" t="s">
        <v>190</v>
      </c>
      <c r="S230" s="87" t="s">
        <v>426</v>
      </c>
      <c r="T230" s="87"/>
      <c r="U230" s="87"/>
      <c r="V230" s="87"/>
      <c r="W230" s="94"/>
      <c r="X230" s="87"/>
      <c r="Y230" s="14"/>
      <c r="Z230" s="14"/>
      <c r="AA230" s="14"/>
      <c r="AB230" s="28">
        <v>1253.26</v>
      </c>
      <c r="AC230" s="14"/>
      <c r="AD230" s="14"/>
      <c r="AE230" s="14"/>
      <c r="AF230" s="14"/>
      <c r="AG230" s="14"/>
      <c r="AH230" s="87"/>
      <c r="AI230" s="143"/>
      <c r="AJ230" s="136">
        <v>0</v>
      </c>
      <c r="AK230" s="143"/>
      <c r="AL230" s="14"/>
      <c r="AM230" s="14"/>
      <c r="AN230" s="14"/>
      <c r="AO230" s="157"/>
      <c r="AP230" s="31"/>
      <c r="AQ230" s="31"/>
      <c r="AR230" s="31"/>
      <c r="AS230" s="31"/>
      <c r="AT230" s="31"/>
      <c r="AU230" s="31"/>
      <c r="AV230" s="31"/>
      <c r="AW230" s="31"/>
      <c r="AX230" s="31"/>
      <c r="AY230" s="31"/>
      <c r="AZ230" s="31"/>
      <c r="BA230" s="31"/>
      <c r="BB230" s="31"/>
      <c r="BC230" s="31"/>
      <c r="BD230" s="31"/>
      <c r="BE230" s="31"/>
      <c r="BF230" s="31"/>
    </row>
    <row r="231" spans="1:58" ht="15.75" customHeight="1" outlineLevel="1" x14ac:dyDescent="0.45">
      <c r="A231" s="13">
        <v>228</v>
      </c>
      <c r="B231" s="14" t="s">
        <v>389</v>
      </c>
      <c r="C231" s="188" t="s">
        <v>390</v>
      </c>
      <c r="D231" s="14"/>
      <c r="E231" s="14"/>
      <c r="F231" s="90"/>
      <c r="G231" s="14"/>
      <c r="H231" s="14"/>
      <c r="I231" s="14"/>
      <c r="J231" s="14"/>
      <c r="K231" s="14"/>
      <c r="L231" s="14"/>
      <c r="M231" s="87"/>
      <c r="N231" s="161" t="s">
        <v>443</v>
      </c>
      <c r="O231" s="14" t="s">
        <v>394</v>
      </c>
      <c r="P231" s="14">
        <v>-27.09</v>
      </c>
      <c r="Q231" s="14">
        <v>153.13</v>
      </c>
      <c r="R231" s="14" t="s">
        <v>190</v>
      </c>
      <c r="S231" s="87" t="s">
        <v>426</v>
      </c>
      <c r="T231" s="87"/>
      <c r="U231" s="87"/>
      <c r="V231" s="87"/>
      <c r="W231" s="94"/>
      <c r="X231" s="87"/>
      <c r="Y231" s="14"/>
      <c r="Z231" s="14"/>
      <c r="AA231" s="14"/>
      <c r="AB231" s="28">
        <v>1253.26</v>
      </c>
      <c r="AC231" s="14"/>
      <c r="AD231" s="14"/>
      <c r="AE231" s="14"/>
      <c r="AF231" s="14"/>
      <c r="AG231" s="14"/>
      <c r="AH231" s="87"/>
      <c r="AI231" s="143"/>
      <c r="AJ231" s="136">
        <v>0</v>
      </c>
      <c r="AK231" s="143"/>
      <c r="AL231" s="14"/>
      <c r="AM231" s="14"/>
      <c r="AN231" s="14"/>
      <c r="AO231" s="157"/>
      <c r="AP231" s="31"/>
      <c r="AQ231" s="31"/>
      <c r="AR231" s="31"/>
      <c r="AS231" s="31"/>
      <c r="AT231" s="31"/>
      <c r="AU231" s="31"/>
      <c r="AV231" s="31"/>
      <c r="AW231" s="31"/>
      <c r="AX231" s="31"/>
      <c r="AY231" s="31"/>
      <c r="AZ231" s="31"/>
      <c r="BA231" s="31"/>
      <c r="BB231" s="31"/>
      <c r="BC231" s="31"/>
      <c r="BD231" s="31"/>
      <c r="BE231" s="31"/>
      <c r="BF231" s="31"/>
    </row>
    <row r="232" spans="1:58" ht="15.75" customHeight="1" outlineLevel="1" x14ac:dyDescent="0.45">
      <c r="A232" s="13">
        <v>229</v>
      </c>
      <c r="B232" s="14" t="s">
        <v>389</v>
      </c>
      <c r="C232" s="188" t="s">
        <v>390</v>
      </c>
      <c r="D232" s="14"/>
      <c r="E232" s="14"/>
      <c r="F232" s="90"/>
      <c r="G232" s="14"/>
      <c r="H232" s="14"/>
      <c r="I232" s="14"/>
      <c r="J232" s="14"/>
      <c r="K232" s="14"/>
      <c r="L232" s="14"/>
      <c r="M232" s="87"/>
      <c r="N232" s="161" t="s">
        <v>443</v>
      </c>
      <c r="O232" s="14" t="s">
        <v>394</v>
      </c>
      <c r="P232" s="14">
        <v>-27.09</v>
      </c>
      <c r="Q232" s="14">
        <v>153.13</v>
      </c>
      <c r="R232" s="14" t="s">
        <v>190</v>
      </c>
      <c r="S232" s="87" t="s">
        <v>426</v>
      </c>
      <c r="T232" s="87"/>
      <c r="U232" s="87"/>
      <c r="V232" s="87"/>
      <c r="W232" s="94"/>
      <c r="X232" s="87"/>
      <c r="Y232" s="14"/>
      <c r="Z232" s="14"/>
      <c r="AA232" s="14"/>
      <c r="AB232" s="28">
        <v>1253.26</v>
      </c>
      <c r="AC232" s="14"/>
      <c r="AD232" s="14"/>
      <c r="AE232" s="14"/>
      <c r="AF232" s="14"/>
      <c r="AG232" s="14"/>
      <c r="AH232" s="87"/>
      <c r="AI232" s="143"/>
      <c r="AJ232" s="136">
        <v>0</v>
      </c>
      <c r="AK232" s="143"/>
      <c r="AL232" s="14"/>
      <c r="AM232" s="14"/>
      <c r="AN232" s="14"/>
      <c r="AO232" s="157"/>
      <c r="AP232" s="31"/>
      <c r="AQ232" s="31"/>
      <c r="AR232" s="31"/>
      <c r="AS232" s="31"/>
      <c r="AT232" s="31"/>
      <c r="AU232" s="31"/>
      <c r="AV232" s="31"/>
      <c r="AW232" s="31"/>
      <c r="AX232" s="31"/>
      <c r="AY232" s="31"/>
      <c r="AZ232" s="31"/>
      <c r="BA232" s="31"/>
      <c r="BB232" s="31"/>
      <c r="BC232" s="31"/>
      <c r="BD232" s="31"/>
      <c r="BE232" s="31"/>
      <c r="BF232" s="31"/>
    </row>
    <row r="233" spans="1:58" ht="15.75" customHeight="1" outlineLevel="1" x14ac:dyDescent="0.45">
      <c r="A233" s="13">
        <v>230</v>
      </c>
      <c r="B233" s="14" t="s">
        <v>389</v>
      </c>
      <c r="C233" s="188" t="s">
        <v>390</v>
      </c>
      <c r="D233" s="14"/>
      <c r="E233" s="14"/>
      <c r="F233" s="90"/>
      <c r="G233" s="14"/>
      <c r="H233" s="14"/>
      <c r="I233" s="14"/>
      <c r="J233" s="14"/>
      <c r="K233" s="14"/>
      <c r="L233" s="14"/>
      <c r="M233" s="87"/>
      <c r="N233" s="161" t="s">
        <v>444</v>
      </c>
      <c r="O233" s="14" t="s">
        <v>394</v>
      </c>
      <c r="P233" s="14">
        <v>-27.469957000000001</v>
      </c>
      <c r="Q233" s="14">
        <v>153.19459900000001</v>
      </c>
      <c r="R233" s="14" t="s">
        <v>190</v>
      </c>
      <c r="S233" s="87" t="s">
        <v>426</v>
      </c>
      <c r="T233" s="87"/>
      <c r="U233" s="87"/>
      <c r="V233" s="87"/>
      <c r="W233" s="94"/>
      <c r="X233" s="87"/>
      <c r="Y233" s="14"/>
      <c r="Z233" s="14"/>
      <c r="AA233" s="14"/>
      <c r="AB233" s="28">
        <v>1127.06</v>
      </c>
      <c r="AC233" s="14"/>
      <c r="AD233" s="14"/>
      <c r="AE233" s="14"/>
      <c r="AF233" s="14"/>
      <c r="AG233" s="14"/>
      <c r="AH233" s="87"/>
      <c r="AI233" s="143"/>
      <c r="AJ233" s="136">
        <v>0</v>
      </c>
      <c r="AK233" s="143"/>
      <c r="AL233" s="14"/>
      <c r="AM233" s="14"/>
      <c r="AN233" s="14"/>
      <c r="AO233" s="157"/>
      <c r="AP233" s="31"/>
      <c r="AQ233" s="31"/>
      <c r="AR233" s="31"/>
      <c r="AS233" s="31"/>
      <c r="AT233" s="31"/>
      <c r="AU233" s="31"/>
      <c r="AV233" s="31"/>
      <c r="AW233" s="31"/>
      <c r="AX233" s="31"/>
      <c r="AY233" s="31"/>
      <c r="AZ233" s="31"/>
      <c r="BA233" s="31"/>
      <c r="BB233" s="31"/>
      <c r="BC233" s="31"/>
      <c r="BD233" s="31"/>
      <c r="BE233" s="31"/>
      <c r="BF233" s="31"/>
    </row>
    <row r="234" spans="1:58" ht="15.75" customHeight="1" outlineLevel="1" x14ac:dyDescent="0.45">
      <c r="A234" s="13">
        <v>231</v>
      </c>
      <c r="B234" s="14" t="s">
        <v>389</v>
      </c>
      <c r="C234" s="188" t="s">
        <v>390</v>
      </c>
      <c r="D234" s="14"/>
      <c r="E234" s="14"/>
      <c r="F234" s="90"/>
      <c r="G234" s="14"/>
      <c r="H234" s="14"/>
      <c r="I234" s="14"/>
      <c r="J234" s="14"/>
      <c r="K234" s="14"/>
      <c r="L234" s="14"/>
      <c r="M234" s="87"/>
      <c r="N234" s="161" t="s">
        <v>444</v>
      </c>
      <c r="O234" s="14" t="s">
        <v>394</v>
      </c>
      <c r="P234" s="14">
        <v>-27.469957000000001</v>
      </c>
      <c r="Q234" s="14">
        <v>153.19459900000001</v>
      </c>
      <c r="R234" s="14" t="s">
        <v>190</v>
      </c>
      <c r="S234" s="87" t="s">
        <v>426</v>
      </c>
      <c r="T234" s="87"/>
      <c r="U234" s="87"/>
      <c r="V234" s="87"/>
      <c r="W234" s="94"/>
      <c r="X234" s="87"/>
      <c r="Y234" s="14"/>
      <c r="Z234" s="14"/>
      <c r="AA234" s="14"/>
      <c r="AB234" s="28">
        <v>1127.06</v>
      </c>
      <c r="AC234" s="14"/>
      <c r="AD234" s="14"/>
      <c r="AE234" s="14"/>
      <c r="AF234" s="14"/>
      <c r="AG234" s="14"/>
      <c r="AH234" s="87"/>
      <c r="AI234" s="143"/>
      <c r="AJ234" s="136">
        <v>0</v>
      </c>
      <c r="AK234" s="143"/>
      <c r="AL234" s="14"/>
      <c r="AM234" s="14"/>
      <c r="AN234" s="14"/>
      <c r="AO234" s="157"/>
      <c r="AP234" s="31"/>
      <c r="AQ234" s="31"/>
      <c r="AR234" s="31"/>
      <c r="AS234" s="31"/>
      <c r="AT234" s="31"/>
      <c r="AU234" s="31"/>
      <c r="AV234" s="31"/>
      <c r="AW234" s="31"/>
      <c r="AX234" s="31"/>
      <c r="AY234" s="31"/>
      <c r="AZ234" s="31"/>
      <c r="BA234" s="31"/>
      <c r="BB234" s="31"/>
      <c r="BC234" s="31"/>
      <c r="BD234" s="31"/>
      <c r="BE234" s="31"/>
      <c r="BF234" s="31"/>
    </row>
    <row r="235" spans="1:58" ht="15.75" customHeight="1" outlineLevel="1" x14ac:dyDescent="0.45">
      <c r="A235" s="13">
        <v>232</v>
      </c>
      <c r="B235" s="14" t="s">
        <v>389</v>
      </c>
      <c r="C235" s="188" t="s">
        <v>390</v>
      </c>
      <c r="D235" s="14"/>
      <c r="E235" s="14"/>
      <c r="F235" s="90"/>
      <c r="G235" s="14"/>
      <c r="H235" s="14"/>
      <c r="I235" s="14"/>
      <c r="J235" s="14"/>
      <c r="K235" s="14"/>
      <c r="L235" s="14"/>
      <c r="M235" s="87"/>
      <c r="N235" s="161" t="s">
        <v>444</v>
      </c>
      <c r="O235" s="14" t="s">
        <v>394</v>
      </c>
      <c r="P235" s="14">
        <v>-27.469957000000001</v>
      </c>
      <c r="Q235" s="14">
        <v>153.19459900000001</v>
      </c>
      <c r="R235" s="14" t="s">
        <v>190</v>
      </c>
      <c r="S235" s="87" t="s">
        <v>426</v>
      </c>
      <c r="T235" s="87"/>
      <c r="U235" s="87"/>
      <c r="V235" s="87"/>
      <c r="W235" s="94"/>
      <c r="X235" s="87"/>
      <c r="Y235" s="14"/>
      <c r="Z235" s="14"/>
      <c r="AA235" s="14"/>
      <c r="AB235" s="28">
        <v>1127.06</v>
      </c>
      <c r="AC235" s="14"/>
      <c r="AD235" s="14"/>
      <c r="AE235" s="14"/>
      <c r="AF235" s="14"/>
      <c r="AG235" s="14"/>
      <c r="AH235" s="87"/>
      <c r="AI235" s="143"/>
      <c r="AJ235" s="136">
        <v>0</v>
      </c>
      <c r="AK235" s="143"/>
      <c r="AL235" s="14"/>
      <c r="AM235" s="14"/>
      <c r="AN235" s="14"/>
      <c r="AO235" s="157"/>
      <c r="AP235" s="31"/>
      <c r="AQ235" s="31"/>
      <c r="AR235" s="31"/>
      <c r="AS235" s="31"/>
      <c r="AT235" s="31"/>
      <c r="AU235" s="31"/>
      <c r="AV235" s="31"/>
      <c r="AW235" s="31"/>
      <c r="AX235" s="31"/>
      <c r="AY235" s="31"/>
      <c r="AZ235" s="31"/>
      <c r="BA235" s="31"/>
      <c r="BB235" s="31"/>
      <c r="BC235" s="31"/>
      <c r="BD235" s="31"/>
      <c r="BE235" s="31"/>
      <c r="BF235" s="31"/>
    </row>
    <row r="236" spans="1:58" ht="15.75" customHeight="1" outlineLevel="1" x14ac:dyDescent="0.45">
      <c r="A236" s="13">
        <v>233</v>
      </c>
      <c r="B236" s="14" t="s">
        <v>389</v>
      </c>
      <c r="C236" s="188" t="s">
        <v>390</v>
      </c>
      <c r="D236" s="14"/>
      <c r="E236" s="14"/>
      <c r="F236" s="90"/>
      <c r="G236" s="14"/>
      <c r="H236" s="14"/>
      <c r="I236" s="14"/>
      <c r="J236" s="14"/>
      <c r="K236" s="14"/>
      <c r="L236" s="14"/>
      <c r="M236" s="87"/>
      <c r="N236" s="161" t="s">
        <v>444</v>
      </c>
      <c r="O236" s="14" t="s">
        <v>394</v>
      </c>
      <c r="P236" s="14">
        <v>-27.469957000000001</v>
      </c>
      <c r="Q236" s="14">
        <v>153.19459900000001</v>
      </c>
      <c r="R236" s="14" t="s">
        <v>190</v>
      </c>
      <c r="S236" s="87" t="s">
        <v>426</v>
      </c>
      <c r="T236" s="87"/>
      <c r="U236" s="87"/>
      <c r="V236" s="87"/>
      <c r="W236" s="94"/>
      <c r="X236" s="87"/>
      <c r="Y236" s="14"/>
      <c r="Z236" s="14"/>
      <c r="AA236" s="14"/>
      <c r="AB236" s="28">
        <v>1127.06</v>
      </c>
      <c r="AC236" s="14"/>
      <c r="AD236" s="14"/>
      <c r="AE236" s="14"/>
      <c r="AF236" s="14"/>
      <c r="AG236" s="14"/>
      <c r="AH236" s="87"/>
      <c r="AI236" s="143"/>
      <c r="AJ236" s="136">
        <v>0</v>
      </c>
      <c r="AK236" s="143"/>
      <c r="AL236" s="14"/>
      <c r="AM236" s="14"/>
      <c r="AN236" s="14"/>
      <c r="AO236" s="157"/>
      <c r="AP236" s="31"/>
      <c r="AQ236" s="31"/>
      <c r="AR236" s="31"/>
      <c r="AS236" s="31"/>
      <c r="AT236" s="31"/>
      <c r="AU236" s="31"/>
      <c r="AV236" s="31"/>
      <c r="AW236" s="31"/>
      <c r="AX236" s="31"/>
      <c r="AY236" s="31"/>
      <c r="AZ236" s="31"/>
      <c r="BA236" s="31"/>
      <c r="BB236" s="31"/>
      <c r="BC236" s="31"/>
      <c r="BD236" s="31"/>
      <c r="BE236" s="31"/>
      <c r="BF236" s="31"/>
    </row>
    <row r="237" spans="1:58" ht="15.75" customHeight="1" outlineLevel="1" x14ac:dyDescent="0.45">
      <c r="A237" s="13">
        <v>234</v>
      </c>
      <c r="B237" s="14" t="s">
        <v>389</v>
      </c>
      <c r="C237" s="188" t="s">
        <v>390</v>
      </c>
      <c r="D237" s="14"/>
      <c r="E237" s="14"/>
      <c r="F237" s="90"/>
      <c r="G237" s="14"/>
      <c r="H237" s="14"/>
      <c r="I237" s="14"/>
      <c r="J237" s="14"/>
      <c r="K237" s="14"/>
      <c r="L237" s="14"/>
      <c r="M237" s="87"/>
      <c r="N237" s="161" t="s">
        <v>445</v>
      </c>
      <c r="O237" s="14" t="s">
        <v>394</v>
      </c>
      <c r="P237" s="14">
        <v>-27.35</v>
      </c>
      <c r="Q237" s="14">
        <v>153.11000000000001</v>
      </c>
      <c r="R237" s="14" t="s">
        <v>190</v>
      </c>
      <c r="S237" s="87" t="s">
        <v>426</v>
      </c>
      <c r="T237" s="87"/>
      <c r="U237" s="87"/>
      <c r="V237" s="87"/>
      <c r="W237" s="94"/>
      <c r="X237" s="87"/>
      <c r="Y237" s="14"/>
      <c r="Z237" s="14"/>
      <c r="AA237" s="14"/>
      <c r="AB237" s="28">
        <v>1103.3800000000001</v>
      </c>
      <c r="AC237" s="14"/>
      <c r="AD237" s="14"/>
      <c r="AE237" s="14"/>
      <c r="AF237" s="14"/>
      <c r="AG237" s="14"/>
      <c r="AH237" s="87"/>
      <c r="AI237" s="143"/>
      <c r="AJ237" s="136">
        <v>0</v>
      </c>
      <c r="AK237" s="143"/>
      <c r="AL237" s="14"/>
      <c r="AM237" s="14"/>
      <c r="AN237" s="14"/>
      <c r="AO237" s="157"/>
      <c r="AP237" s="31"/>
      <c r="AQ237" s="31"/>
      <c r="AR237" s="31"/>
      <c r="AS237" s="31"/>
      <c r="AT237" s="31"/>
      <c r="AU237" s="31"/>
      <c r="AV237" s="31"/>
      <c r="AW237" s="31"/>
      <c r="AX237" s="31"/>
      <c r="AY237" s="31"/>
      <c r="AZ237" s="31"/>
      <c r="BA237" s="31"/>
      <c r="BB237" s="31"/>
      <c r="BC237" s="31"/>
      <c r="BD237" s="31"/>
      <c r="BE237" s="31"/>
      <c r="BF237" s="31"/>
    </row>
    <row r="238" spans="1:58" ht="15.75" customHeight="1" outlineLevel="1" x14ac:dyDescent="0.45">
      <c r="A238" s="13">
        <v>235</v>
      </c>
      <c r="B238" s="14" t="s">
        <v>389</v>
      </c>
      <c r="C238" s="188" t="s">
        <v>390</v>
      </c>
      <c r="D238" s="14"/>
      <c r="E238" s="14"/>
      <c r="F238" s="90"/>
      <c r="G238" s="14"/>
      <c r="H238" s="14"/>
      <c r="I238" s="14"/>
      <c r="J238" s="14"/>
      <c r="K238" s="14"/>
      <c r="L238" s="14"/>
      <c r="M238" s="87"/>
      <c r="N238" s="161" t="s">
        <v>445</v>
      </c>
      <c r="O238" s="14" t="s">
        <v>394</v>
      </c>
      <c r="P238" s="14">
        <v>-27.35</v>
      </c>
      <c r="Q238" s="14">
        <v>153.11000000000001</v>
      </c>
      <c r="R238" s="14" t="s">
        <v>190</v>
      </c>
      <c r="S238" s="87" t="s">
        <v>426</v>
      </c>
      <c r="T238" s="87"/>
      <c r="U238" s="87"/>
      <c r="V238" s="87"/>
      <c r="W238" s="94"/>
      <c r="X238" s="87"/>
      <c r="Y238" s="14"/>
      <c r="Z238" s="14"/>
      <c r="AA238" s="14"/>
      <c r="AB238" s="28">
        <v>1103.3800000000001</v>
      </c>
      <c r="AC238" s="14"/>
      <c r="AD238" s="14"/>
      <c r="AE238" s="14"/>
      <c r="AF238" s="14"/>
      <c r="AG238" s="14"/>
      <c r="AH238" s="87"/>
      <c r="AI238" s="143"/>
      <c r="AJ238" s="136">
        <v>0</v>
      </c>
      <c r="AK238" s="143"/>
      <c r="AL238" s="14"/>
      <c r="AM238" s="14"/>
      <c r="AN238" s="14"/>
      <c r="AO238" s="157"/>
      <c r="AP238" s="31"/>
      <c r="AQ238" s="31"/>
      <c r="AR238" s="31"/>
      <c r="AS238" s="31"/>
      <c r="AT238" s="31"/>
      <c r="AU238" s="31"/>
      <c r="AV238" s="31"/>
      <c r="AW238" s="31"/>
      <c r="AX238" s="31"/>
      <c r="AY238" s="31"/>
      <c r="AZ238" s="31"/>
      <c r="BA238" s="31"/>
      <c r="BB238" s="31"/>
      <c r="BC238" s="31"/>
      <c r="BD238" s="31"/>
      <c r="BE238" s="31"/>
      <c r="BF238" s="31"/>
    </row>
    <row r="239" spans="1:58" ht="15.75" customHeight="1" outlineLevel="1" x14ac:dyDescent="0.45">
      <c r="A239" s="13">
        <v>236</v>
      </c>
      <c r="B239" s="14" t="s">
        <v>389</v>
      </c>
      <c r="C239" s="188" t="s">
        <v>390</v>
      </c>
      <c r="D239" s="14"/>
      <c r="E239" s="14"/>
      <c r="F239" s="90"/>
      <c r="G239" s="14"/>
      <c r="H239" s="14"/>
      <c r="I239" s="14"/>
      <c r="J239" s="14"/>
      <c r="K239" s="14"/>
      <c r="L239" s="14"/>
      <c r="M239" s="87"/>
      <c r="N239" s="161" t="s">
        <v>445</v>
      </c>
      <c r="O239" s="14" t="s">
        <v>394</v>
      </c>
      <c r="P239" s="14">
        <v>-27.35</v>
      </c>
      <c r="Q239" s="14">
        <v>153.11000000000001</v>
      </c>
      <c r="R239" s="14" t="s">
        <v>190</v>
      </c>
      <c r="S239" s="87" t="s">
        <v>426</v>
      </c>
      <c r="T239" s="87"/>
      <c r="U239" s="87"/>
      <c r="V239" s="87"/>
      <c r="W239" s="94"/>
      <c r="X239" s="87"/>
      <c r="Y239" s="14"/>
      <c r="Z239" s="14"/>
      <c r="AA239" s="14"/>
      <c r="AB239" s="28">
        <v>1103.3800000000001</v>
      </c>
      <c r="AC239" s="14"/>
      <c r="AD239" s="14"/>
      <c r="AE239" s="14"/>
      <c r="AF239" s="14"/>
      <c r="AG239" s="14"/>
      <c r="AH239" s="87"/>
      <c r="AI239" s="143"/>
      <c r="AJ239" s="136">
        <v>0</v>
      </c>
      <c r="AK239" s="143"/>
      <c r="AL239" s="14"/>
      <c r="AM239" s="14"/>
      <c r="AN239" s="14"/>
      <c r="AO239" s="157"/>
      <c r="AP239" s="31"/>
      <c r="AQ239" s="31"/>
      <c r="AR239" s="31"/>
      <c r="AS239" s="31"/>
      <c r="AT239" s="31"/>
      <c r="AU239" s="31"/>
      <c r="AV239" s="31"/>
      <c r="AW239" s="31"/>
      <c r="AX239" s="31"/>
      <c r="AY239" s="31"/>
      <c r="AZ239" s="31"/>
      <c r="BA239" s="31"/>
      <c r="BB239" s="31"/>
      <c r="BC239" s="31"/>
      <c r="BD239" s="31"/>
      <c r="BE239" s="31"/>
      <c r="BF239" s="31"/>
    </row>
    <row r="240" spans="1:58" ht="15.75" customHeight="1" outlineLevel="1" x14ac:dyDescent="0.45">
      <c r="A240" s="13">
        <v>237</v>
      </c>
      <c r="B240" s="14" t="s">
        <v>389</v>
      </c>
      <c r="C240" s="188" t="s">
        <v>390</v>
      </c>
      <c r="D240" s="14"/>
      <c r="E240" s="14"/>
      <c r="F240" s="90"/>
      <c r="G240" s="14"/>
      <c r="H240" s="14"/>
      <c r="I240" s="14"/>
      <c r="J240" s="14"/>
      <c r="K240" s="14"/>
      <c r="L240" s="14"/>
      <c r="M240" s="87"/>
      <c r="N240" s="161" t="s">
        <v>445</v>
      </c>
      <c r="O240" s="14" t="s">
        <v>394</v>
      </c>
      <c r="P240" s="14">
        <v>-27.35</v>
      </c>
      <c r="Q240" s="14">
        <v>153.11000000000001</v>
      </c>
      <c r="R240" s="14" t="s">
        <v>190</v>
      </c>
      <c r="S240" s="87" t="s">
        <v>426</v>
      </c>
      <c r="T240" s="87"/>
      <c r="U240" s="87"/>
      <c r="V240" s="87"/>
      <c r="W240" s="94"/>
      <c r="X240" s="87"/>
      <c r="Y240" s="14"/>
      <c r="Z240" s="14"/>
      <c r="AA240" s="14"/>
      <c r="AB240" s="28">
        <v>1103.3800000000001</v>
      </c>
      <c r="AC240" s="14"/>
      <c r="AD240" s="14"/>
      <c r="AE240" s="14"/>
      <c r="AF240" s="14"/>
      <c r="AG240" s="14"/>
      <c r="AH240" s="87"/>
      <c r="AI240" s="143"/>
      <c r="AJ240" s="136">
        <v>0</v>
      </c>
      <c r="AK240" s="143"/>
      <c r="AL240" s="14"/>
      <c r="AM240" s="14"/>
      <c r="AN240" s="14"/>
      <c r="AO240" s="157"/>
      <c r="AP240" s="31"/>
      <c r="AQ240" s="31"/>
      <c r="AR240" s="31"/>
      <c r="AS240" s="31"/>
      <c r="AT240" s="31"/>
      <c r="AU240" s="31"/>
      <c r="AV240" s="31"/>
      <c r="AW240" s="31"/>
      <c r="AX240" s="31"/>
      <c r="AY240" s="31"/>
      <c r="AZ240" s="31"/>
      <c r="BA240" s="31"/>
      <c r="BB240" s="31"/>
      <c r="BC240" s="31"/>
      <c r="BD240" s="31"/>
      <c r="BE240" s="31"/>
      <c r="BF240" s="31"/>
    </row>
    <row r="241" spans="1:58" ht="15.75" customHeight="1" outlineLevel="1" x14ac:dyDescent="0.45">
      <c r="A241" s="13">
        <v>238</v>
      </c>
      <c r="B241" s="14" t="s">
        <v>389</v>
      </c>
      <c r="C241" s="188" t="s">
        <v>390</v>
      </c>
      <c r="D241" s="14"/>
      <c r="E241" s="14"/>
      <c r="F241" s="90"/>
      <c r="G241" s="14"/>
      <c r="H241" s="14"/>
      <c r="I241" s="14"/>
      <c r="J241" s="14"/>
      <c r="K241" s="14"/>
      <c r="L241" s="14"/>
      <c r="M241" s="87"/>
      <c r="N241" s="161" t="s">
        <v>445</v>
      </c>
      <c r="O241" s="14" t="s">
        <v>394</v>
      </c>
      <c r="P241" s="14">
        <v>-27.35</v>
      </c>
      <c r="Q241" s="14">
        <v>153.11000000000001</v>
      </c>
      <c r="R241" s="14" t="s">
        <v>190</v>
      </c>
      <c r="S241" s="87" t="s">
        <v>426</v>
      </c>
      <c r="T241" s="87"/>
      <c r="U241" s="87"/>
      <c r="V241" s="87"/>
      <c r="W241" s="94"/>
      <c r="X241" s="87"/>
      <c r="Y241" s="14"/>
      <c r="Z241" s="14"/>
      <c r="AA241" s="14"/>
      <c r="AB241" s="28">
        <v>1103.3800000000001</v>
      </c>
      <c r="AC241" s="14"/>
      <c r="AD241" s="14"/>
      <c r="AE241" s="14"/>
      <c r="AF241" s="14"/>
      <c r="AG241" s="14"/>
      <c r="AH241" s="87"/>
      <c r="AI241" s="143"/>
      <c r="AJ241" s="136">
        <v>0</v>
      </c>
      <c r="AK241" s="143"/>
      <c r="AL241" s="14"/>
      <c r="AM241" s="14"/>
      <c r="AN241" s="14"/>
      <c r="AO241" s="157"/>
      <c r="AP241" s="31"/>
      <c r="AQ241" s="31"/>
      <c r="AR241" s="31"/>
      <c r="AS241" s="31"/>
      <c r="AT241" s="31"/>
      <c r="AU241" s="31"/>
      <c r="AV241" s="31"/>
      <c r="AW241" s="31"/>
      <c r="AX241" s="31"/>
      <c r="AY241" s="31"/>
      <c r="AZ241" s="31"/>
      <c r="BA241" s="31"/>
      <c r="BB241" s="31"/>
      <c r="BC241" s="31"/>
      <c r="BD241" s="31"/>
      <c r="BE241" s="31"/>
      <c r="BF241" s="31"/>
    </row>
    <row r="242" spans="1:58" ht="15.75" customHeight="1" outlineLevel="1" x14ac:dyDescent="0.45">
      <c r="A242" s="13">
        <v>239</v>
      </c>
      <c r="B242" s="14" t="s">
        <v>389</v>
      </c>
      <c r="C242" s="188" t="s">
        <v>390</v>
      </c>
      <c r="D242" s="14"/>
      <c r="E242" s="14"/>
      <c r="F242" s="90"/>
      <c r="G242" s="14"/>
      <c r="H242" s="14"/>
      <c r="I242" s="14"/>
      <c r="J242" s="14"/>
      <c r="K242" s="14"/>
      <c r="L242" s="14"/>
      <c r="M242" s="87"/>
      <c r="N242" s="161" t="s">
        <v>446</v>
      </c>
      <c r="O242" s="14" t="s">
        <v>394</v>
      </c>
      <c r="P242" s="14">
        <v>-27.2</v>
      </c>
      <c r="Q242" s="14">
        <v>153.084</v>
      </c>
      <c r="R242" s="14" t="s">
        <v>190</v>
      </c>
      <c r="S242" s="87" t="s">
        <v>426</v>
      </c>
      <c r="T242" s="87"/>
      <c r="U242" s="87"/>
      <c r="V242" s="87"/>
      <c r="W242" s="94"/>
      <c r="X242" s="87"/>
      <c r="Y242" s="14"/>
      <c r="Z242" s="14"/>
      <c r="AA242" s="14"/>
      <c r="AB242" s="28">
        <v>1176.81</v>
      </c>
      <c r="AC242" s="14"/>
      <c r="AD242" s="14"/>
      <c r="AE242" s="14"/>
      <c r="AF242" s="14"/>
      <c r="AG242" s="14"/>
      <c r="AH242" s="87"/>
      <c r="AI242" s="143"/>
      <c r="AJ242" s="136">
        <v>0</v>
      </c>
      <c r="AK242" s="143"/>
      <c r="AL242" s="14"/>
      <c r="AM242" s="14"/>
      <c r="AN242" s="14"/>
      <c r="AO242" s="157"/>
      <c r="AP242" s="31"/>
      <c r="AQ242" s="31"/>
      <c r="AR242" s="31"/>
      <c r="AS242" s="31"/>
      <c r="AT242" s="31"/>
      <c r="AU242" s="31"/>
      <c r="AV242" s="31"/>
      <c r="AW242" s="31"/>
      <c r="AX242" s="31"/>
      <c r="AY242" s="31"/>
      <c r="AZ242" s="31"/>
      <c r="BA242" s="31"/>
      <c r="BB242" s="31"/>
      <c r="BC242" s="31"/>
      <c r="BD242" s="31"/>
      <c r="BE242" s="31"/>
      <c r="BF242" s="31"/>
    </row>
    <row r="243" spans="1:58" ht="15.75" customHeight="1" outlineLevel="1" x14ac:dyDescent="0.45">
      <c r="A243" s="13">
        <v>240</v>
      </c>
      <c r="B243" s="14" t="s">
        <v>389</v>
      </c>
      <c r="C243" s="188" t="s">
        <v>390</v>
      </c>
      <c r="D243" s="14"/>
      <c r="E243" s="14"/>
      <c r="F243" s="90"/>
      <c r="G243" s="14"/>
      <c r="H243" s="14"/>
      <c r="I243" s="14"/>
      <c r="J243" s="14"/>
      <c r="K243" s="14"/>
      <c r="L243" s="14"/>
      <c r="M243" s="87"/>
      <c r="N243" s="161" t="s">
        <v>447</v>
      </c>
      <c r="O243" s="14" t="s">
        <v>394</v>
      </c>
      <c r="P243" s="14">
        <v>-30.349720000000001</v>
      </c>
      <c r="Q243" s="14">
        <v>153.10003499999999</v>
      </c>
      <c r="R243" s="14" t="s">
        <v>190</v>
      </c>
      <c r="S243" s="87" t="s">
        <v>395</v>
      </c>
      <c r="T243" s="87"/>
      <c r="U243" s="87"/>
      <c r="V243" s="87"/>
      <c r="W243" s="94"/>
      <c r="X243" s="87"/>
      <c r="Y243" s="14"/>
      <c r="Z243" s="14"/>
      <c r="AA243" s="14"/>
      <c r="AB243" s="28">
        <v>1493.71</v>
      </c>
      <c r="AC243" s="14"/>
      <c r="AD243" s="14"/>
      <c r="AE243" s="14"/>
      <c r="AF243" s="14"/>
      <c r="AG243" s="14"/>
      <c r="AH243" s="87"/>
      <c r="AI243" s="143"/>
      <c r="AJ243" s="136">
        <v>0.5</v>
      </c>
      <c r="AK243" s="143"/>
      <c r="AL243" s="14"/>
      <c r="AM243" s="14"/>
      <c r="AN243" s="14"/>
      <c r="AO243" s="157"/>
      <c r="AP243" s="31"/>
      <c r="AQ243" s="31"/>
      <c r="AR243" s="31"/>
      <c r="AS243" s="31"/>
      <c r="AT243" s="31"/>
      <c r="AU243" s="31"/>
      <c r="AV243" s="31"/>
      <c r="AW243" s="31"/>
      <c r="AX243" s="31"/>
      <c r="AY243" s="31"/>
      <c r="AZ243" s="31"/>
      <c r="BA243" s="31"/>
      <c r="BB243" s="31"/>
      <c r="BC243" s="31"/>
      <c r="BD243" s="31"/>
      <c r="BE243" s="31"/>
      <c r="BF243" s="31"/>
    </row>
    <row r="244" spans="1:58" ht="15.75" customHeight="1" outlineLevel="1" x14ac:dyDescent="0.45">
      <c r="A244" s="13">
        <v>241</v>
      </c>
      <c r="B244" s="14" t="s">
        <v>389</v>
      </c>
      <c r="C244" s="188" t="s">
        <v>390</v>
      </c>
      <c r="D244" s="14"/>
      <c r="E244" s="14"/>
      <c r="F244" s="90"/>
      <c r="G244" s="14"/>
      <c r="H244" s="14"/>
      <c r="I244" s="14"/>
      <c r="J244" s="14"/>
      <c r="K244" s="14"/>
      <c r="L244" s="14"/>
      <c r="M244" s="87"/>
      <c r="N244" s="161" t="s">
        <v>447</v>
      </c>
      <c r="O244" s="14" t="s">
        <v>394</v>
      </c>
      <c r="P244" s="14">
        <v>-30.342061000000001</v>
      </c>
      <c r="Q244" s="14">
        <v>153.096182</v>
      </c>
      <c r="R244" s="14" t="s">
        <v>190</v>
      </c>
      <c r="S244" s="87" t="s">
        <v>395</v>
      </c>
      <c r="T244" s="87"/>
      <c r="U244" s="87"/>
      <c r="V244" s="87"/>
      <c r="W244" s="94"/>
      <c r="X244" s="87"/>
      <c r="Y244" s="14"/>
      <c r="Z244" s="14"/>
      <c r="AA244" s="14"/>
      <c r="AB244" s="28">
        <v>1499.37</v>
      </c>
      <c r="AC244" s="14"/>
      <c r="AD244" s="14"/>
      <c r="AE244" s="14"/>
      <c r="AF244" s="14"/>
      <c r="AG244" s="14"/>
      <c r="AH244" s="87"/>
      <c r="AI244" s="143"/>
      <c r="AJ244" s="136">
        <v>0.5</v>
      </c>
      <c r="AK244" s="143"/>
      <c r="AL244" s="14"/>
      <c r="AM244" s="14"/>
      <c r="AN244" s="14"/>
      <c r="AO244" s="157"/>
      <c r="AP244" s="31"/>
      <c r="AQ244" s="31"/>
      <c r="AR244" s="31"/>
      <c r="AS244" s="31"/>
      <c r="AT244" s="31"/>
      <c r="AU244" s="31"/>
      <c r="AV244" s="31"/>
      <c r="AW244" s="31"/>
      <c r="AX244" s="31"/>
      <c r="AY244" s="31"/>
      <c r="AZ244" s="31"/>
      <c r="BA244" s="31"/>
      <c r="BB244" s="31"/>
      <c r="BC244" s="31"/>
      <c r="BD244" s="31"/>
      <c r="BE244" s="31"/>
      <c r="BF244" s="31"/>
    </row>
    <row r="245" spans="1:58" ht="15.75" customHeight="1" outlineLevel="1" x14ac:dyDescent="0.45">
      <c r="A245" s="13">
        <v>242</v>
      </c>
      <c r="B245" s="14" t="s">
        <v>389</v>
      </c>
      <c r="C245" s="188" t="s">
        <v>390</v>
      </c>
      <c r="D245" s="14"/>
      <c r="E245" s="14"/>
      <c r="F245" s="90"/>
      <c r="G245" s="14"/>
      <c r="H245" s="14"/>
      <c r="I245" s="14"/>
      <c r="J245" s="14"/>
      <c r="K245" s="14"/>
      <c r="L245" s="14"/>
      <c r="M245" s="87"/>
      <c r="N245" s="161" t="s">
        <v>447</v>
      </c>
      <c r="O245" s="14" t="s">
        <v>394</v>
      </c>
      <c r="P245" s="14">
        <v>-30.339679</v>
      </c>
      <c r="Q245" s="14">
        <v>153.097092</v>
      </c>
      <c r="R245" s="14" t="s">
        <v>190</v>
      </c>
      <c r="S245" s="87" t="s">
        <v>395</v>
      </c>
      <c r="T245" s="87"/>
      <c r="U245" s="87"/>
      <c r="V245" s="87"/>
      <c r="W245" s="94"/>
      <c r="X245" s="87"/>
      <c r="Y245" s="14"/>
      <c r="Z245" s="14"/>
      <c r="AA245" s="14"/>
      <c r="AB245" s="28">
        <v>1499.51</v>
      </c>
      <c r="AC245" s="14"/>
      <c r="AD245" s="14"/>
      <c r="AE245" s="14"/>
      <c r="AF245" s="14"/>
      <c r="AG245" s="14"/>
      <c r="AH245" s="87"/>
      <c r="AI245" s="143"/>
      <c r="AJ245" s="136">
        <v>0.5</v>
      </c>
      <c r="AK245" s="143"/>
      <c r="AL245" s="14"/>
      <c r="AM245" s="14"/>
      <c r="AN245" s="14"/>
      <c r="AO245" s="157"/>
      <c r="AP245" s="31"/>
      <c r="AQ245" s="31"/>
      <c r="AR245" s="31"/>
      <c r="AS245" s="31"/>
      <c r="AT245" s="31"/>
      <c r="AU245" s="31"/>
      <c r="AV245" s="31"/>
      <c r="AW245" s="31"/>
      <c r="AX245" s="31"/>
      <c r="AY245" s="31"/>
      <c r="AZ245" s="31"/>
      <c r="BA245" s="31"/>
      <c r="BB245" s="31"/>
      <c r="BC245" s="31"/>
      <c r="BD245" s="31"/>
      <c r="BE245" s="31"/>
      <c r="BF245" s="31"/>
    </row>
    <row r="246" spans="1:58" ht="15.75" customHeight="1" outlineLevel="1" x14ac:dyDescent="0.45">
      <c r="A246" s="13">
        <v>243</v>
      </c>
      <c r="B246" s="14" t="s">
        <v>389</v>
      </c>
      <c r="C246" s="188" t="s">
        <v>390</v>
      </c>
      <c r="D246" s="14"/>
      <c r="E246" s="14"/>
      <c r="F246" s="90"/>
      <c r="G246" s="14"/>
      <c r="H246" s="14"/>
      <c r="I246" s="14"/>
      <c r="J246" s="14"/>
      <c r="K246" s="14"/>
      <c r="L246" s="14"/>
      <c r="M246" s="87"/>
      <c r="N246" s="161" t="s">
        <v>448</v>
      </c>
      <c r="O246" s="14" t="s">
        <v>394</v>
      </c>
      <c r="P246" s="14">
        <v>-30.29935</v>
      </c>
      <c r="Q246" s="14">
        <v>153.12485599999999</v>
      </c>
      <c r="R246" s="14" t="s">
        <v>190</v>
      </c>
      <c r="S246" s="87" t="s">
        <v>395</v>
      </c>
      <c r="T246" s="87"/>
      <c r="U246" s="87"/>
      <c r="V246" s="87"/>
      <c r="W246" s="94"/>
      <c r="X246" s="87"/>
      <c r="Y246" s="14"/>
      <c r="Z246" s="14"/>
      <c r="AA246" s="14"/>
      <c r="AB246" s="28">
        <v>1488.03</v>
      </c>
      <c r="AC246" s="14"/>
      <c r="AD246" s="14"/>
      <c r="AE246" s="14"/>
      <c r="AF246" s="14"/>
      <c r="AG246" s="14"/>
      <c r="AH246" s="87"/>
      <c r="AI246" s="143"/>
      <c r="AJ246" s="136">
        <v>0.5</v>
      </c>
      <c r="AK246" s="143"/>
      <c r="AL246" s="14"/>
      <c r="AM246" s="14"/>
      <c r="AN246" s="14"/>
      <c r="AO246" s="157"/>
      <c r="AP246" s="31"/>
      <c r="AQ246" s="31"/>
      <c r="AR246" s="31"/>
      <c r="AS246" s="31"/>
      <c r="AT246" s="31"/>
      <c r="AU246" s="31"/>
      <c r="AV246" s="31"/>
      <c r="AW246" s="31"/>
      <c r="AX246" s="31"/>
      <c r="AY246" s="31"/>
      <c r="AZ246" s="31"/>
      <c r="BA246" s="31"/>
      <c r="BB246" s="31"/>
      <c r="BC246" s="31"/>
      <c r="BD246" s="31"/>
      <c r="BE246" s="31"/>
      <c r="BF246" s="31"/>
    </row>
    <row r="247" spans="1:58" ht="15.75" customHeight="1" outlineLevel="1" x14ac:dyDescent="0.45">
      <c r="A247" s="13">
        <v>244</v>
      </c>
      <c r="B247" s="14" t="s">
        <v>389</v>
      </c>
      <c r="C247" s="188" t="s">
        <v>390</v>
      </c>
      <c r="D247" s="14"/>
      <c r="E247" s="14"/>
      <c r="F247" s="90"/>
      <c r="G247" s="14"/>
      <c r="H247" s="14"/>
      <c r="I247" s="14"/>
      <c r="J247" s="14"/>
      <c r="K247" s="14"/>
      <c r="L247" s="14"/>
      <c r="M247" s="87"/>
      <c r="N247" s="161" t="s">
        <v>449</v>
      </c>
      <c r="O247" s="14" t="s">
        <v>394</v>
      </c>
      <c r="P247" s="14">
        <v>-29.42595</v>
      </c>
      <c r="Q247" s="14">
        <v>153.342917</v>
      </c>
      <c r="R247" s="14" t="s">
        <v>190</v>
      </c>
      <c r="S247" s="87" t="s">
        <v>395</v>
      </c>
      <c r="T247" s="87"/>
      <c r="U247" s="87"/>
      <c r="V247" s="87"/>
      <c r="W247" s="94"/>
      <c r="X247" s="87"/>
      <c r="Y247" s="14"/>
      <c r="Z247" s="14"/>
      <c r="AA247" s="14"/>
      <c r="AB247" s="28">
        <v>1307.9100000000001</v>
      </c>
      <c r="AC247" s="14"/>
      <c r="AD247" s="14"/>
      <c r="AE247" s="14"/>
      <c r="AF247" s="14"/>
      <c r="AG247" s="14"/>
      <c r="AH247" s="87"/>
      <c r="AI247" s="143"/>
      <c r="AJ247" s="136">
        <v>0.5</v>
      </c>
      <c r="AK247" s="143"/>
      <c r="AL247" s="14"/>
      <c r="AM247" s="14"/>
      <c r="AN247" s="14"/>
      <c r="AO247" s="157"/>
      <c r="AP247" s="31"/>
      <c r="AQ247" s="31"/>
      <c r="AR247" s="31"/>
      <c r="AS247" s="31"/>
      <c r="AT247" s="31"/>
      <c r="AU247" s="31"/>
      <c r="AV247" s="31"/>
      <c r="AW247" s="31"/>
      <c r="AX247" s="31"/>
      <c r="AY247" s="31"/>
      <c r="AZ247" s="31"/>
      <c r="BA247" s="31"/>
      <c r="BB247" s="31"/>
      <c r="BC247" s="31"/>
      <c r="BD247" s="31"/>
      <c r="BE247" s="31"/>
      <c r="BF247" s="31"/>
    </row>
    <row r="248" spans="1:58" ht="15.75" customHeight="1" outlineLevel="1" x14ac:dyDescent="0.45">
      <c r="A248" s="13">
        <v>245</v>
      </c>
      <c r="B248" s="14" t="s">
        <v>389</v>
      </c>
      <c r="C248" s="188" t="s">
        <v>390</v>
      </c>
      <c r="D248" s="14"/>
      <c r="E248" s="14"/>
      <c r="F248" s="90"/>
      <c r="G248" s="14"/>
      <c r="H248" s="14"/>
      <c r="I248" s="14"/>
      <c r="J248" s="14"/>
      <c r="K248" s="14"/>
      <c r="L248" s="14"/>
      <c r="M248" s="87"/>
      <c r="N248" s="161" t="s">
        <v>450</v>
      </c>
      <c r="O248" s="14" t="s">
        <v>394</v>
      </c>
      <c r="P248" s="14"/>
      <c r="Q248" s="14"/>
      <c r="R248" s="14" t="s">
        <v>204</v>
      </c>
      <c r="S248" s="87" t="s">
        <v>395</v>
      </c>
      <c r="T248" s="87"/>
      <c r="U248" s="87"/>
      <c r="V248" s="87"/>
      <c r="W248" s="94"/>
      <c r="X248" s="87"/>
      <c r="Y248" s="14"/>
      <c r="Z248" s="14"/>
      <c r="AA248" s="14"/>
      <c r="AB248" s="28"/>
      <c r="AC248" s="14"/>
      <c r="AD248" s="14"/>
      <c r="AE248" s="14"/>
      <c r="AF248" s="14"/>
      <c r="AG248" s="14"/>
      <c r="AH248" s="87"/>
      <c r="AI248" s="143"/>
      <c r="AJ248" s="136">
        <v>5</v>
      </c>
      <c r="AK248" s="143"/>
      <c r="AL248" s="14"/>
      <c r="AM248" s="14"/>
      <c r="AN248" s="14"/>
      <c r="AO248" s="157"/>
      <c r="AP248" s="31"/>
      <c r="AQ248" s="31"/>
      <c r="AR248" s="31"/>
      <c r="AS248" s="31"/>
      <c r="AT248" s="31"/>
      <c r="AU248" s="31"/>
      <c r="AV248" s="31"/>
      <c r="AW248" s="31"/>
      <c r="AX248" s="31"/>
      <c r="AY248" s="31"/>
      <c r="AZ248" s="31"/>
      <c r="BA248" s="31"/>
      <c r="BB248" s="31"/>
      <c r="BC248" s="31"/>
      <c r="BD248" s="31"/>
      <c r="BE248" s="31"/>
      <c r="BF248" s="31"/>
    </row>
    <row r="249" spans="1:58" ht="15.75" customHeight="1" outlineLevel="1" x14ac:dyDescent="0.45">
      <c r="A249" s="13">
        <v>246</v>
      </c>
      <c r="B249" s="14" t="s">
        <v>389</v>
      </c>
      <c r="C249" s="188" t="s">
        <v>390</v>
      </c>
      <c r="D249" s="14"/>
      <c r="E249" s="14"/>
      <c r="F249" s="90"/>
      <c r="G249" s="14"/>
      <c r="H249" s="14"/>
      <c r="I249" s="14"/>
      <c r="J249" s="14"/>
      <c r="K249" s="14"/>
      <c r="L249" s="14"/>
      <c r="M249" s="87"/>
      <c r="N249" s="161" t="s">
        <v>450</v>
      </c>
      <c r="O249" s="14" t="s">
        <v>394</v>
      </c>
      <c r="P249" s="14">
        <v>-34.877110000000002</v>
      </c>
      <c r="Q249" s="14">
        <v>138.46700000000001</v>
      </c>
      <c r="R249" s="14" t="s">
        <v>204</v>
      </c>
      <c r="S249" s="87" t="s">
        <v>395</v>
      </c>
      <c r="T249" s="87"/>
      <c r="U249" s="87"/>
      <c r="V249" s="87"/>
      <c r="W249" s="94"/>
      <c r="X249" s="87"/>
      <c r="Y249" s="14"/>
      <c r="Z249" s="14"/>
      <c r="AA249" s="14"/>
      <c r="AB249" s="28">
        <v>438.94</v>
      </c>
      <c r="AC249" s="14"/>
      <c r="AD249" s="14"/>
      <c r="AE249" s="14"/>
      <c r="AF249" s="14"/>
      <c r="AG249" s="14"/>
      <c r="AH249" s="87"/>
      <c r="AI249" s="143"/>
      <c r="AJ249" s="136">
        <v>5</v>
      </c>
      <c r="AK249" s="143"/>
      <c r="AL249" s="14"/>
      <c r="AM249" s="14"/>
      <c r="AN249" s="14"/>
      <c r="AO249" s="157"/>
      <c r="AP249" s="31"/>
      <c r="AQ249" s="31"/>
      <c r="AR249" s="31"/>
      <c r="AS249" s="31"/>
      <c r="AT249" s="31"/>
      <c r="AU249" s="31"/>
      <c r="AV249" s="31"/>
      <c r="AW249" s="31"/>
      <c r="AX249" s="31"/>
      <c r="AY249" s="31"/>
      <c r="AZ249" s="31"/>
      <c r="BA249" s="31"/>
      <c r="BB249" s="31"/>
      <c r="BC249" s="31"/>
      <c r="BD249" s="31"/>
      <c r="BE249" s="31"/>
      <c r="BF249" s="31"/>
    </row>
    <row r="250" spans="1:58" ht="15.75" customHeight="1" outlineLevel="1" x14ac:dyDescent="0.45">
      <c r="A250" s="13">
        <v>247</v>
      </c>
      <c r="B250" s="14" t="s">
        <v>389</v>
      </c>
      <c r="C250" s="188" t="s">
        <v>390</v>
      </c>
      <c r="D250" s="14"/>
      <c r="E250" s="14"/>
      <c r="F250" s="90"/>
      <c r="G250" s="14"/>
      <c r="H250" s="14"/>
      <c r="I250" s="14"/>
      <c r="J250" s="14"/>
      <c r="K250" s="14"/>
      <c r="L250" s="14"/>
      <c r="M250" s="87"/>
      <c r="N250" s="161" t="s">
        <v>450</v>
      </c>
      <c r="O250" s="14" t="s">
        <v>394</v>
      </c>
      <c r="P250" s="14">
        <v>-34.931460000000001</v>
      </c>
      <c r="Q250" s="14">
        <v>138.49234000000001</v>
      </c>
      <c r="R250" s="14" t="s">
        <v>204</v>
      </c>
      <c r="S250" s="87" t="s">
        <v>395</v>
      </c>
      <c r="T250" s="87"/>
      <c r="U250" s="87"/>
      <c r="V250" s="87"/>
      <c r="W250" s="94"/>
      <c r="X250" s="87"/>
      <c r="Y250" s="14"/>
      <c r="Z250" s="14"/>
      <c r="AA250" s="14"/>
      <c r="AB250" s="28"/>
      <c r="AC250" s="14"/>
      <c r="AD250" s="14"/>
      <c r="AE250" s="14"/>
      <c r="AF250" s="14"/>
      <c r="AG250" s="14"/>
      <c r="AH250" s="87"/>
      <c r="AI250" s="143"/>
      <c r="AJ250" s="136">
        <v>5</v>
      </c>
      <c r="AK250" s="143"/>
      <c r="AL250" s="14"/>
      <c r="AM250" s="14"/>
      <c r="AN250" s="14"/>
      <c r="AO250" s="157"/>
      <c r="AP250" s="31"/>
      <c r="AQ250" s="31"/>
      <c r="AR250" s="31"/>
      <c r="AS250" s="31"/>
      <c r="AT250" s="31"/>
      <c r="AU250" s="31"/>
      <c r="AV250" s="31"/>
      <c r="AW250" s="31"/>
      <c r="AX250" s="31"/>
      <c r="AY250" s="31"/>
      <c r="AZ250" s="31"/>
      <c r="BA250" s="31"/>
      <c r="BB250" s="31"/>
      <c r="BC250" s="31"/>
      <c r="BD250" s="31"/>
      <c r="BE250" s="31"/>
      <c r="BF250" s="31"/>
    </row>
    <row r="251" spans="1:58" ht="15.75" customHeight="1" outlineLevel="1" x14ac:dyDescent="0.45">
      <c r="A251" s="13">
        <v>248</v>
      </c>
      <c r="B251" s="14" t="s">
        <v>389</v>
      </c>
      <c r="C251" s="188" t="s">
        <v>390</v>
      </c>
      <c r="D251" s="14"/>
      <c r="E251" s="14"/>
      <c r="F251" s="90"/>
      <c r="G251" s="14"/>
      <c r="H251" s="14"/>
      <c r="I251" s="14"/>
      <c r="J251" s="14"/>
      <c r="K251" s="14"/>
      <c r="L251" s="14"/>
      <c r="M251" s="87"/>
      <c r="N251" s="161" t="s">
        <v>450</v>
      </c>
      <c r="O251" s="14" t="s">
        <v>394</v>
      </c>
      <c r="P251" s="14">
        <v>-34.900790000000001</v>
      </c>
      <c r="Q251" s="14">
        <v>138.48076</v>
      </c>
      <c r="R251" s="14" t="s">
        <v>204</v>
      </c>
      <c r="S251" s="87" t="s">
        <v>395</v>
      </c>
      <c r="T251" s="87"/>
      <c r="U251" s="87"/>
      <c r="V251" s="87"/>
      <c r="W251" s="94"/>
      <c r="X251" s="87"/>
      <c r="Y251" s="14"/>
      <c r="Z251" s="14"/>
      <c r="AA251" s="14"/>
      <c r="AB251" s="28">
        <v>444.84</v>
      </c>
      <c r="AC251" s="14"/>
      <c r="AD251" s="14"/>
      <c r="AE251" s="14"/>
      <c r="AF251" s="14"/>
      <c r="AG251" s="14"/>
      <c r="AH251" s="87"/>
      <c r="AI251" s="143"/>
      <c r="AJ251" s="136">
        <v>5</v>
      </c>
      <c r="AK251" s="143"/>
      <c r="AL251" s="14"/>
      <c r="AM251" s="14"/>
      <c r="AN251" s="14"/>
      <c r="AO251" s="157"/>
      <c r="AP251" s="31"/>
      <c r="AQ251" s="31"/>
      <c r="AR251" s="31"/>
      <c r="AS251" s="31"/>
      <c r="AT251" s="31"/>
      <c r="AU251" s="31"/>
      <c r="AV251" s="31"/>
      <c r="AW251" s="31"/>
      <c r="AX251" s="31"/>
      <c r="AY251" s="31"/>
      <c r="AZ251" s="31"/>
      <c r="BA251" s="31"/>
      <c r="BB251" s="31"/>
      <c r="BC251" s="31"/>
      <c r="BD251" s="31"/>
      <c r="BE251" s="31"/>
      <c r="BF251" s="31"/>
    </row>
    <row r="252" spans="1:58" ht="15.75" customHeight="1" outlineLevel="1" x14ac:dyDescent="0.45">
      <c r="A252" s="13">
        <v>249</v>
      </c>
      <c r="B252" s="14" t="s">
        <v>389</v>
      </c>
      <c r="C252" s="188" t="s">
        <v>390</v>
      </c>
      <c r="D252" s="14"/>
      <c r="E252" s="14"/>
      <c r="F252" s="90"/>
      <c r="G252" s="14"/>
      <c r="H252" s="14"/>
      <c r="I252" s="14"/>
      <c r="J252" s="14"/>
      <c r="K252" s="14"/>
      <c r="L252" s="14"/>
      <c r="M252" s="87"/>
      <c r="N252" s="161" t="s">
        <v>450</v>
      </c>
      <c r="O252" s="14" t="s">
        <v>394</v>
      </c>
      <c r="P252" s="14">
        <v>-34.877139999999997</v>
      </c>
      <c r="Q252" s="14">
        <v>138.47472999999999</v>
      </c>
      <c r="R252" s="14" t="s">
        <v>204</v>
      </c>
      <c r="S252" s="87" t="s">
        <v>395</v>
      </c>
      <c r="T252" s="87"/>
      <c r="U252" s="87"/>
      <c r="V252" s="87"/>
      <c r="W252" s="94"/>
      <c r="X252" s="87"/>
      <c r="Y252" s="14"/>
      <c r="Z252" s="14"/>
      <c r="AA252" s="14"/>
      <c r="AB252" s="28">
        <v>439.50799999999998</v>
      </c>
      <c r="AC252" s="14"/>
      <c r="AD252" s="14"/>
      <c r="AE252" s="14"/>
      <c r="AF252" s="14"/>
      <c r="AG252" s="14"/>
      <c r="AH252" s="87"/>
      <c r="AI252" s="143"/>
      <c r="AJ252" s="136">
        <v>6</v>
      </c>
      <c r="AK252" s="143"/>
      <c r="AL252" s="14"/>
      <c r="AM252" s="14"/>
      <c r="AN252" s="14"/>
      <c r="AO252" s="157"/>
      <c r="AP252" s="31"/>
      <c r="AQ252" s="31"/>
      <c r="AR252" s="31"/>
      <c r="AS252" s="31"/>
      <c r="AT252" s="31"/>
      <c r="AU252" s="31"/>
      <c r="AV252" s="31"/>
      <c r="AW252" s="31"/>
      <c r="AX252" s="31"/>
      <c r="AY252" s="31"/>
      <c r="AZ252" s="31"/>
      <c r="BA252" s="31"/>
      <c r="BB252" s="31"/>
      <c r="BC252" s="31"/>
      <c r="BD252" s="31"/>
      <c r="BE252" s="31"/>
      <c r="BF252" s="31"/>
    </row>
    <row r="253" spans="1:58" ht="15.75" customHeight="1" outlineLevel="1" x14ac:dyDescent="0.45">
      <c r="A253" s="13">
        <v>250</v>
      </c>
      <c r="B253" s="14" t="s">
        <v>389</v>
      </c>
      <c r="C253" s="188" t="s">
        <v>390</v>
      </c>
      <c r="D253" s="14"/>
      <c r="E253" s="14"/>
      <c r="F253" s="90"/>
      <c r="G253" s="14"/>
      <c r="H253" s="14"/>
      <c r="I253" s="14"/>
      <c r="J253" s="14"/>
      <c r="K253" s="14"/>
      <c r="L253" s="14"/>
      <c r="M253" s="87"/>
      <c r="N253" s="161" t="s">
        <v>437</v>
      </c>
      <c r="O253" s="14" t="s">
        <v>394</v>
      </c>
      <c r="P253" s="14">
        <v>-33.119371999999998</v>
      </c>
      <c r="Q253" s="14">
        <v>138.03058100000001</v>
      </c>
      <c r="R253" s="14" t="s">
        <v>204</v>
      </c>
      <c r="S253" s="87" t="s">
        <v>395</v>
      </c>
      <c r="T253" s="87"/>
      <c r="U253" s="87"/>
      <c r="V253" s="87"/>
      <c r="W253" s="94"/>
      <c r="X253" s="87"/>
      <c r="Y253" s="14"/>
      <c r="Z253" s="14"/>
      <c r="AA253" s="14"/>
      <c r="AB253" s="28">
        <v>313.75900000000001</v>
      </c>
      <c r="AC253" s="14"/>
      <c r="AD253" s="14"/>
      <c r="AE253" s="14"/>
      <c r="AF253" s="14"/>
      <c r="AG253" s="14"/>
      <c r="AH253" s="87"/>
      <c r="AI253" s="143"/>
      <c r="AJ253" s="136">
        <v>1</v>
      </c>
      <c r="AK253" s="143"/>
      <c r="AL253" s="14"/>
      <c r="AM253" s="14"/>
      <c r="AN253" s="14"/>
      <c r="AO253" s="157"/>
      <c r="AP253" s="31"/>
      <c r="AQ253" s="31"/>
      <c r="AR253" s="31"/>
      <c r="AS253" s="31"/>
      <c r="AT253" s="31"/>
      <c r="AU253" s="31"/>
      <c r="AV253" s="31"/>
      <c r="AW253" s="31"/>
      <c r="AX253" s="31"/>
      <c r="AY253" s="31"/>
      <c r="AZ253" s="31"/>
      <c r="BA253" s="31"/>
      <c r="BB253" s="31"/>
      <c r="BC253" s="31"/>
      <c r="BD253" s="31"/>
      <c r="BE253" s="31"/>
      <c r="BF253" s="31"/>
    </row>
    <row r="254" spans="1:58" ht="15.75" customHeight="1" outlineLevel="1" x14ac:dyDescent="0.45">
      <c r="A254" s="13">
        <v>251</v>
      </c>
      <c r="B254" s="14" t="s">
        <v>389</v>
      </c>
      <c r="C254" s="188" t="s">
        <v>390</v>
      </c>
      <c r="D254" s="14"/>
      <c r="E254" s="14"/>
      <c r="F254" s="90"/>
      <c r="G254" s="14"/>
      <c r="H254" s="14"/>
      <c r="I254" s="14"/>
      <c r="J254" s="14"/>
      <c r="K254" s="14"/>
      <c r="L254" s="14"/>
      <c r="M254" s="87"/>
      <c r="N254" s="161" t="s">
        <v>437</v>
      </c>
      <c r="O254" s="14" t="s">
        <v>394</v>
      </c>
      <c r="P254" s="14">
        <v>-33.111607999999997</v>
      </c>
      <c r="Q254" s="14">
        <v>137.990756</v>
      </c>
      <c r="R254" s="14" t="s">
        <v>204</v>
      </c>
      <c r="S254" s="87" t="s">
        <v>395</v>
      </c>
      <c r="T254" s="87"/>
      <c r="U254" s="87"/>
      <c r="V254" s="87"/>
      <c r="W254" s="94"/>
      <c r="X254" s="87"/>
      <c r="Y254" s="14"/>
      <c r="Z254" s="14"/>
      <c r="AA254" s="14"/>
      <c r="AB254" s="28">
        <v>312.94499999999999</v>
      </c>
      <c r="AC254" s="14"/>
      <c r="AD254" s="14"/>
      <c r="AE254" s="14"/>
      <c r="AF254" s="14"/>
      <c r="AG254" s="14"/>
      <c r="AH254" s="87"/>
      <c r="AI254" s="143"/>
      <c r="AJ254" s="136">
        <v>1</v>
      </c>
      <c r="AK254" s="143"/>
      <c r="AL254" s="14"/>
      <c r="AM254" s="14"/>
      <c r="AN254" s="14"/>
      <c r="AO254" s="157"/>
      <c r="AP254" s="31"/>
      <c r="AQ254" s="31"/>
      <c r="AR254" s="31"/>
      <c r="AS254" s="31"/>
      <c r="AT254" s="31"/>
      <c r="AU254" s="31"/>
      <c r="AV254" s="31"/>
      <c r="AW254" s="31"/>
      <c r="AX254" s="31"/>
      <c r="AY254" s="31"/>
      <c r="AZ254" s="31"/>
      <c r="BA254" s="31"/>
      <c r="BB254" s="31"/>
      <c r="BC254" s="31"/>
      <c r="BD254" s="31"/>
      <c r="BE254" s="31"/>
      <c r="BF254" s="31"/>
    </row>
    <row r="255" spans="1:58" ht="15.75" customHeight="1" outlineLevel="1" x14ac:dyDescent="0.45">
      <c r="A255" s="13">
        <v>252</v>
      </c>
      <c r="B255" s="14" t="s">
        <v>389</v>
      </c>
      <c r="C255" s="188" t="s">
        <v>390</v>
      </c>
      <c r="D255" s="14"/>
      <c r="E255" s="14"/>
      <c r="F255" s="90"/>
      <c r="G255" s="14"/>
      <c r="H255" s="14"/>
      <c r="I255" s="14"/>
      <c r="J255" s="14"/>
      <c r="K255" s="14"/>
      <c r="L255" s="14"/>
      <c r="M255" s="87"/>
      <c r="N255" s="161" t="s">
        <v>437</v>
      </c>
      <c r="O255" s="14" t="s">
        <v>394</v>
      </c>
      <c r="P255" s="14">
        <v>-33.131157999999999</v>
      </c>
      <c r="Q255" s="14">
        <v>137.95745299999999</v>
      </c>
      <c r="R255" s="14" t="s">
        <v>204</v>
      </c>
      <c r="S255" s="87" t="s">
        <v>395</v>
      </c>
      <c r="T255" s="87"/>
      <c r="U255" s="87"/>
      <c r="V255" s="87"/>
      <c r="W255" s="94"/>
      <c r="X255" s="87"/>
      <c r="Y255" s="14"/>
      <c r="Z255" s="14"/>
      <c r="AA255" s="14"/>
      <c r="AB255" s="28">
        <v>313.79000000000002</v>
      </c>
      <c r="AC255" s="14"/>
      <c r="AD255" s="14"/>
      <c r="AE255" s="14"/>
      <c r="AF255" s="14"/>
      <c r="AG255" s="14"/>
      <c r="AH255" s="87"/>
      <c r="AI255" s="143"/>
      <c r="AJ255" s="136">
        <v>4</v>
      </c>
      <c r="AK255" s="143"/>
      <c r="AL255" s="14"/>
      <c r="AM255" s="14"/>
      <c r="AN255" s="14"/>
      <c r="AO255" s="157"/>
      <c r="AP255" s="31"/>
      <c r="AQ255" s="31"/>
      <c r="AR255" s="31"/>
      <c r="AS255" s="31"/>
      <c r="AT255" s="31"/>
      <c r="AU255" s="31"/>
      <c r="AV255" s="31"/>
      <c r="AW255" s="31"/>
      <c r="AX255" s="31"/>
      <c r="AY255" s="31"/>
      <c r="AZ255" s="31"/>
      <c r="BA255" s="31"/>
      <c r="BB255" s="31"/>
      <c r="BC255" s="31"/>
      <c r="BD255" s="31"/>
      <c r="BE255" s="31"/>
      <c r="BF255" s="31"/>
    </row>
    <row r="256" spans="1:58" ht="15.75" customHeight="1" outlineLevel="1" x14ac:dyDescent="0.45">
      <c r="A256" s="13">
        <v>253</v>
      </c>
      <c r="B256" s="13" t="s">
        <v>389</v>
      </c>
      <c r="C256" s="188" t="s">
        <v>390</v>
      </c>
      <c r="D256" s="13"/>
      <c r="E256" s="13"/>
      <c r="F256" s="89"/>
      <c r="G256" s="13"/>
      <c r="H256" s="13"/>
      <c r="I256" s="13"/>
      <c r="J256" s="13"/>
      <c r="K256" s="13"/>
      <c r="L256" s="13"/>
      <c r="M256" s="39"/>
      <c r="N256" s="161" t="s">
        <v>437</v>
      </c>
      <c r="O256" s="14" t="s">
        <v>394</v>
      </c>
      <c r="P256" s="14">
        <v>-33.119947000000003</v>
      </c>
      <c r="Q256" s="14">
        <v>137.920717</v>
      </c>
      <c r="R256" s="14" t="s">
        <v>204</v>
      </c>
      <c r="S256" s="87" t="s">
        <v>395</v>
      </c>
      <c r="T256" s="87"/>
      <c r="U256" s="87"/>
      <c r="V256" s="87"/>
      <c r="W256" s="94"/>
      <c r="X256" s="39"/>
      <c r="Y256" s="13"/>
      <c r="Z256" s="13"/>
      <c r="AA256" s="13"/>
      <c r="AB256" s="28">
        <v>311.48099999999999</v>
      </c>
      <c r="AC256" s="13"/>
      <c r="AD256" s="13"/>
      <c r="AE256" s="13"/>
      <c r="AF256" s="13"/>
      <c r="AG256" s="13"/>
      <c r="AH256" s="39"/>
      <c r="AI256" s="140"/>
      <c r="AJ256" s="136">
        <v>3</v>
      </c>
      <c r="AK256" s="140"/>
      <c r="AL256" s="13"/>
      <c r="AM256" s="13"/>
      <c r="AN256" s="13"/>
      <c r="AO256" s="155"/>
      <c r="AP256" s="26"/>
      <c r="AQ256" s="26"/>
      <c r="AR256" s="26"/>
      <c r="AS256" s="26"/>
      <c r="AT256" s="26"/>
      <c r="AU256" s="26"/>
      <c r="AV256" s="26"/>
      <c r="AW256" s="26"/>
      <c r="AX256" s="26"/>
      <c r="AY256" s="26"/>
      <c r="AZ256" s="26"/>
      <c r="BA256" s="26"/>
      <c r="BB256" s="26"/>
      <c r="BC256" s="26"/>
      <c r="BD256" s="26"/>
      <c r="BE256" s="26"/>
      <c r="BF256" s="26"/>
    </row>
    <row r="257" spans="1:58" ht="15.75" customHeight="1" outlineLevel="1" x14ac:dyDescent="0.45">
      <c r="A257" s="13">
        <v>254</v>
      </c>
      <c r="B257" s="13" t="s">
        <v>389</v>
      </c>
      <c r="C257" s="188" t="s">
        <v>390</v>
      </c>
      <c r="D257" s="13"/>
      <c r="E257" s="13"/>
      <c r="F257" s="89"/>
      <c r="G257" s="13"/>
      <c r="H257" s="13"/>
      <c r="I257" s="13"/>
      <c r="J257" s="13"/>
      <c r="K257" s="13"/>
      <c r="L257" s="13"/>
      <c r="M257" s="39"/>
      <c r="N257" s="161" t="s">
        <v>437</v>
      </c>
      <c r="O257" s="14" t="s">
        <v>394</v>
      </c>
      <c r="P257" s="14">
        <v>-33.135758000000003</v>
      </c>
      <c r="Q257" s="14">
        <v>137.892222</v>
      </c>
      <c r="R257" s="14" t="s">
        <v>204</v>
      </c>
      <c r="S257" s="87" t="s">
        <v>395</v>
      </c>
      <c r="T257" s="87"/>
      <c r="U257" s="87"/>
      <c r="V257" s="87"/>
      <c r="W257" s="94"/>
      <c r="X257" s="39"/>
      <c r="Y257" s="13"/>
      <c r="Z257" s="13"/>
      <c r="AA257" s="13"/>
      <c r="AB257" s="28">
        <v>311.29300000000001</v>
      </c>
      <c r="AC257" s="13"/>
      <c r="AD257" s="13"/>
      <c r="AE257" s="13"/>
      <c r="AF257" s="13"/>
      <c r="AG257" s="13"/>
      <c r="AH257" s="39"/>
      <c r="AI257" s="140"/>
      <c r="AJ257" s="136">
        <v>2.5</v>
      </c>
      <c r="AK257" s="140"/>
      <c r="AL257" s="13"/>
      <c r="AM257" s="13"/>
      <c r="AN257" s="13"/>
      <c r="AO257" s="155"/>
      <c r="AP257" s="26"/>
      <c r="AQ257" s="26"/>
      <c r="AR257" s="26"/>
      <c r="AS257" s="26"/>
      <c r="AT257" s="26"/>
      <c r="AU257" s="26"/>
      <c r="AV257" s="26"/>
      <c r="AW257" s="26"/>
      <c r="AX257" s="26"/>
      <c r="AY257" s="26"/>
      <c r="AZ257" s="26"/>
      <c r="BA257" s="26"/>
      <c r="BB257" s="26"/>
      <c r="BC257" s="26"/>
      <c r="BD257" s="26"/>
      <c r="BE257" s="26"/>
      <c r="BF257" s="26"/>
    </row>
    <row r="258" spans="1:58" ht="15.75" customHeight="1" outlineLevel="1" x14ac:dyDescent="0.45">
      <c r="A258" s="13">
        <v>255</v>
      </c>
      <c r="B258" s="13" t="s">
        <v>389</v>
      </c>
      <c r="C258" s="188" t="s">
        <v>390</v>
      </c>
      <c r="D258" s="13"/>
      <c r="E258" s="13"/>
      <c r="F258" s="89"/>
      <c r="G258" s="13"/>
      <c r="H258" s="13"/>
      <c r="I258" s="13"/>
      <c r="J258" s="13"/>
      <c r="K258" s="13"/>
      <c r="L258" s="13"/>
      <c r="M258" s="39"/>
      <c r="N258" s="161" t="s">
        <v>437</v>
      </c>
      <c r="O258" s="14" t="s">
        <v>394</v>
      </c>
      <c r="P258" s="14">
        <v>-33.142083</v>
      </c>
      <c r="Q258" s="14">
        <v>137.91693900000001</v>
      </c>
      <c r="R258" s="14" t="s">
        <v>204</v>
      </c>
      <c r="S258" s="87" t="s">
        <v>395</v>
      </c>
      <c r="T258" s="87"/>
      <c r="U258" s="87"/>
      <c r="V258" s="87"/>
      <c r="W258" s="94"/>
      <c r="X258" s="39"/>
      <c r="Y258" s="13"/>
      <c r="Z258" s="13"/>
      <c r="AA258" s="13"/>
      <c r="AB258" s="28">
        <v>312.94499999999999</v>
      </c>
      <c r="AC258" s="13"/>
      <c r="AD258" s="13"/>
      <c r="AE258" s="13"/>
      <c r="AF258" s="13"/>
      <c r="AG258" s="13"/>
      <c r="AH258" s="39"/>
      <c r="AI258" s="140"/>
      <c r="AJ258" s="136">
        <v>1.5</v>
      </c>
      <c r="AK258" s="140"/>
      <c r="AL258" s="13"/>
      <c r="AM258" s="13"/>
      <c r="AN258" s="13"/>
      <c r="AO258" s="155"/>
      <c r="AP258" s="26"/>
      <c r="AQ258" s="26"/>
      <c r="AR258" s="26"/>
      <c r="AS258" s="26"/>
      <c r="AT258" s="26"/>
      <c r="AU258" s="26"/>
      <c r="AV258" s="26"/>
      <c r="AW258" s="26"/>
      <c r="AX258" s="26"/>
      <c r="AY258" s="26"/>
      <c r="AZ258" s="26"/>
      <c r="BA258" s="26"/>
      <c r="BB258" s="26"/>
      <c r="BC258" s="26"/>
      <c r="BD258" s="26"/>
      <c r="BE258" s="26"/>
      <c r="BF258" s="26"/>
    </row>
    <row r="259" spans="1:58" ht="15.75" customHeight="1" outlineLevel="1" x14ac:dyDescent="0.45">
      <c r="A259" s="13">
        <v>256</v>
      </c>
      <c r="B259" s="13" t="s">
        <v>389</v>
      </c>
      <c r="C259" s="188" t="s">
        <v>390</v>
      </c>
      <c r="D259" s="13"/>
      <c r="E259" s="13"/>
      <c r="F259" s="89"/>
      <c r="G259" s="13"/>
      <c r="H259" s="13"/>
      <c r="I259" s="13"/>
      <c r="J259" s="13"/>
      <c r="K259" s="13"/>
      <c r="L259" s="13"/>
      <c r="M259" s="39"/>
      <c r="N259" s="161" t="s">
        <v>437</v>
      </c>
      <c r="O259" s="14" t="s">
        <v>394</v>
      </c>
      <c r="P259" s="14">
        <v>-33.157319000000001</v>
      </c>
      <c r="Q259" s="14">
        <v>137.90458100000001</v>
      </c>
      <c r="R259" s="14" t="s">
        <v>204</v>
      </c>
      <c r="S259" s="87" t="s">
        <v>395</v>
      </c>
      <c r="T259" s="87"/>
      <c r="U259" s="87"/>
      <c r="V259" s="87"/>
      <c r="W259" s="94"/>
      <c r="X259" s="39"/>
      <c r="Y259" s="13"/>
      <c r="Z259" s="13"/>
      <c r="AA259" s="13"/>
      <c r="AB259" s="28">
        <v>313.59899999999999</v>
      </c>
      <c r="AC259" s="13"/>
      <c r="AD259" s="13"/>
      <c r="AE259" s="13"/>
      <c r="AF259" s="13"/>
      <c r="AG259" s="13"/>
      <c r="AH259" s="39"/>
      <c r="AI259" s="140"/>
      <c r="AJ259" s="136">
        <v>1</v>
      </c>
      <c r="AK259" s="140"/>
      <c r="AL259" s="13"/>
      <c r="AM259" s="13"/>
      <c r="AN259" s="13"/>
      <c r="AO259" s="155"/>
      <c r="AP259" s="26"/>
      <c r="AQ259" s="26"/>
      <c r="AR259" s="26"/>
      <c r="AS259" s="26"/>
      <c r="AT259" s="26"/>
      <c r="AU259" s="26"/>
      <c r="AV259" s="26"/>
      <c r="AW259" s="26"/>
      <c r="AX259" s="26"/>
      <c r="AY259" s="26"/>
      <c r="AZ259" s="26"/>
      <c r="BA259" s="26"/>
      <c r="BB259" s="26"/>
      <c r="BC259" s="26"/>
      <c r="BD259" s="26"/>
      <c r="BE259" s="26"/>
      <c r="BF259" s="26"/>
    </row>
    <row r="260" spans="1:58" ht="15.75" customHeight="1" outlineLevel="1" x14ac:dyDescent="0.45">
      <c r="A260" s="13">
        <v>257</v>
      </c>
      <c r="B260" s="13" t="s">
        <v>389</v>
      </c>
      <c r="C260" s="188" t="s">
        <v>390</v>
      </c>
      <c r="D260" s="13"/>
      <c r="E260" s="13"/>
      <c r="F260" s="89"/>
      <c r="G260" s="13"/>
      <c r="H260" s="13"/>
      <c r="I260" s="13"/>
      <c r="J260" s="13"/>
      <c r="K260" s="13"/>
      <c r="L260" s="13"/>
      <c r="M260" s="39"/>
      <c r="N260" s="161" t="s">
        <v>437</v>
      </c>
      <c r="O260" s="14" t="s">
        <v>394</v>
      </c>
      <c r="P260" s="14">
        <v>-33.139208000000004</v>
      </c>
      <c r="Q260" s="14">
        <v>137.858575</v>
      </c>
      <c r="R260" s="14" t="s">
        <v>204</v>
      </c>
      <c r="S260" s="87" t="s">
        <v>395</v>
      </c>
      <c r="T260" s="87"/>
      <c r="U260" s="87"/>
      <c r="V260" s="87"/>
      <c r="W260" s="94"/>
      <c r="X260" s="39"/>
      <c r="Y260" s="13"/>
      <c r="Z260" s="13"/>
      <c r="AA260" s="13"/>
      <c r="AB260" s="28">
        <v>309.56700000000001</v>
      </c>
      <c r="AC260" s="13"/>
      <c r="AD260" s="13"/>
      <c r="AE260" s="13"/>
      <c r="AF260" s="13"/>
      <c r="AG260" s="13"/>
      <c r="AH260" s="39"/>
      <c r="AI260" s="140"/>
      <c r="AJ260" s="136">
        <v>3</v>
      </c>
      <c r="AK260" s="140"/>
      <c r="AL260" s="13"/>
      <c r="AM260" s="13"/>
      <c r="AN260" s="13"/>
      <c r="AO260" s="155"/>
      <c r="AP260" s="26"/>
      <c r="AQ260" s="26"/>
      <c r="AR260" s="26"/>
      <c r="AS260" s="26"/>
      <c r="AT260" s="26"/>
      <c r="AU260" s="26"/>
      <c r="AV260" s="26"/>
      <c r="AW260" s="26"/>
      <c r="AX260" s="26"/>
      <c r="AY260" s="26"/>
      <c r="AZ260" s="26"/>
      <c r="BA260" s="26"/>
      <c r="BB260" s="26"/>
      <c r="BC260" s="26"/>
      <c r="BD260" s="26"/>
      <c r="BE260" s="26"/>
      <c r="BF260" s="26"/>
    </row>
    <row r="261" spans="1:58" ht="15.75" customHeight="1" outlineLevel="1" x14ac:dyDescent="0.45">
      <c r="A261" s="13">
        <v>258</v>
      </c>
      <c r="B261" s="13" t="s">
        <v>389</v>
      </c>
      <c r="C261" s="188" t="s">
        <v>390</v>
      </c>
      <c r="D261" s="13"/>
      <c r="E261" s="13"/>
      <c r="F261" s="89"/>
      <c r="G261" s="13"/>
      <c r="H261" s="13"/>
      <c r="I261" s="13"/>
      <c r="J261" s="13"/>
      <c r="K261" s="13"/>
      <c r="L261" s="13"/>
      <c r="M261" s="39"/>
      <c r="N261" s="161" t="s">
        <v>437</v>
      </c>
      <c r="O261" s="14" t="s">
        <v>394</v>
      </c>
      <c r="P261" s="14">
        <v>-33.167952999999997</v>
      </c>
      <c r="Q261" s="14">
        <v>137.85823300000001</v>
      </c>
      <c r="R261" s="14" t="s">
        <v>204</v>
      </c>
      <c r="S261" s="87" t="s">
        <v>395</v>
      </c>
      <c r="T261" s="87"/>
      <c r="U261" s="87"/>
      <c r="V261" s="87"/>
      <c r="W261" s="94"/>
      <c r="X261" s="39"/>
      <c r="Y261" s="13"/>
      <c r="Z261" s="13"/>
      <c r="AA261" s="13"/>
      <c r="AB261" s="28">
        <v>311.47300000000001</v>
      </c>
      <c r="AC261" s="13"/>
      <c r="AD261" s="13"/>
      <c r="AE261" s="13"/>
      <c r="AF261" s="13"/>
      <c r="AG261" s="13"/>
      <c r="AH261" s="39"/>
      <c r="AI261" s="140"/>
      <c r="AJ261" s="136">
        <v>1.5</v>
      </c>
      <c r="AK261" s="140"/>
      <c r="AL261" s="13"/>
      <c r="AM261" s="13"/>
      <c r="AN261" s="13"/>
      <c r="AO261" s="155"/>
      <c r="AP261" s="26"/>
      <c r="AQ261" s="26"/>
      <c r="AR261" s="26"/>
      <c r="AS261" s="26"/>
      <c r="AT261" s="26"/>
      <c r="AU261" s="26"/>
      <c r="AV261" s="26"/>
      <c r="AW261" s="26"/>
      <c r="AX261" s="26"/>
      <c r="AY261" s="26"/>
      <c r="AZ261" s="26"/>
      <c r="BA261" s="26"/>
      <c r="BB261" s="26"/>
      <c r="BC261" s="26"/>
      <c r="BD261" s="26"/>
      <c r="BE261" s="26"/>
      <c r="BF261" s="26"/>
    </row>
    <row r="262" spans="1:58" s="38" customFormat="1" ht="15.75" customHeight="1" outlineLevel="1" x14ac:dyDescent="0.45">
      <c r="A262" s="13">
        <v>259</v>
      </c>
      <c r="B262" s="36" t="s">
        <v>389</v>
      </c>
      <c r="C262" s="196" t="s">
        <v>390</v>
      </c>
      <c r="D262" s="36"/>
      <c r="E262" s="36"/>
      <c r="F262" s="130"/>
      <c r="G262" s="36"/>
      <c r="H262" s="36"/>
      <c r="I262" s="36"/>
      <c r="J262" s="36"/>
      <c r="K262" s="36"/>
      <c r="L262" s="36"/>
      <c r="M262" s="36"/>
      <c r="N262" s="165" t="s">
        <v>437</v>
      </c>
      <c r="O262" s="84" t="s">
        <v>394</v>
      </c>
      <c r="P262" s="84">
        <v>-33.144832999999998</v>
      </c>
      <c r="Q262" s="84">
        <v>137.85891699999999</v>
      </c>
      <c r="R262" s="84" t="s">
        <v>204</v>
      </c>
      <c r="S262" s="87" t="s">
        <v>395</v>
      </c>
      <c r="T262" s="84"/>
      <c r="U262" s="84"/>
      <c r="V262" s="84"/>
      <c r="W262" s="209"/>
      <c r="X262" s="36"/>
      <c r="Y262" s="36"/>
      <c r="Z262" s="36"/>
      <c r="AA262" s="36"/>
      <c r="AB262" s="37">
        <v>310.02300000000002</v>
      </c>
      <c r="AC262" s="36"/>
      <c r="AD262" s="36"/>
      <c r="AE262" s="36"/>
      <c r="AF262" s="36"/>
      <c r="AG262" s="36"/>
      <c r="AH262" s="36"/>
      <c r="AI262" s="144"/>
      <c r="AJ262" s="137">
        <v>2</v>
      </c>
      <c r="AK262" s="144"/>
      <c r="AL262" s="36"/>
      <c r="AM262" s="36"/>
      <c r="AN262" s="36"/>
      <c r="AO262" s="270"/>
      <c r="AP262" s="272"/>
      <c r="AQ262" s="272"/>
      <c r="AR262" s="272"/>
      <c r="AS262" s="272"/>
      <c r="AT262" s="272"/>
      <c r="AU262" s="272"/>
      <c r="AV262" s="272"/>
      <c r="AW262" s="272"/>
      <c r="AX262" s="272"/>
      <c r="AY262" s="272"/>
      <c r="AZ262" s="272"/>
      <c r="BA262" s="272"/>
      <c r="BB262" s="272"/>
      <c r="BC262" s="272"/>
      <c r="BD262" s="272"/>
      <c r="BE262" s="272"/>
      <c r="BF262" s="272"/>
    </row>
    <row r="263" spans="1:58" ht="15.75" customHeight="1" x14ac:dyDescent="0.45">
      <c r="A263" s="13">
        <v>260</v>
      </c>
      <c r="B263" s="13" t="s">
        <v>451</v>
      </c>
      <c r="C263" s="216" t="s">
        <v>452</v>
      </c>
      <c r="D263" s="13"/>
      <c r="E263" s="13">
        <v>2019</v>
      </c>
      <c r="F263" s="89" t="s">
        <v>181</v>
      </c>
      <c r="G263" s="13" t="s">
        <v>214</v>
      </c>
      <c r="H263" s="13" t="s">
        <v>391</v>
      </c>
      <c r="I263" s="13" t="s">
        <v>234</v>
      </c>
      <c r="J263" s="13"/>
      <c r="K263" s="13"/>
      <c r="L263" s="13"/>
      <c r="M263" s="86"/>
      <c r="N263" s="164" t="s">
        <v>453</v>
      </c>
      <c r="O263" s="14" t="s">
        <v>394</v>
      </c>
      <c r="P263" s="14" t="s">
        <v>454</v>
      </c>
      <c r="Q263" s="87" t="s">
        <v>455</v>
      </c>
      <c r="R263" s="87" t="s">
        <v>190</v>
      </c>
      <c r="S263" s="87" t="s">
        <v>395</v>
      </c>
      <c r="T263" s="87"/>
      <c r="U263" s="87"/>
      <c r="V263" s="87"/>
      <c r="W263" s="94"/>
      <c r="X263" s="39"/>
      <c r="Y263" s="13"/>
      <c r="Z263" s="13"/>
      <c r="AA263" s="13"/>
      <c r="AB263" s="13"/>
      <c r="AC263" s="13"/>
      <c r="AD263" s="13"/>
      <c r="AE263" s="13"/>
      <c r="AF263" s="13"/>
      <c r="AG263" s="13"/>
      <c r="AH263" s="39"/>
      <c r="AI263" s="140"/>
      <c r="AJ263" s="39"/>
      <c r="AK263" s="140"/>
      <c r="AL263" s="13"/>
      <c r="AM263" s="13" t="s">
        <v>456</v>
      </c>
      <c r="AN263" s="13"/>
      <c r="AO263" s="155"/>
      <c r="AP263" s="26"/>
      <c r="AQ263" s="26"/>
      <c r="AR263" s="26"/>
      <c r="AS263" s="26"/>
      <c r="AT263" s="26"/>
      <c r="AU263" s="26"/>
      <c r="AV263" s="26"/>
      <c r="AW263" s="26"/>
      <c r="AX263" s="26"/>
      <c r="AY263" s="26"/>
      <c r="AZ263" s="26"/>
      <c r="BA263" s="26"/>
      <c r="BB263" s="26"/>
      <c r="BC263" s="26"/>
      <c r="BD263" s="26"/>
      <c r="BE263" s="26"/>
      <c r="BF263" s="26"/>
    </row>
    <row r="264" spans="1:58" ht="15.75" customHeight="1" x14ac:dyDescent="0.45">
      <c r="A264" s="13">
        <v>261</v>
      </c>
      <c r="B264" s="13" t="s">
        <v>451</v>
      </c>
      <c r="C264" s="188" t="s">
        <v>457</v>
      </c>
      <c r="D264" s="13"/>
      <c r="E264" s="13"/>
      <c r="F264" s="89"/>
      <c r="G264" s="13"/>
      <c r="H264" s="13" t="s">
        <v>400</v>
      </c>
      <c r="I264" s="14" t="s">
        <v>221</v>
      </c>
      <c r="J264" s="13"/>
      <c r="K264" s="13"/>
      <c r="L264" s="13"/>
      <c r="M264" s="39"/>
      <c r="N264" s="161"/>
      <c r="O264" s="39" t="s">
        <v>394</v>
      </c>
      <c r="P264" s="14"/>
      <c r="Q264" s="87"/>
      <c r="R264" s="87" t="s">
        <v>190</v>
      </c>
      <c r="S264" s="87" t="s">
        <v>395</v>
      </c>
      <c r="T264" s="87"/>
      <c r="U264" s="87"/>
      <c r="V264" s="87"/>
      <c r="W264" s="94"/>
      <c r="X264" s="39"/>
      <c r="Y264" s="13"/>
      <c r="Z264" s="13"/>
      <c r="AA264" s="13"/>
      <c r="AB264" s="13"/>
      <c r="AC264" s="13"/>
      <c r="AD264" s="13"/>
      <c r="AE264" s="13"/>
      <c r="AF264" s="13"/>
      <c r="AG264" s="13"/>
      <c r="AH264" s="39"/>
      <c r="AI264" s="140"/>
      <c r="AJ264" s="39"/>
      <c r="AK264" s="140"/>
      <c r="AL264" s="13"/>
      <c r="AM264" s="13"/>
      <c r="AN264" s="13"/>
      <c r="AO264" s="155"/>
      <c r="AP264" s="26"/>
      <c r="AQ264" s="26"/>
      <c r="AR264" s="26"/>
      <c r="AS264" s="26"/>
      <c r="AT264" s="26"/>
      <c r="AU264" s="26"/>
      <c r="AV264" s="26"/>
      <c r="AW264" s="26"/>
      <c r="AX264" s="26"/>
      <c r="AY264" s="26"/>
      <c r="AZ264" s="26"/>
      <c r="BA264" s="26"/>
      <c r="BB264" s="26"/>
      <c r="BC264" s="26"/>
      <c r="BD264" s="26"/>
      <c r="BE264" s="26"/>
      <c r="BF264" s="26"/>
    </row>
    <row r="265" spans="1:58" ht="15.75" customHeight="1" x14ac:dyDescent="0.45">
      <c r="A265" s="13">
        <v>262</v>
      </c>
      <c r="B265" s="36" t="s">
        <v>451</v>
      </c>
      <c r="C265" s="196" t="s">
        <v>457</v>
      </c>
      <c r="D265" s="36"/>
      <c r="E265" s="36"/>
      <c r="F265" s="130"/>
      <c r="G265" s="36"/>
      <c r="H265" s="36" t="s">
        <v>137</v>
      </c>
      <c r="I265" s="36"/>
      <c r="J265" s="36"/>
      <c r="K265" s="36"/>
      <c r="L265" s="36"/>
      <c r="M265" s="36"/>
      <c r="N265" s="165"/>
      <c r="O265" s="77" t="s">
        <v>394</v>
      </c>
      <c r="P265" s="84"/>
      <c r="Q265" s="84"/>
      <c r="R265" s="77" t="s">
        <v>190</v>
      </c>
      <c r="S265" s="87" t="s">
        <v>395</v>
      </c>
      <c r="T265" s="84"/>
      <c r="U265" s="84"/>
      <c r="V265" s="84"/>
      <c r="W265" s="209"/>
      <c r="X265" s="36"/>
      <c r="Y265" s="36"/>
      <c r="Z265" s="36"/>
      <c r="AA265" s="36"/>
      <c r="AB265" s="36"/>
      <c r="AC265" s="36"/>
      <c r="AD265" s="36"/>
      <c r="AE265" s="36"/>
      <c r="AF265" s="36"/>
      <c r="AG265" s="36"/>
      <c r="AH265" s="36"/>
      <c r="AI265" s="144"/>
      <c r="AJ265" s="36"/>
      <c r="AK265" s="144"/>
      <c r="AL265" s="36"/>
      <c r="AM265" s="36"/>
      <c r="AN265" s="36"/>
      <c r="AO265" s="155"/>
      <c r="AP265" s="26"/>
      <c r="AQ265" s="26"/>
      <c r="AR265" s="26"/>
      <c r="AS265" s="26"/>
      <c r="AT265" s="26"/>
      <c r="AU265" s="26"/>
      <c r="AV265" s="26"/>
      <c r="AW265" s="26"/>
      <c r="AX265" s="26"/>
      <c r="AY265" s="26"/>
      <c r="AZ265" s="26"/>
      <c r="BA265" s="26"/>
      <c r="BB265" s="26"/>
      <c r="BC265" s="26"/>
      <c r="BD265" s="26"/>
      <c r="BE265" s="26"/>
      <c r="BF265" s="26"/>
    </row>
    <row r="266" spans="1:58" ht="15.75" customHeight="1" x14ac:dyDescent="0.45">
      <c r="A266" s="13">
        <v>263</v>
      </c>
      <c r="B266" s="86" t="s">
        <v>458</v>
      </c>
      <c r="C266" s="215" t="s">
        <v>459</v>
      </c>
      <c r="D266" s="86"/>
      <c r="E266" s="86">
        <v>2016</v>
      </c>
      <c r="F266" s="88" t="s">
        <v>202</v>
      </c>
      <c r="G266" s="86" t="s">
        <v>108</v>
      </c>
      <c r="H266" s="86"/>
      <c r="I266" s="86"/>
      <c r="J266" s="86"/>
      <c r="K266" s="86"/>
      <c r="L266" s="86"/>
      <c r="M266" s="86"/>
      <c r="N266" s="164" t="s">
        <v>460</v>
      </c>
      <c r="O266" s="87" t="s">
        <v>461</v>
      </c>
      <c r="P266" s="85" t="s">
        <v>462</v>
      </c>
      <c r="Q266" s="85" t="s">
        <v>463</v>
      </c>
      <c r="R266" s="87" t="s">
        <v>190</v>
      </c>
      <c r="S266" s="87" t="s">
        <v>464</v>
      </c>
      <c r="T266" s="87"/>
      <c r="U266" s="87"/>
      <c r="V266" s="87"/>
      <c r="W266" s="94"/>
      <c r="X266" s="86"/>
      <c r="Y266" s="86"/>
      <c r="Z266" s="86"/>
      <c r="AA266" s="86"/>
      <c r="AB266" s="86"/>
      <c r="AC266" s="86"/>
      <c r="AD266" s="86"/>
      <c r="AE266" s="86"/>
      <c r="AF266" s="86"/>
      <c r="AG266" s="86"/>
      <c r="AH266" s="86"/>
      <c r="AI266" s="145"/>
      <c r="AJ266" s="86"/>
      <c r="AK266" s="145"/>
      <c r="AL266" s="86"/>
      <c r="AM266" s="86"/>
      <c r="AN266" s="86"/>
      <c r="AO266" s="155"/>
      <c r="AP266" s="26"/>
      <c r="AQ266" s="26"/>
      <c r="AR266" s="26"/>
      <c r="AS266" s="26"/>
      <c r="AT266" s="26"/>
      <c r="AU266" s="26"/>
      <c r="AV266" s="26"/>
      <c r="AW266" s="26"/>
      <c r="AX266" s="26"/>
      <c r="AY266" s="26"/>
      <c r="AZ266" s="26"/>
      <c r="BA266" s="26"/>
      <c r="BB266" s="26"/>
      <c r="BC266" s="26"/>
      <c r="BD266" s="26"/>
      <c r="BE266" s="26"/>
      <c r="BF266" s="26"/>
    </row>
    <row r="267" spans="1:58" ht="15.75" customHeight="1" x14ac:dyDescent="0.45">
      <c r="A267" s="13">
        <v>264</v>
      </c>
      <c r="B267" s="36" t="s">
        <v>458</v>
      </c>
      <c r="C267" s="196" t="s">
        <v>459</v>
      </c>
      <c r="D267" s="36"/>
      <c r="E267" s="36"/>
      <c r="F267" s="130"/>
      <c r="G267" s="36" t="s">
        <v>109</v>
      </c>
      <c r="H267" s="36"/>
      <c r="I267" s="36"/>
      <c r="J267" s="36"/>
      <c r="K267" s="36"/>
      <c r="L267" s="36"/>
      <c r="M267" s="36"/>
      <c r="N267" s="165"/>
      <c r="O267" s="77" t="s">
        <v>461</v>
      </c>
      <c r="P267" s="84"/>
      <c r="Q267" s="84"/>
      <c r="R267" s="87" t="s">
        <v>190</v>
      </c>
      <c r="S267" s="87" t="s">
        <v>464</v>
      </c>
      <c r="T267" s="87"/>
      <c r="U267" s="87"/>
      <c r="V267" s="87"/>
      <c r="W267" s="94"/>
      <c r="X267" s="36"/>
      <c r="Y267" s="36"/>
      <c r="Z267" s="36"/>
      <c r="AA267" s="36"/>
      <c r="AB267" s="36"/>
      <c r="AC267" s="36"/>
      <c r="AD267" s="36"/>
      <c r="AE267" s="36"/>
      <c r="AF267" s="36"/>
      <c r="AG267" s="36"/>
      <c r="AH267" s="36"/>
      <c r="AI267" s="144"/>
      <c r="AJ267" s="36"/>
      <c r="AK267" s="144"/>
      <c r="AL267" s="36"/>
      <c r="AM267" s="36"/>
      <c r="AN267" s="36"/>
      <c r="AO267" s="155"/>
      <c r="AP267" s="26"/>
      <c r="AQ267" s="26"/>
      <c r="AR267" s="26"/>
      <c r="AS267" s="26"/>
      <c r="AT267" s="26"/>
      <c r="AU267" s="26"/>
      <c r="AV267" s="26"/>
      <c r="AW267" s="26"/>
      <c r="AX267" s="26"/>
      <c r="AY267" s="26"/>
      <c r="AZ267" s="26"/>
      <c r="BA267" s="26"/>
      <c r="BB267" s="26"/>
      <c r="BC267" s="26"/>
      <c r="BD267" s="26"/>
      <c r="BE267" s="26"/>
      <c r="BF267" s="26"/>
    </row>
    <row r="268" spans="1:58" ht="15.75" customHeight="1" x14ac:dyDescent="0.45">
      <c r="A268" s="13">
        <v>265</v>
      </c>
      <c r="B268" s="13" t="s">
        <v>465</v>
      </c>
      <c r="C268" s="216" t="s">
        <v>466</v>
      </c>
      <c r="D268" s="13"/>
      <c r="E268" s="13">
        <v>1994</v>
      </c>
      <c r="F268" s="89" t="s">
        <v>181</v>
      </c>
      <c r="G268" s="13" t="s">
        <v>108</v>
      </c>
      <c r="H268" s="13"/>
      <c r="I268" s="13"/>
      <c r="J268" s="13"/>
      <c r="K268" s="13"/>
      <c r="L268" s="13"/>
      <c r="M268" s="39"/>
      <c r="N268" s="161" t="s">
        <v>467</v>
      </c>
      <c r="O268" s="69" t="s">
        <v>353</v>
      </c>
      <c r="P268" s="14"/>
      <c r="Q268" s="14"/>
      <c r="R268" s="85" t="s">
        <v>210</v>
      </c>
      <c r="S268" s="87" t="s">
        <v>356</v>
      </c>
      <c r="T268" s="87"/>
      <c r="U268" s="87"/>
      <c r="V268" s="87"/>
      <c r="W268" s="94"/>
      <c r="X268" s="39" t="s">
        <v>468</v>
      </c>
      <c r="Y268" s="13"/>
      <c r="Z268" s="13"/>
      <c r="AA268" s="13"/>
      <c r="AB268" s="13"/>
      <c r="AC268" s="13"/>
      <c r="AD268" s="13"/>
      <c r="AE268" s="13"/>
      <c r="AF268" s="13"/>
      <c r="AG268" s="13"/>
      <c r="AH268" s="39"/>
      <c r="AI268" s="140"/>
      <c r="AJ268" s="39"/>
      <c r="AK268" s="140"/>
      <c r="AL268" s="13"/>
      <c r="AM268" s="13"/>
      <c r="AN268" s="13">
        <v>604</v>
      </c>
      <c r="AO268" s="155"/>
      <c r="AP268" s="26"/>
      <c r="AQ268" s="26"/>
      <c r="AR268" s="26"/>
      <c r="AS268" s="26"/>
      <c r="AT268" s="26"/>
      <c r="AU268" s="26"/>
      <c r="AV268" s="26"/>
      <c r="AW268" s="26"/>
      <c r="AX268" s="26"/>
      <c r="AY268" s="26"/>
      <c r="AZ268" s="26"/>
      <c r="BA268" s="26"/>
      <c r="BB268" s="26"/>
      <c r="BC268" s="26"/>
      <c r="BD268" s="26"/>
      <c r="BE268" s="26"/>
      <c r="BF268" s="26"/>
    </row>
    <row r="269" spans="1:58" ht="15.75" customHeight="1" x14ac:dyDescent="0.45">
      <c r="A269" s="13">
        <v>266</v>
      </c>
      <c r="B269" s="13" t="s">
        <v>465</v>
      </c>
      <c r="C269" s="188" t="s">
        <v>469</v>
      </c>
      <c r="D269" s="13"/>
      <c r="E269" s="13"/>
      <c r="F269" s="89"/>
      <c r="G269" s="13" t="s">
        <v>109</v>
      </c>
      <c r="H269" s="13"/>
      <c r="I269" s="13"/>
      <c r="J269" s="13"/>
      <c r="K269" s="13"/>
      <c r="L269" s="13"/>
      <c r="M269" s="39"/>
      <c r="N269" s="161"/>
      <c r="O269" s="69" t="s">
        <v>470</v>
      </c>
      <c r="P269" s="14"/>
      <c r="Q269" s="14"/>
      <c r="R269" s="14" t="s">
        <v>197</v>
      </c>
      <c r="S269" s="87" t="s">
        <v>356</v>
      </c>
      <c r="T269" s="87"/>
      <c r="U269" s="87"/>
      <c r="V269" s="87"/>
      <c r="W269" s="94"/>
      <c r="X269" s="39"/>
      <c r="Y269" s="13"/>
      <c r="Z269" s="13"/>
      <c r="AA269" s="13"/>
      <c r="AB269" s="13"/>
      <c r="AC269" s="13"/>
      <c r="AD269" s="13"/>
      <c r="AE269" s="13"/>
      <c r="AF269" s="13"/>
      <c r="AG269" s="13"/>
      <c r="AH269" s="39"/>
      <c r="AI269" s="140"/>
      <c r="AJ269" s="39"/>
      <c r="AK269" s="140"/>
      <c r="AL269" s="13"/>
      <c r="AM269" s="13"/>
      <c r="AN269" s="13">
        <v>905</v>
      </c>
      <c r="AO269" s="155"/>
      <c r="AP269" s="26"/>
      <c r="AQ269" s="26"/>
      <c r="AR269" s="26"/>
      <c r="AS269" s="26"/>
      <c r="AT269" s="26"/>
      <c r="AU269" s="26"/>
      <c r="AV269" s="26"/>
      <c r="AW269" s="26"/>
      <c r="AX269" s="26"/>
      <c r="AY269" s="26"/>
      <c r="AZ269" s="26"/>
      <c r="BA269" s="26"/>
      <c r="BB269" s="26"/>
      <c r="BC269" s="26"/>
      <c r="BD269" s="26"/>
      <c r="BE269" s="26"/>
      <c r="BF269" s="26"/>
    </row>
    <row r="270" spans="1:58" ht="15.75" customHeight="1" x14ac:dyDescent="0.45">
      <c r="A270" s="13">
        <v>267</v>
      </c>
      <c r="B270" s="13" t="s">
        <v>465</v>
      </c>
      <c r="C270" s="188" t="s">
        <v>469</v>
      </c>
      <c r="D270" s="13"/>
      <c r="E270" s="13"/>
      <c r="F270" s="89"/>
      <c r="G270" s="13" t="s">
        <v>110</v>
      </c>
      <c r="H270" s="13"/>
      <c r="I270" s="13"/>
      <c r="J270" s="13"/>
      <c r="K270" s="13"/>
      <c r="L270" s="13"/>
      <c r="M270" s="39"/>
      <c r="N270" s="161"/>
      <c r="O270" s="69" t="s">
        <v>381</v>
      </c>
      <c r="P270" s="14"/>
      <c r="Q270" s="14"/>
      <c r="R270" s="14" t="s">
        <v>197</v>
      </c>
      <c r="S270" s="87" t="s">
        <v>356</v>
      </c>
      <c r="T270" s="87"/>
      <c r="U270" s="87"/>
      <c r="V270" s="87"/>
      <c r="W270" s="94"/>
      <c r="X270" s="39"/>
      <c r="Y270" s="13"/>
      <c r="Z270" s="13"/>
      <c r="AA270" s="13"/>
      <c r="AB270" s="13"/>
      <c r="AC270" s="13"/>
      <c r="AD270" s="13"/>
      <c r="AE270" s="13"/>
      <c r="AF270" s="13"/>
      <c r="AG270" s="13"/>
      <c r="AH270" s="39"/>
      <c r="AI270" s="140"/>
      <c r="AJ270" s="39"/>
      <c r="AK270" s="140"/>
      <c r="AL270" s="13"/>
      <c r="AM270" s="13"/>
      <c r="AN270" s="13"/>
      <c r="AO270" s="155"/>
      <c r="AP270" s="26"/>
      <c r="AQ270" s="26"/>
      <c r="AR270" s="26"/>
      <c r="AS270" s="26"/>
      <c r="AT270" s="26"/>
      <c r="AU270" s="26"/>
      <c r="AV270" s="26"/>
      <c r="AW270" s="26"/>
      <c r="AX270" s="26"/>
      <c r="AY270" s="26"/>
      <c r="AZ270" s="26"/>
      <c r="BA270" s="26"/>
      <c r="BB270" s="26"/>
      <c r="BC270" s="26"/>
      <c r="BD270" s="26"/>
      <c r="BE270" s="26"/>
      <c r="BF270" s="26"/>
    </row>
    <row r="271" spans="1:58" ht="15.75" customHeight="1" x14ac:dyDescent="0.45">
      <c r="A271" s="13">
        <v>268</v>
      </c>
      <c r="B271" s="13" t="s">
        <v>465</v>
      </c>
      <c r="C271" s="188" t="s">
        <v>469</v>
      </c>
      <c r="D271" s="13"/>
      <c r="E271" s="13"/>
      <c r="F271" s="89"/>
      <c r="G271" s="13"/>
      <c r="H271" s="13"/>
      <c r="I271" s="13"/>
      <c r="J271" s="13"/>
      <c r="K271" s="13"/>
      <c r="L271" s="13"/>
      <c r="M271" s="39"/>
      <c r="N271" s="161"/>
      <c r="O271" s="69" t="s">
        <v>471</v>
      </c>
      <c r="P271" s="14"/>
      <c r="Q271" s="14"/>
      <c r="R271" s="14" t="s">
        <v>197</v>
      </c>
      <c r="S271" s="87" t="s">
        <v>356</v>
      </c>
      <c r="T271" s="87"/>
      <c r="U271" s="87"/>
      <c r="V271" s="87"/>
      <c r="W271" s="94"/>
      <c r="X271" s="39"/>
      <c r="Y271" s="13"/>
      <c r="Z271" s="13"/>
      <c r="AA271" s="13"/>
      <c r="AB271" s="13"/>
      <c r="AC271" s="13"/>
      <c r="AD271" s="13"/>
      <c r="AE271" s="13"/>
      <c r="AF271" s="13"/>
      <c r="AG271" s="13"/>
      <c r="AH271" s="39"/>
      <c r="AI271" s="140"/>
      <c r="AJ271" s="39"/>
      <c r="AK271" s="140"/>
      <c r="AL271" s="13"/>
      <c r="AM271" s="13"/>
      <c r="AN271" s="13"/>
      <c r="AO271" s="155"/>
      <c r="AP271" s="26"/>
      <c r="AQ271" s="26"/>
      <c r="AR271" s="26"/>
      <c r="AS271" s="26"/>
      <c r="AT271" s="26"/>
      <c r="AU271" s="26"/>
      <c r="AV271" s="26"/>
      <c r="AW271" s="26"/>
      <c r="AX271" s="26"/>
      <c r="AY271" s="26"/>
      <c r="AZ271" s="26"/>
      <c r="BA271" s="26"/>
      <c r="BB271" s="26"/>
      <c r="BC271" s="26"/>
      <c r="BD271" s="26"/>
      <c r="BE271" s="26"/>
      <c r="BF271" s="26"/>
    </row>
    <row r="272" spans="1:58" ht="15.75" customHeight="1" x14ac:dyDescent="0.45">
      <c r="A272" s="13">
        <v>269</v>
      </c>
      <c r="B272" s="13" t="s">
        <v>465</v>
      </c>
      <c r="C272" s="188" t="s">
        <v>469</v>
      </c>
      <c r="D272" s="13"/>
      <c r="E272" s="13"/>
      <c r="F272" s="89"/>
      <c r="G272" s="13"/>
      <c r="H272" s="13"/>
      <c r="I272" s="13"/>
      <c r="J272" s="13"/>
      <c r="K272" s="13"/>
      <c r="L272" s="13"/>
      <c r="M272" s="39"/>
      <c r="N272" s="161" t="s">
        <v>472</v>
      </c>
      <c r="O272" s="69" t="s">
        <v>364</v>
      </c>
      <c r="P272" s="14"/>
      <c r="Q272" s="14"/>
      <c r="R272" s="14" t="s">
        <v>197</v>
      </c>
      <c r="S272" s="87" t="s">
        <v>356</v>
      </c>
      <c r="T272" s="87"/>
      <c r="U272" s="87"/>
      <c r="V272" s="87"/>
      <c r="W272" s="94"/>
      <c r="X272" s="39"/>
      <c r="Y272" s="13"/>
      <c r="Z272" s="13"/>
      <c r="AA272" s="13"/>
      <c r="AB272" s="13"/>
      <c r="AC272" s="13"/>
      <c r="AD272" s="13"/>
      <c r="AE272" s="13"/>
      <c r="AF272" s="13"/>
      <c r="AG272" s="13"/>
      <c r="AH272" s="39"/>
      <c r="AI272" s="140"/>
      <c r="AJ272" s="39"/>
      <c r="AK272" s="140"/>
      <c r="AL272" s="13"/>
      <c r="AM272" s="13"/>
      <c r="AN272" s="13"/>
      <c r="AO272" s="155"/>
      <c r="AP272" s="26"/>
      <c r="AQ272" s="26"/>
      <c r="AR272" s="26"/>
      <c r="AS272" s="26"/>
      <c r="AT272" s="26"/>
      <c r="AU272" s="26"/>
      <c r="AV272" s="26"/>
      <c r="AW272" s="26"/>
      <c r="AX272" s="26"/>
      <c r="AY272" s="26"/>
      <c r="AZ272" s="26"/>
      <c r="BA272" s="26"/>
      <c r="BB272" s="26"/>
      <c r="BC272" s="26"/>
      <c r="BD272" s="26"/>
      <c r="BE272" s="26"/>
      <c r="BF272" s="26"/>
    </row>
    <row r="273" spans="1:58" ht="15.75" customHeight="1" x14ac:dyDescent="0.45">
      <c r="A273" s="13">
        <v>270</v>
      </c>
      <c r="B273" s="13" t="s">
        <v>465</v>
      </c>
      <c r="C273" s="188" t="s">
        <v>469</v>
      </c>
      <c r="D273" s="13"/>
      <c r="E273" s="13"/>
      <c r="F273" s="89"/>
      <c r="G273" s="13"/>
      <c r="H273" s="13"/>
      <c r="I273" s="13"/>
      <c r="J273" s="13"/>
      <c r="K273" s="13"/>
      <c r="L273" s="13"/>
      <c r="M273" s="39"/>
      <c r="N273" s="161" t="s">
        <v>473</v>
      </c>
      <c r="O273" s="69" t="s">
        <v>364</v>
      </c>
      <c r="P273" s="14"/>
      <c r="Q273" s="14"/>
      <c r="R273" s="14" t="s">
        <v>190</v>
      </c>
      <c r="S273" s="87" t="s">
        <v>379</v>
      </c>
      <c r="T273" s="87"/>
      <c r="U273" s="87"/>
      <c r="V273" s="87"/>
      <c r="W273" s="94"/>
      <c r="X273" s="39"/>
      <c r="Y273" s="13"/>
      <c r="Z273" s="13"/>
      <c r="AA273" s="13"/>
      <c r="AB273" s="13"/>
      <c r="AC273" s="13"/>
      <c r="AD273" s="13"/>
      <c r="AE273" s="13"/>
      <c r="AF273" s="13"/>
      <c r="AG273" s="13"/>
      <c r="AH273" s="39"/>
      <c r="AI273" s="140"/>
      <c r="AJ273" s="39"/>
      <c r="AK273" s="140"/>
      <c r="AL273" s="13"/>
      <c r="AM273" s="13"/>
      <c r="AN273" s="13"/>
      <c r="AO273" s="155"/>
      <c r="AP273" s="26"/>
      <c r="AQ273" s="26"/>
      <c r="AR273" s="26"/>
      <c r="AS273" s="26"/>
      <c r="AT273" s="26"/>
      <c r="AU273" s="26"/>
      <c r="AV273" s="26"/>
      <c r="AW273" s="26"/>
      <c r="AX273" s="26"/>
      <c r="AY273" s="26"/>
      <c r="AZ273" s="26"/>
      <c r="BA273" s="26"/>
      <c r="BB273" s="26"/>
      <c r="BC273" s="26"/>
      <c r="BD273" s="26"/>
      <c r="BE273" s="26"/>
      <c r="BF273" s="26"/>
    </row>
    <row r="274" spans="1:58" ht="15.75" customHeight="1" x14ac:dyDescent="0.45">
      <c r="A274" s="13">
        <v>271</v>
      </c>
      <c r="B274" s="13" t="s">
        <v>465</v>
      </c>
      <c r="C274" s="188" t="s">
        <v>469</v>
      </c>
      <c r="D274" s="13"/>
      <c r="E274" s="13"/>
      <c r="F274" s="89"/>
      <c r="G274" s="13"/>
      <c r="H274" s="13"/>
      <c r="I274" s="13"/>
      <c r="J274" s="13"/>
      <c r="K274" s="13"/>
      <c r="L274" s="13"/>
      <c r="M274" s="39"/>
      <c r="N274" s="161"/>
      <c r="O274" s="69" t="s">
        <v>316</v>
      </c>
      <c r="P274" s="14"/>
      <c r="Q274" s="14"/>
      <c r="R274" s="14" t="s">
        <v>204</v>
      </c>
      <c r="S274" s="87" t="s">
        <v>474</v>
      </c>
      <c r="T274" s="87"/>
      <c r="U274" s="87"/>
      <c r="V274" s="87"/>
      <c r="W274" s="94"/>
      <c r="X274" s="39"/>
      <c r="Y274" s="13"/>
      <c r="Z274" s="13"/>
      <c r="AA274" s="13"/>
      <c r="AB274" s="13"/>
      <c r="AC274" s="13"/>
      <c r="AD274" s="13"/>
      <c r="AE274" s="13"/>
      <c r="AF274" s="13"/>
      <c r="AG274" s="13"/>
      <c r="AH274" s="39"/>
      <c r="AI274" s="140"/>
      <c r="AJ274" s="39"/>
      <c r="AK274" s="140"/>
      <c r="AL274" s="13"/>
      <c r="AM274" s="13"/>
      <c r="AN274" s="13"/>
      <c r="AO274" s="155"/>
      <c r="AP274" s="26"/>
      <c r="AQ274" s="26"/>
      <c r="AR274" s="26"/>
      <c r="AS274" s="26"/>
      <c r="AT274" s="26"/>
      <c r="AU274" s="26"/>
      <c r="AV274" s="26"/>
      <c r="AW274" s="26"/>
      <c r="AX274" s="26"/>
      <c r="AY274" s="26"/>
      <c r="AZ274" s="26"/>
      <c r="BA274" s="26"/>
      <c r="BB274" s="26"/>
      <c r="BC274" s="26"/>
      <c r="BD274" s="26"/>
      <c r="BE274" s="26"/>
      <c r="BF274" s="26"/>
    </row>
    <row r="275" spans="1:58" ht="15.75" customHeight="1" x14ac:dyDescent="0.45">
      <c r="A275" s="13">
        <v>272</v>
      </c>
      <c r="B275" s="36" t="s">
        <v>465</v>
      </c>
      <c r="C275" s="196" t="s">
        <v>469</v>
      </c>
      <c r="D275" s="36"/>
      <c r="E275" s="36"/>
      <c r="F275" s="130"/>
      <c r="G275" s="36"/>
      <c r="H275" s="36"/>
      <c r="I275" s="36"/>
      <c r="J275" s="36"/>
      <c r="K275" s="36"/>
      <c r="L275" s="36"/>
      <c r="M275" s="36"/>
      <c r="N275" s="165"/>
      <c r="O275" s="173" t="s">
        <v>475</v>
      </c>
      <c r="P275" s="84"/>
      <c r="Q275" s="84"/>
      <c r="R275" s="84" t="s">
        <v>190</v>
      </c>
      <c r="S275" s="87" t="s">
        <v>348</v>
      </c>
      <c r="T275" s="84"/>
      <c r="U275" s="84"/>
      <c r="V275" s="84"/>
      <c r="W275" s="209"/>
      <c r="X275" s="36"/>
      <c r="Y275" s="36"/>
      <c r="Z275" s="36"/>
      <c r="AA275" s="36"/>
      <c r="AB275" s="36"/>
      <c r="AC275" s="36"/>
      <c r="AD275" s="36"/>
      <c r="AE275" s="36"/>
      <c r="AF275" s="36"/>
      <c r="AG275" s="36"/>
      <c r="AH275" s="36"/>
      <c r="AI275" s="144"/>
      <c r="AJ275" s="36"/>
      <c r="AK275" s="144"/>
      <c r="AL275" s="36"/>
      <c r="AM275" s="36"/>
      <c r="AN275" s="36"/>
      <c r="AO275" s="155"/>
      <c r="AP275" s="26"/>
      <c r="AQ275" s="26"/>
      <c r="AR275" s="26"/>
      <c r="AS275" s="26"/>
      <c r="AT275" s="26"/>
      <c r="AU275" s="26"/>
      <c r="AV275" s="26"/>
      <c r="AW275" s="26"/>
      <c r="AX275" s="26"/>
      <c r="AY275" s="26"/>
      <c r="AZ275" s="26"/>
      <c r="BA275" s="26"/>
      <c r="BB275" s="26"/>
      <c r="BC275" s="26"/>
      <c r="BD275" s="26"/>
      <c r="BE275" s="26"/>
      <c r="BF275" s="26"/>
    </row>
    <row r="276" spans="1:58" ht="15.75" customHeight="1" x14ac:dyDescent="0.45">
      <c r="A276" s="13">
        <v>273</v>
      </c>
      <c r="B276" s="13" t="s">
        <v>476</v>
      </c>
      <c r="C276" s="216" t="s">
        <v>477</v>
      </c>
      <c r="D276" s="13"/>
      <c r="E276" s="13">
        <v>2019</v>
      </c>
      <c r="F276" s="89" t="s">
        <v>181</v>
      </c>
      <c r="G276" s="13" t="s">
        <v>108</v>
      </c>
      <c r="H276" s="13"/>
      <c r="I276" s="13" t="s">
        <v>196</v>
      </c>
      <c r="J276" s="13"/>
      <c r="K276" s="13"/>
      <c r="L276" s="13"/>
      <c r="M276" s="39"/>
      <c r="N276" s="161" t="s">
        <v>478</v>
      </c>
      <c r="O276" s="69" t="s">
        <v>364</v>
      </c>
      <c r="P276" s="14" t="s">
        <v>479</v>
      </c>
      <c r="Q276" s="14" t="s">
        <v>480</v>
      </c>
      <c r="R276" s="87" t="s">
        <v>222</v>
      </c>
      <c r="S276" s="87" t="s">
        <v>426</v>
      </c>
      <c r="T276" s="87"/>
      <c r="U276" s="87"/>
      <c r="V276" s="87"/>
      <c r="W276" s="94"/>
      <c r="X276" s="39"/>
      <c r="Y276" s="13"/>
      <c r="Z276" s="13"/>
      <c r="AA276" s="13"/>
      <c r="AB276" s="13"/>
      <c r="AC276" s="13"/>
      <c r="AD276" s="13"/>
      <c r="AE276" s="13"/>
      <c r="AF276" s="13"/>
      <c r="AG276" s="13"/>
      <c r="AH276" s="39"/>
      <c r="AI276" s="140"/>
      <c r="AJ276" s="39"/>
      <c r="AK276" s="140"/>
      <c r="AL276" s="13"/>
      <c r="AM276" s="13"/>
      <c r="AN276" s="13"/>
      <c r="AO276" s="155"/>
      <c r="AP276" s="26"/>
      <c r="AQ276" s="26"/>
      <c r="AR276" s="26"/>
      <c r="AS276" s="26"/>
      <c r="AT276" s="26"/>
      <c r="AU276" s="26"/>
      <c r="AV276" s="26"/>
      <c r="AW276" s="26"/>
      <c r="AX276" s="26"/>
      <c r="AY276" s="26"/>
      <c r="AZ276" s="26"/>
      <c r="BA276" s="26"/>
      <c r="BB276" s="26"/>
      <c r="BC276" s="26"/>
      <c r="BD276" s="26"/>
      <c r="BE276" s="26"/>
      <c r="BF276" s="26"/>
    </row>
    <row r="277" spans="1:58" ht="15.75" customHeight="1" x14ac:dyDescent="0.45">
      <c r="A277" s="13">
        <v>274</v>
      </c>
      <c r="B277" s="13" t="s">
        <v>476</v>
      </c>
      <c r="C277" s="188" t="s">
        <v>481</v>
      </c>
      <c r="D277" s="25" t="s">
        <v>482</v>
      </c>
      <c r="E277" s="13">
        <v>2011</v>
      </c>
      <c r="F277" s="89"/>
      <c r="G277" s="13" t="s">
        <v>109</v>
      </c>
      <c r="H277" s="13"/>
      <c r="I277" s="13"/>
      <c r="J277" s="13"/>
      <c r="K277" s="13"/>
      <c r="L277" s="13"/>
      <c r="M277" s="39"/>
      <c r="N277" s="161" t="s">
        <v>394</v>
      </c>
      <c r="O277" s="69" t="s">
        <v>394</v>
      </c>
      <c r="Q277" s="14"/>
      <c r="R277" s="87" t="s">
        <v>197</v>
      </c>
      <c r="S277" s="87" t="s">
        <v>426</v>
      </c>
      <c r="T277" s="87"/>
      <c r="U277" s="87"/>
      <c r="V277" s="87"/>
      <c r="W277" s="94"/>
      <c r="X277" s="39"/>
      <c r="Y277" s="13"/>
      <c r="Z277" s="13"/>
      <c r="AA277" s="13"/>
      <c r="AB277" s="13"/>
      <c r="AC277" s="13"/>
      <c r="AD277" s="13"/>
      <c r="AE277" s="13"/>
      <c r="AF277" s="13"/>
      <c r="AG277" s="13"/>
      <c r="AH277" s="39"/>
      <c r="AI277" s="140"/>
      <c r="AJ277" s="39"/>
      <c r="AK277" s="140"/>
      <c r="AL277" s="13"/>
      <c r="AM277" s="13"/>
      <c r="AN277" s="13"/>
      <c r="AO277" s="155"/>
      <c r="AP277" s="26"/>
      <c r="AQ277" s="26"/>
      <c r="AR277" s="26"/>
      <c r="AS277" s="26"/>
      <c r="AT277" s="26"/>
      <c r="AU277" s="26"/>
      <c r="AV277" s="26"/>
      <c r="AW277" s="26"/>
      <c r="AX277" s="26"/>
      <c r="AY277" s="26"/>
      <c r="AZ277" s="26"/>
      <c r="BA277" s="26"/>
      <c r="BB277" s="26"/>
      <c r="BC277" s="26"/>
      <c r="BD277" s="26"/>
      <c r="BE277" s="26"/>
      <c r="BF277" s="26"/>
    </row>
    <row r="278" spans="1:58" ht="15.75" customHeight="1" x14ac:dyDescent="0.45">
      <c r="A278" s="13">
        <v>275</v>
      </c>
      <c r="B278" s="13" t="s">
        <v>476</v>
      </c>
      <c r="C278" s="188" t="s">
        <v>481</v>
      </c>
      <c r="D278" s="25" t="s">
        <v>483</v>
      </c>
      <c r="E278" s="13">
        <v>1994</v>
      </c>
      <c r="F278" s="89"/>
      <c r="G278" s="13"/>
      <c r="H278" s="13"/>
      <c r="I278" s="13"/>
      <c r="J278" s="13"/>
      <c r="K278" s="13"/>
      <c r="L278" s="13"/>
      <c r="M278" s="39"/>
      <c r="N278" s="166" t="s">
        <v>484</v>
      </c>
      <c r="O278" s="69" t="s">
        <v>485</v>
      </c>
      <c r="P278" s="14"/>
      <c r="Q278" s="14"/>
      <c r="R278" s="14" t="s">
        <v>190</v>
      </c>
      <c r="S278" s="87" t="s">
        <v>426</v>
      </c>
      <c r="T278" s="87"/>
      <c r="U278" s="87"/>
      <c r="V278" s="87"/>
      <c r="W278" s="94"/>
      <c r="X278" s="39"/>
      <c r="Y278" s="13"/>
      <c r="Z278" s="13"/>
      <c r="AA278" s="13"/>
      <c r="AB278" s="13"/>
      <c r="AC278" s="13"/>
      <c r="AD278" s="13"/>
      <c r="AE278" s="13"/>
      <c r="AF278" s="13"/>
      <c r="AG278" s="13"/>
      <c r="AH278" s="39"/>
      <c r="AI278" s="140"/>
      <c r="AJ278" s="39"/>
      <c r="AK278" s="140"/>
      <c r="AL278" s="13"/>
      <c r="AM278" s="13"/>
      <c r="AN278" s="13"/>
      <c r="AO278" s="155"/>
      <c r="AP278" s="26"/>
      <c r="AQ278" s="26"/>
      <c r="AR278" s="26"/>
      <c r="AS278" s="26"/>
      <c r="AT278" s="26"/>
      <c r="AU278" s="26"/>
      <c r="AV278" s="26"/>
      <c r="AW278" s="26"/>
      <c r="AX278" s="26"/>
      <c r="AY278" s="26"/>
      <c r="AZ278" s="26"/>
      <c r="BA278" s="26"/>
      <c r="BB278" s="26"/>
      <c r="BC278" s="26"/>
      <c r="BD278" s="26"/>
      <c r="BE278" s="26"/>
      <c r="BF278" s="26"/>
    </row>
    <row r="279" spans="1:58" ht="15.75" customHeight="1" x14ac:dyDescent="0.45">
      <c r="A279" s="13">
        <v>276</v>
      </c>
      <c r="B279" s="13" t="s">
        <v>476</v>
      </c>
      <c r="C279" s="188" t="s">
        <v>481</v>
      </c>
      <c r="D279" s="25" t="s">
        <v>486</v>
      </c>
      <c r="E279" s="13">
        <v>1994</v>
      </c>
      <c r="F279" s="89"/>
      <c r="G279" s="13"/>
      <c r="H279" s="13"/>
      <c r="I279" s="13"/>
      <c r="J279" s="13"/>
      <c r="K279" s="13"/>
      <c r="L279" s="13"/>
      <c r="M279" s="39"/>
      <c r="N279" s="166" t="s">
        <v>484</v>
      </c>
      <c r="O279" s="69" t="s">
        <v>485</v>
      </c>
      <c r="P279" s="14"/>
      <c r="Q279" s="14"/>
      <c r="R279" s="14" t="s">
        <v>190</v>
      </c>
      <c r="S279" s="87" t="s">
        <v>426</v>
      </c>
      <c r="T279" s="87"/>
      <c r="U279" s="87"/>
      <c r="V279" s="87"/>
      <c r="W279" s="94"/>
      <c r="X279" s="39"/>
      <c r="Y279" s="13"/>
      <c r="Z279" s="13"/>
      <c r="AA279" s="13"/>
      <c r="AB279" s="13"/>
      <c r="AC279" s="13"/>
      <c r="AD279" s="13"/>
      <c r="AE279" s="13"/>
      <c r="AF279" s="13"/>
      <c r="AG279" s="13"/>
      <c r="AH279" s="39"/>
      <c r="AI279" s="140"/>
      <c r="AJ279" s="39"/>
      <c r="AK279" s="140"/>
      <c r="AL279" s="13"/>
      <c r="AM279" s="13"/>
      <c r="AN279" s="13"/>
      <c r="AO279" s="155"/>
      <c r="AP279" s="26"/>
      <c r="AQ279" s="26"/>
      <c r="AR279" s="26"/>
      <c r="AS279" s="26"/>
      <c r="AT279" s="26"/>
      <c r="AU279" s="26"/>
      <c r="AV279" s="26"/>
      <c r="AW279" s="26"/>
      <c r="AX279" s="26"/>
      <c r="AY279" s="26"/>
      <c r="AZ279" s="26"/>
      <c r="BA279" s="26"/>
      <c r="BB279" s="26"/>
      <c r="BC279" s="26"/>
      <c r="BD279" s="26"/>
      <c r="BE279" s="26"/>
      <c r="BF279" s="26"/>
    </row>
    <row r="280" spans="1:58" ht="15.75" customHeight="1" x14ac:dyDescent="0.45">
      <c r="A280" s="13">
        <v>277</v>
      </c>
      <c r="B280" s="13" t="s">
        <v>476</v>
      </c>
      <c r="C280" s="188" t="s">
        <v>481</v>
      </c>
      <c r="D280" s="25"/>
      <c r="E280" s="13"/>
      <c r="F280" s="89"/>
      <c r="G280" s="13"/>
      <c r="H280" s="13"/>
      <c r="I280" s="13"/>
      <c r="J280" s="13"/>
      <c r="K280" s="13"/>
      <c r="L280" s="13"/>
      <c r="M280" s="39"/>
      <c r="N280" s="166" t="s">
        <v>478</v>
      </c>
      <c r="O280" s="69" t="s">
        <v>364</v>
      </c>
      <c r="P280" s="14"/>
      <c r="Q280" s="14"/>
      <c r="R280" s="14" t="s">
        <v>222</v>
      </c>
      <c r="S280" s="87" t="s">
        <v>426</v>
      </c>
      <c r="T280" s="87"/>
      <c r="U280" s="87"/>
      <c r="V280" s="87"/>
      <c r="W280" s="94"/>
      <c r="X280" s="39"/>
      <c r="Y280" s="13"/>
      <c r="Z280" s="13"/>
      <c r="AA280" s="13"/>
      <c r="AB280" s="13"/>
      <c r="AC280" s="13"/>
      <c r="AD280" s="13"/>
      <c r="AE280" s="13"/>
      <c r="AF280" s="13"/>
      <c r="AG280" s="13"/>
      <c r="AH280" s="39"/>
      <c r="AI280" s="140"/>
      <c r="AJ280" s="39"/>
      <c r="AK280" s="140"/>
      <c r="AL280" s="13"/>
      <c r="AM280" s="13"/>
      <c r="AN280" s="13"/>
      <c r="AO280" s="155"/>
      <c r="AP280" s="26"/>
      <c r="AQ280" s="26"/>
      <c r="AR280" s="26"/>
      <c r="AS280" s="26"/>
      <c r="AT280" s="26"/>
      <c r="AU280" s="26"/>
      <c r="AV280" s="26"/>
      <c r="AW280" s="26"/>
      <c r="AX280" s="26"/>
      <c r="AY280" s="26"/>
      <c r="AZ280" s="26"/>
      <c r="BA280" s="26"/>
      <c r="BB280" s="26"/>
      <c r="BC280" s="26"/>
      <c r="BD280" s="26"/>
      <c r="BE280" s="26"/>
      <c r="BF280" s="26"/>
    </row>
    <row r="281" spans="1:58" ht="15.75" customHeight="1" x14ac:dyDescent="0.45">
      <c r="A281" s="13">
        <v>278</v>
      </c>
      <c r="B281" s="13" t="s">
        <v>476</v>
      </c>
      <c r="C281" s="188" t="s">
        <v>481</v>
      </c>
      <c r="D281" s="25" t="s">
        <v>487</v>
      </c>
      <c r="E281" s="13">
        <v>1992</v>
      </c>
      <c r="F281" s="89"/>
      <c r="G281" s="13"/>
      <c r="H281" s="13"/>
      <c r="I281" s="13"/>
      <c r="J281" s="13"/>
      <c r="K281" s="13"/>
      <c r="L281" s="13"/>
      <c r="M281" s="39"/>
      <c r="N281" s="161" t="s">
        <v>488</v>
      </c>
      <c r="O281" s="69" t="s">
        <v>488</v>
      </c>
      <c r="P281" s="14"/>
      <c r="Q281" s="14"/>
      <c r="R281" s="14" t="s">
        <v>222</v>
      </c>
      <c r="S281" s="87" t="s">
        <v>426</v>
      </c>
      <c r="T281" s="87"/>
      <c r="U281" s="87"/>
      <c r="V281" s="87"/>
      <c r="W281" s="94"/>
      <c r="X281" s="39"/>
      <c r="Y281" s="13"/>
      <c r="Z281" s="13"/>
      <c r="AA281" s="13"/>
      <c r="AB281" s="13"/>
      <c r="AC281" s="13"/>
      <c r="AD281" s="13"/>
      <c r="AE281" s="13"/>
      <c r="AF281" s="13"/>
      <c r="AG281" s="13"/>
      <c r="AH281" s="39"/>
      <c r="AI281" s="140"/>
      <c r="AJ281" s="39"/>
      <c r="AK281" s="140"/>
      <c r="AL281" s="13"/>
      <c r="AM281" s="13"/>
      <c r="AN281" s="13"/>
      <c r="AO281" s="155"/>
      <c r="AP281" s="26"/>
      <c r="AQ281" s="26"/>
      <c r="AR281" s="26"/>
      <c r="AS281" s="26"/>
      <c r="AT281" s="26"/>
      <c r="AU281" s="26"/>
      <c r="AV281" s="26"/>
      <c r="AW281" s="26"/>
      <c r="AX281" s="26"/>
      <c r="AY281" s="26"/>
      <c r="AZ281" s="26"/>
      <c r="BA281" s="26"/>
      <c r="BB281" s="26"/>
      <c r="BC281" s="26"/>
      <c r="BD281" s="26"/>
      <c r="BE281" s="26"/>
      <c r="BF281" s="26"/>
    </row>
    <row r="282" spans="1:58" ht="15.75" customHeight="1" x14ac:dyDescent="0.45">
      <c r="A282" s="13">
        <v>279</v>
      </c>
      <c r="B282" s="13" t="s">
        <v>476</v>
      </c>
      <c r="C282" s="188" t="s">
        <v>481</v>
      </c>
      <c r="D282" s="25" t="s">
        <v>489</v>
      </c>
      <c r="E282" s="13">
        <v>1998</v>
      </c>
      <c r="F282" s="89"/>
      <c r="G282" s="13"/>
      <c r="H282" s="13"/>
      <c r="I282" s="13"/>
      <c r="J282" s="13"/>
      <c r="K282" s="13"/>
      <c r="L282" s="13"/>
      <c r="M282" s="39"/>
      <c r="N282" s="161" t="s">
        <v>490</v>
      </c>
      <c r="O282" s="69" t="s">
        <v>490</v>
      </c>
      <c r="P282" s="14"/>
      <c r="Q282" s="14"/>
      <c r="R282" s="14" t="s">
        <v>190</v>
      </c>
      <c r="S282" s="87" t="s">
        <v>426</v>
      </c>
      <c r="T282" s="87"/>
      <c r="U282" s="87"/>
      <c r="V282" s="87"/>
      <c r="W282" s="94"/>
      <c r="X282" s="39"/>
      <c r="Y282" s="13"/>
      <c r="Z282" s="13"/>
      <c r="AA282" s="13"/>
      <c r="AB282" s="13"/>
      <c r="AC282" s="13"/>
      <c r="AD282" s="13"/>
      <c r="AE282" s="13"/>
      <c r="AF282" s="13"/>
      <c r="AG282" s="13"/>
      <c r="AH282" s="39"/>
      <c r="AI282" s="140"/>
      <c r="AJ282" s="39"/>
      <c r="AK282" s="140"/>
      <c r="AL282" s="13"/>
      <c r="AM282" s="13"/>
      <c r="AN282" s="13"/>
      <c r="AO282" s="155"/>
      <c r="AP282" s="26"/>
      <c r="AQ282" s="26"/>
      <c r="AR282" s="26"/>
      <c r="AS282" s="26"/>
      <c r="AT282" s="26"/>
      <c r="AU282" s="26"/>
      <c r="AV282" s="26"/>
      <c r="AW282" s="26"/>
      <c r="AX282" s="26"/>
      <c r="AY282" s="26"/>
      <c r="AZ282" s="26"/>
      <c r="BA282" s="26"/>
      <c r="BB282" s="26"/>
      <c r="BC282" s="26"/>
      <c r="BD282" s="26"/>
      <c r="BE282" s="26"/>
      <c r="BF282" s="26"/>
    </row>
    <row r="283" spans="1:58" ht="15.75" customHeight="1" x14ac:dyDescent="0.45">
      <c r="A283" s="13">
        <v>280</v>
      </c>
      <c r="B283" s="13" t="s">
        <v>476</v>
      </c>
      <c r="C283" s="188" t="s">
        <v>481</v>
      </c>
      <c r="D283" s="25" t="s">
        <v>491</v>
      </c>
      <c r="E283" s="13">
        <v>1995</v>
      </c>
      <c r="F283" s="89"/>
      <c r="G283" s="13"/>
      <c r="H283" s="13"/>
      <c r="I283" s="13"/>
      <c r="J283" s="13"/>
      <c r="K283" s="13"/>
      <c r="L283" s="13"/>
      <c r="M283" s="39"/>
      <c r="N283" s="161" t="s">
        <v>490</v>
      </c>
      <c r="O283" s="69" t="s">
        <v>490</v>
      </c>
      <c r="P283" s="14"/>
      <c r="Q283" s="14"/>
      <c r="R283" s="14" t="s">
        <v>190</v>
      </c>
      <c r="S283" s="87" t="s">
        <v>426</v>
      </c>
      <c r="T283" s="87"/>
      <c r="U283" s="87"/>
      <c r="V283" s="87"/>
      <c r="W283" s="94"/>
      <c r="X283" s="39"/>
      <c r="Y283" s="13"/>
      <c r="Z283" s="13"/>
      <c r="AA283" s="13"/>
      <c r="AB283" s="13"/>
      <c r="AC283" s="13"/>
      <c r="AD283" s="13"/>
      <c r="AE283" s="13"/>
      <c r="AF283" s="13"/>
      <c r="AG283" s="13"/>
      <c r="AH283" s="39"/>
      <c r="AI283" s="140"/>
      <c r="AJ283" s="39"/>
      <c r="AK283" s="140"/>
      <c r="AL283" s="13"/>
      <c r="AM283" s="13"/>
      <c r="AN283" s="13"/>
      <c r="AO283" s="155"/>
      <c r="AP283" s="26"/>
      <c r="AQ283" s="26"/>
      <c r="AR283" s="26"/>
      <c r="AS283" s="26"/>
      <c r="AT283" s="26"/>
      <c r="AU283" s="26"/>
      <c r="AV283" s="26"/>
      <c r="AW283" s="26"/>
      <c r="AX283" s="26"/>
      <c r="AY283" s="26"/>
      <c r="AZ283" s="26"/>
      <c r="BA283" s="26"/>
      <c r="BB283" s="26"/>
      <c r="BC283" s="26"/>
      <c r="BD283" s="26"/>
      <c r="BE283" s="26"/>
      <c r="BF283" s="26"/>
    </row>
    <row r="284" spans="1:58" ht="15.75" customHeight="1" x14ac:dyDescent="0.45">
      <c r="A284" s="13">
        <v>281</v>
      </c>
      <c r="B284" s="13" t="s">
        <v>476</v>
      </c>
      <c r="C284" s="188" t="s">
        <v>481</v>
      </c>
      <c r="D284" s="25" t="s">
        <v>492</v>
      </c>
      <c r="E284" s="13">
        <v>2006</v>
      </c>
      <c r="F284" s="89"/>
      <c r="G284" s="13"/>
      <c r="H284" s="13"/>
      <c r="I284" s="13"/>
      <c r="J284" s="13"/>
      <c r="K284" s="13"/>
      <c r="L284" s="13"/>
      <c r="M284" s="39"/>
      <c r="N284" s="161" t="s">
        <v>493</v>
      </c>
      <c r="O284" s="69" t="s">
        <v>493</v>
      </c>
      <c r="P284" s="14"/>
      <c r="Q284" s="14"/>
      <c r="R284" s="14" t="s">
        <v>190</v>
      </c>
      <c r="S284" s="87" t="s">
        <v>464</v>
      </c>
      <c r="T284" s="87"/>
      <c r="U284" s="87"/>
      <c r="V284" s="87"/>
      <c r="W284" s="94"/>
      <c r="X284" s="39"/>
      <c r="Y284" s="13"/>
      <c r="Z284" s="13"/>
      <c r="AA284" s="13"/>
      <c r="AB284" s="13"/>
      <c r="AC284" s="13"/>
      <c r="AD284" s="13"/>
      <c r="AE284" s="13"/>
      <c r="AF284" s="13"/>
      <c r="AG284" s="13"/>
      <c r="AH284" s="39"/>
      <c r="AI284" s="140"/>
      <c r="AJ284" s="39"/>
      <c r="AK284" s="140"/>
      <c r="AL284" s="13"/>
      <c r="AM284" s="13"/>
      <c r="AN284" s="13"/>
      <c r="AO284" s="155"/>
      <c r="AP284" s="26"/>
      <c r="AQ284" s="26"/>
      <c r="AR284" s="26"/>
      <c r="AS284" s="26"/>
      <c r="AT284" s="26"/>
      <c r="AU284" s="26"/>
      <c r="AV284" s="26"/>
      <c r="AW284" s="26"/>
      <c r="AX284" s="26"/>
      <c r="AY284" s="26"/>
      <c r="AZ284" s="26"/>
      <c r="BA284" s="26"/>
      <c r="BB284" s="26"/>
      <c r="BC284" s="26"/>
      <c r="BD284" s="26"/>
      <c r="BE284" s="26"/>
      <c r="BF284" s="26"/>
    </row>
    <row r="285" spans="1:58" ht="15.75" customHeight="1" x14ac:dyDescent="0.45">
      <c r="A285" s="13">
        <v>282</v>
      </c>
      <c r="B285" s="13" t="s">
        <v>476</v>
      </c>
      <c r="C285" s="188" t="s">
        <v>481</v>
      </c>
      <c r="D285" s="25"/>
      <c r="E285" s="13"/>
      <c r="F285" s="89"/>
      <c r="G285" s="13"/>
      <c r="H285" s="13"/>
      <c r="I285" s="13"/>
      <c r="J285" s="13"/>
      <c r="K285" s="13"/>
      <c r="L285" s="13"/>
      <c r="M285" s="39"/>
      <c r="N285" s="161" t="s">
        <v>493</v>
      </c>
      <c r="O285" s="69" t="s">
        <v>493</v>
      </c>
      <c r="P285" s="14"/>
      <c r="Q285" s="14"/>
      <c r="R285" s="14" t="s">
        <v>190</v>
      </c>
      <c r="S285" s="87" t="s">
        <v>464</v>
      </c>
      <c r="T285" s="87"/>
      <c r="U285" s="87"/>
      <c r="V285" s="87"/>
      <c r="W285" s="94"/>
      <c r="X285" s="39"/>
      <c r="Y285" s="13"/>
      <c r="Z285" s="13"/>
      <c r="AA285" s="13"/>
      <c r="AB285" s="13"/>
      <c r="AC285" s="13"/>
      <c r="AD285" s="13"/>
      <c r="AE285" s="13"/>
      <c r="AF285" s="13"/>
      <c r="AG285" s="13"/>
      <c r="AH285" s="39"/>
      <c r="AI285" s="140"/>
      <c r="AJ285" s="39"/>
      <c r="AK285" s="140"/>
      <c r="AL285" s="13"/>
      <c r="AM285" s="13"/>
      <c r="AN285" s="13"/>
      <c r="AO285" s="155"/>
      <c r="AP285" s="26"/>
      <c r="AQ285" s="26"/>
      <c r="AR285" s="26"/>
      <c r="AS285" s="26"/>
      <c r="AT285" s="26"/>
      <c r="AU285" s="26"/>
      <c r="AV285" s="26"/>
      <c r="AW285" s="26"/>
      <c r="AX285" s="26"/>
      <c r="AY285" s="26"/>
      <c r="AZ285" s="26"/>
      <c r="BA285" s="26"/>
      <c r="BB285" s="26"/>
      <c r="BC285" s="26"/>
      <c r="BD285" s="26"/>
      <c r="BE285" s="26"/>
      <c r="BF285" s="26"/>
    </row>
    <row r="286" spans="1:58" ht="15.75" customHeight="1" x14ac:dyDescent="0.45">
      <c r="A286" s="13">
        <v>283</v>
      </c>
      <c r="B286" s="13" t="s">
        <v>476</v>
      </c>
      <c r="C286" s="188" t="s">
        <v>481</v>
      </c>
      <c r="D286" s="25" t="s">
        <v>494</v>
      </c>
      <c r="E286" s="13">
        <v>2000</v>
      </c>
      <c r="F286" s="89"/>
      <c r="G286" s="13"/>
      <c r="H286" s="13"/>
      <c r="I286" s="13"/>
      <c r="J286" s="13"/>
      <c r="K286" s="13"/>
      <c r="L286" s="13"/>
      <c r="M286" s="39"/>
      <c r="N286" s="161" t="s">
        <v>495</v>
      </c>
      <c r="O286" s="69" t="s">
        <v>495</v>
      </c>
      <c r="P286" s="14"/>
      <c r="Q286" s="14"/>
      <c r="R286" s="14" t="s">
        <v>222</v>
      </c>
      <c r="S286" s="87" t="s">
        <v>426</v>
      </c>
      <c r="T286" s="87"/>
      <c r="U286" s="87"/>
      <c r="V286" s="87"/>
      <c r="W286" s="94"/>
      <c r="X286" s="39"/>
      <c r="Y286" s="13"/>
      <c r="Z286" s="13"/>
      <c r="AA286" s="13"/>
      <c r="AB286" s="13"/>
      <c r="AC286" s="13"/>
      <c r="AD286" s="13"/>
      <c r="AE286" s="13"/>
      <c r="AF286" s="13"/>
      <c r="AG286" s="13"/>
      <c r="AH286" s="39"/>
      <c r="AI286" s="140"/>
      <c r="AJ286" s="39"/>
      <c r="AK286" s="140"/>
      <c r="AL286" s="13"/>
      <c r="AM286" s="13"/>
      <c r="AN286" s="13"/>
      <c r="AO286" s="155"/>
      <c r="AP286" s="26"/>
      <c r="AQ286" s="26"/>
      <c r="AR286" s="26"/>
      <c r="AS286" s="26"/>
      <c r="AT286" s="26"/>
      <c r="AU286" s="26"/>
      <c r="AV286" s="26"/>
      <c r="AW286" s="26"/>
      <c r="AX286" s="26"/>
      <c r="AY286" s="26"/>
      <c r="AZ286" s="26"/>
      <c r="BA286" s="26"/>
      <c r="BB286" s="26"/>
      <c r="BC286" s="26"/>
      <c r="BD286" s="26"/>
      <c r="BE286" s="26"/>
      <c r="BF286" s="26"/>
    </row>
    <row r="287" spans="1:58" ht="15.75" customHeight="1" x14ac:dyDescent="0.45">
      <c r="A287" s="13">
        <v>284</v>
      </c>
      <c r="B287" s="13" t="s">
        <v>476</v>
      </c>
      <c r="C287" s="188" t="s">
        <v>481</v>
      </c>
      <c r="D287" s="25" t="s">
        <v>496</v>
      </c>
      <c r="E287" s="13">
        <v>1994</v>
      </c>
      <c r="F287" s="89"/>
      <c r="G287" s="13"/>
      <c r="H287" s="13"/>
      <c r="I287" s="13"/>
      <c r="J287" s="13"/>
      <c r="K287" s="13"/>
      <c r="L287" s="13"/>
      <c r="M287" s="39"/>
      <c r="N287" s="161" t="s">
        <v>495</v>
      </c>
      <c r="O287" s="69" t="s">
        <v>495</v>
      </c>
      <c r="P287" s="14"/>
      <c r="Q287" s="14"/>
      <c r="R287" s="14" t="s">
        <v>222</v>
      </c>
      <c r="S287" s="87" t="s">
        <v>426</v>
      </c>
      <c r="T287" s="87"/>
      <c r="U287" s="87"/>
      <c r="V287" s="87"/>
      <c r="W287" s="94"/>
      <c r="X287" s="39"/>
      <c r="Y287" s="13"/>
      <c r="Z287" s="13"/>
      <c r="AA287" s="13"/>
      <c r="AB287" s="13"/>
      <c r="AC287" s="13"/>
      <c r="AD287" s="13"/>
      <c r="AE287" s="13"/>
      <c r="AF287" s="13"/>
      <c r="AG287" s="13"/>
      <c r="AH287" s="39"/>
      <c r="AI287" s="140"/>
      <c r="AJ287" s="39"/>
      <c r="AK287" s="140"/>
      <c r="AL287" s="13"/>
      <c r="AM287" s="13"/>
      <c r="AN287" s="13"/>
      <c r="AO287" s="155"/>
      <c r="AP287" s="26"/>
      <c r="AQ287" s="26"/>
      <c r="AR287" s="26"/>
      <c r="AS287" s="26"/>
      <c r="AT287" s="26"/>
      <c r="AU287" s="26"/>
      <c r="AV287" s="26"/>
      <c r="AW287" s="26"/>
      <c r="AX287" s="26"/>
      <c r="AY287" s="26"/>
      <c r="AZ287" s="26"/>
      <c r="BA287" s="26"/>
      <c r="BB287" s="26"/>
      <c r="BC287" s="26"/>
      <c r="BD287" s="26"/>
      <c r="BE287" s="26"/>
      <c r="BF287" s="26"/>
    </row>
    <row r="288" spans="1:58" ht="15.75" customHeight="1" x14ac:dyDescent="0.45">
      <c r="A288" s="13">
        <v>285</v>
      </c>
      <c r="B288" s="13" t="s">
        <v>476</v>
      </c>
      <c r="C288" s="188" t="s">
        <v>481</v>
      </c>
      <c r="D288" s="25" t="s">
        <v>497</v>
      </c>
      <c r="E288" s="13">
        <v>2010</v>
      </c>
      <c r="F288" s="89"/>
      <c r="G288" s="13"/>
      <c r="H288" s="13"/>
      <c r="I288" s="13"/>
      <c r="J288" s="13"/>
      <c r="K288" s="13"/>
      <c r="L288" s="13"/>
      <c r="M288" s="39"/>
      <c r="N288" s="161" t="s">
        <v>495</v>
      </c>
      <c r="O288" s="69" t="s">
        <v>495</v>
      </c>
      <c r="P288" s="14"/>
      <c r="Q288" s="14"/>
      <c r="R288" s="14" t="s">
        <v>222</v>
      </c>
      <c r="S288" s="87" t="s">
        <v>426</v>
      </c>
      <c r="T288" s="87"/>
      <c r="U288" s="87"/>
      <c r="V288" s="87"/>
      <c r="W288" s="94"/>
      <c r="X288" s="39"/>
      <c r="Y288" s="13"/>
      <c r="Z288" s="13"/>
      <c r="AA288" s="13"/>
      <c r="AB288" s="13"/>
      <c r="AC288" s="13"/>
      <c r="AD288" s="13"/>
      <c r="AE288" s="13"/>
      <c r="AF288" s="13"/>
      <c r="AG288" s="13"/>
      <c r="AH288" s="39"/>
      <c r="AI288" s="140"/>
      <c r="AJ288" s="39"/>
      <c r="AK288" s="140"/>
      <c r="AL288" s="13"/>
      <c r="AM288" s="13"/>
      <c r="AN288" s="13"/>
      <c r="AO288" s="155"/>
      <c r="AP288" s="26"/>
      <c r="AQ288" s="26"/>
      <c r="AR288" s="26"/>
      <c r="AS288" s="26"/>
      <c r="AT288" s="26"/>
      <c r="AU288" s="26"/>
      <c r="AV288" s="26"/>
      <c r="AW288" s="26"/>
      <c r="AX288" s="26"/>
      <c r="AY288" s="26"/>
      <c r="AZ288" s="26"/>
      <c r="BA288" s="26"/>
      <c r="BB288" s="26"/>
      <c r="BC288" s="26"/>
      <c r="BD288" s="26"/>
      <c r="BE288" s="26"/>
      <c r="BF288" s="26"/>
    </row>
    <row r="289" spans="1:58" ht="15.75" customHeight="1" x14ac:dyDescent="0.45">
      <c r="A289" s="13">
        <v>286</v>
      </c>
      <c r="B289" s="86" t="s">
        <v>498</v>
      </c>
      <c r="C289" s="215" t="s">
        <v>499</v>
      </c>
      <c r="D289" s="86"/>
      <c r="E289" s="86">
        <v>2018</v>
      </c>
      <c r="F289" s="88" t="s">
        <v>181</v>
      </c>
      <c r="G289" s="86" t="s">
        <v>129</v>
      </c>
      <c r="H289" s="86" t="s">
        <v>132</v>
      </c>
      <c r="I289" s="86"/>
      <c r="J289" s="86"/>
      <c r="K289" s="86"/>
      <c r="L289" s="86"/>
      <c r="M289" s="86"/>
      <c r="N289" s="164" t="s">
        <v>394</v>
      </c>
      <c r="O289" s="85" t="s">
        <v>394</v>
      </c>
      <c r="P289" s="85"/>
      <c r="Q289" s="85"/>
      <c r="R289" s="85"/>
      <c r="S289" s="311" t="s">
        <v>395</v>
      </c>
      <c r="T289" s="311"/>
      <c r="U289" s="311"/>
      <c r="V289" s="311"/>
      <c r="W289" s="210"/>
      <c r="X289" s="86"/>
      <c r="Y289" s="86"/>
      <c r="Z289" s="86"/>
      <c r="AA289" s="86"/>
      <c r="AB289" s="86"/>
      <c r="AC289" s="86"/>
      <c r="AD289" s="86"/>
      <c r="AE289" s="86"/>
      <c r="AF289" s="86"/>
      <c r="AG289" s="86"/>
      <c r="AH289" s="86"/>
      <c r="AI289" s="145"/>
      <c r="AJ289" s="86"/>
      <c r="AK289" s="145"/>
      <c r="AL289" s="86"/>
      <c r="AM289" s="86"/>
      <c r="AN289" s="86"/>
      <c r="AO289" s="155"/>
      <c r="AP289" s="26"/>
      <c r="AQ289" s="26"/>
      <c r="AR289" s="26"/>
      <c r="AS289" s="26"/>
      <c r="AT289" s="26"/>
      <c r="AU289" s="26"/>
      <c r="AV289" s="26"/>
      <c r="AW289" s="26"/>
      <c r="AX289" s="26"/>
      <c r="AY289" s="26"/>
      <c r="AZ289" s="26"/>
      <c r="BA289" s="26"/>
      <c r="BB289" s="26"/>
      <c r="BC289" s="26"/>
      <c r="BD289" s="26"/>
      <c r="BE289" s="26"/>
      <c r="BF289" s="26"/>
    </row>
    <row r="290" spans="1:58" ht="15.75" customHeight="1" x14ac:dyDescent="0.45">
      <c r="A290" s="13">
        <v>287</v>
      </c>
      <c r="B290" s="13" t="s">
        <v>498</v>
      </c>
      <c r="C290" s="188" t="s">
        <v>499</v>
      </c>
      <c r="D290" s="13" t="s">
        <v>500</v>
      </c>
      <c r="E290" s="13">
        <v>2014</v>
      </c>
      <c r="F290" s="89"/>
      <c r="G290" s="13"/>
      <c r="H290" s="13"/>
      <c r="I290" s="13"/>
      <c r="J290" s="13"/>
      <c r="K290" s="13"/>
      <c r="L290" s="13"/>
      <c r="M290" s="39"/>
      <c r="N290" s="161"/>
      <c r="O290" s="14" t="s">
        <v>394</v>
      </c>
      <c r="P290" s="14"/>
      <c r="Q290" s="14"/>
      <c r="R290" s="14"/>
      <c r="S290" s="87"/>
      <c r="T290" s="87"/>
      <c r="U290" s="87"/>
      <c r="V290" s="87"/>
      <c r="W290" s="94"/>
      <c r="X290" s="39"/>
      <c r="Y290" s="13"/>
      <c r="Z290" s="13"/>
      <c r="AA290" s="13"/>
      <c r="AB290" s="13"/>
      <c r="AC290" s="13"/>
      <c r="AD290" s="13"/>
      <c r="AE290" s="13"/>
      <c r="AF290" s="13"/>
      <c r="AG290" s="13"/>
      <c r="AH290" s="39"/>
      <c r="AI290" s="140"/>
      <c r="AJ290" s="39"/>
      <c r="AK290" s="140"/>
      <c r="AL290" s="13"/>
      <c r="AM290" s="13"/>
      <c r="AN290" s="13"/>
      <c r="AO290" s="155"/>
      <c r="AP290" s="26"/>
      <c r="AQ290" s="26"/>
      <c r="AR290" s="26"/>
      <c r="AS290" s="26"/>
      <c r="AT290" s="26"/>
      <c r="AU290" s="26"/>
      <c r="AV290" s="26"/>
      <c r="AW290" s="26"/>
      <c r="AX290" s="26"/>
      <c r="AY290" s="26"/>
      <c r="AZ290" s="26"/>
      <c r="BA290" s="26"/>
      <c r="BB290" s="26"/>
      <c r="BC290" s="26"/>
      <c r="BD290" s="26"/>
      <c r="BE290" s="26"/>
      <c r="BF290" s="26"/>
    </row>
    <row r="291" spans="1:58" ht="15.75" customHeight="1" x14ac:dyDescent="0.45">
      <c r="A291" s="13">
        <v>288</v>
      </c>
      <c r="B291" s="13" t="s">
        <v>498</v>
      </c>
      <c r="C291" s="188" t="s">
        <v>499</v>
      </c>
      <c r="D291" s="13" t="s">
        <v>501</v>
      </c>
      <c r="E291" s="13">
        <v>2013</v>
      </c>
      <c r="F291" s="89"/>
      <c r="G291" s="13"/>
      <c r="H291" s="13"/>
      <c r="I291" s="13"/>
      <c r="J291" s="13"/>
      <c r="K291" s="13"/>
      <c r="L291" s="13"/>
      <c r="M291" s="39"/>
      <c r="N291" s="161"/>
      <c r="O291" s="14" t="s">
        <v>394</v>
      </c>
      <c r="P291" s="14"/>
      <c r="Q291" s="14"/>
      <c r="R291" s="14"/>
      <c r="S291" s="87"/>
      <c r="T291" s="87"/>
      <c r="U291" s="87"/>
      <c r="V291" s="87"/>
      <c r="W291" s="94"/>
      <c r="X291" s="39"/>
      <c r="Y291" s="13"/>
      <c r="Z291" s="13"/>
      <c r="AA291" s="13"/>
      <c r="AB291" s="13"/>
      <c r="AC291" s="13"/>
      <c r="AD291" s="13"/>
      <c r="AE291" s="13"/>
      <c r="AF291" s="13"/>
      <c r="AG291" s="13"/>
      <c r="AH291" s="39"/>
      <c r="AI291" s="140"/>
      <c r="AJ291" s="39"/>
      <c r="AK291" s="140"/>
      <c r="AL291" s="13"/>
      <c r="AM291" s="13"/>
      <c r="AN291" s="13"/>
      <c r="AO291" s="155"/>
      <c r="AP291" s="26"/>
      <c r="AQ291" s="26"/>
      <c r="AR291" s="26"/>
      <c r="AS291" s="26"/>
      <c r="AT291" s="26"/>
      <c r="AU291" s="26"/>
      <c r="AV291" s="26"/>
      <c r="AW291" s="26"/>
      <c r="AX291" s="26"/>
      <c r="AY291" s="26"/>
      <c r="AZ291" s="26"/>
      <c r="BA291" s="26"/>
      <c r="BB291" s="26"/>
      <c r="BC291" s="26"/>
      <c r="BD291" s="26"/>
      <c r="BE291" s="26"/>
      <c r="BF291" s="26"/>
    </row>
    <row r="292" spans="1:58" ht="15.75" customHeight="1" x14ac:dyDescent="0.45">
      <c r="A292" s="13">
        <v>289</v>
      </c>
      <c r="B292" s="13" t="s">
        <v>498</v>
      </c>
      <c r="C292" s="188" t="s">
        <v>499</v>
      </c>
      <c r="D292" s="256" t="s">
        <v>502</v>
      </c>
      <c r="E292" s="256">
        <v>2014</v>
      </c>
      <c r="F292" s="89"/>
      <c r="G292" s="13"/>
      <c r="H292" s="13"/>
      <c r="I292" s="13"/>
      <c r="J292" s="13"/>
      <c r="K292" s="13"/>
      <c r="L292" s="13"/>
      <c r="M292" s="39"/>
      <c r="N292" s="161"/>
      <c r="O292" s="14" t="s">
        <v>394</v>
      </c>
      <c r="P292" s="14"/>
      <c r="Q292" s="14"/>
      <c r="R292" s="14"/>
      <c r="S292" s="87"/>
      <c r="T292" s="87"/>
      <c r="U292" s="87"/>
      <c r="V292" s="87"/>
      <c r="W292" s="94"/>
      <c r="X292" s="39"/>
      <c r="Y292" s="13"/>
      <c r="Z292" s="13"/>
      <c r="AA292" s="13"/>
      <c r="AB292" s="13"/>
      <c r="AC292" s="13"/>
      <c r="AD292" s="13"/>
      <c r="AE292" s="13"/>
      <c r="AF292" s="13"/>
      <c r="AG292" s="13"/>
      <c r="AH292" s="39"/>
      <c r="AI292" s="140"/>
      <c r="AJ292" s="39"/>
      <c r="AK292" s="140"/>
      <c r="AL292" s="13"/>
      <c r="AM292" s="13"/>
      <c r="AN292" s="13"/>
      <c r="AO292" s="155"/>
      <c r="AP292" s="26"/>
      <c r="AQ292" s="26"/>
      <c r="AR292" s="26"/>
      <c r="AS292" s="26"/>
      <c r="AT292" s="26"/>
      <c r="AU292" s="26"/>
      <c r="AV292" s="26"/>
      <c r="AW292" s="26"/>
      <c r="AX292" s="26"/>
      <c r="AY292" s="26"/>
      <c r="AZ292" s="26"/>
      <c r="BA292" s="26"/>
      <c r="BB292" s="26"/>
      <c r="BC292" s="26"/>
      <c r="BD292" s="26"/>
      <c r="BE292" s="26"/>
      <c r="BF292" s="26"/>
    </row>
    <row r="293" spans="1:58" ht="15.75" customHeight="1" x14ac:dyDescent="0.45">
      <c r="A293" s="13">
        <v>290</v>
      </c>
      <c r="B293" s="13" t="s">
        <v>498</v>
      </c>
      <c r="C293" s="188" t="s">
        <v>499</v>
      </c>
      <c r="D293" s="13" t="s">
        <v>503</v>
      </c>
      <c r="E293" s="13">
        <v>2014</v>
      </c>
      <c r="F293" s="89"/>
      <c r="G293" s="13"/>
      <c r="H293" s="13"/>
      <c r="I293" s="13"/>
      <c r="J293" s="13"/>
      <c r="K293" s="13"/>
      <c r="L293" s="13"/>
      <c r="M293" s="39"/>
      <c r="N293" s="161"/>
      <c r="O293" s="14" t="s">
        <v>394</v>
      </c>
      <c r="P293" s="14"/>
      <c r="Q293" s="14"/>
      <c r="R293" s="14"/>
      <c r="S293" s="87"/>
      <c r="T293" s="87"/>
      <c r="U293" s="87"/>
      <c r="V293" s="87"/>
      <c r="W293" s="94"/>
      <c r="X293" s="39"/>
      <c r="Y293" s="13"/>
      <c r="Z293" s="13"/>
      <c r="AA293" s="13"/>
      <c r="AB293" s="13"/>
      <c r="AC293" s="13"/>
      <c r="AD293" s="13"/>
      <c r="AE293" s="13"/>
      <c r="AF293" s="13"/>
      <c r="AG293" s="13"/>
      <c r="AH293" s="39"/>
      <c r="AI293" s="140"/>
      <c r="AJ293" s="39"/>
      <c r="AK293" s="140"/>
      <c r="AL293" s="13"/>
      <c r="AM293" s="13"/>
      <c r="AN293" s="13"/>
      <c r="AO293" s="155"/>
      <c r="AP293" s="26"/>
      <c r="AQ293" s="26"/>
      <c r="AR293" s="26"/>
      <c r="AS293" s="26"/>
      <c r="AT293" s="26"/>
      <c r="AU293" s="26"/>
      <c r="AV293" s="26"/>
      <c r="AW293" s="26"/>
      <c r="AX293" s="26"/>
      <c r="AY293" s="26"/>
      <c r="AZ293" s="26"/>
      <c r="BA293" s="26"/>
      <c r="BB293" s="26"/>
      <c r="BC293" s="26"/>
      <c r="BD293" s="26"/>
      <c r="BE293" s="26"/>
      <c r="BF293" s="26"/>
    </row>
    <row r="294" spans="1:58" ht="15.75" customHeight="1" x14ac:dyDescent="0.45">
      <c r="A294" s="13">
        <v>291</v>
      </c>
      <c r="B294" s="13" t="s">
        <v>498</v>
      </c>
      <c r="C294" s="188" t="s">
        <v>499</v>
      </c>
      <c r="D294" s="13" t="s">
        <v>504</v>
      </c>
      <c r="E294" s="13">
        <v>2006</v>
      </c>
      <c r="F294" s="89"/>
      <c r="G294" s="13"/>
      <c r="H294" s="13"/>
      <c r="I294" s="13"/>
      <c r="J294" s="13"/>
      <c r="K294" s="13"/>
      <c r="L294" s="13"/>
      <c r="M294" s="39"/>
      <c r="N294" s="161"/>
      <c r="O294" s="14" t="s">
        <v>394</v>
      </c>
      <c r="P294" s="14"/>
      <c r="Q294" s="14"/>
      <c r="R294" s="14"/>
      <c r="S294" s="87"/>
      <c r="T294" s="87"/>
      <c r="U294" s="87"/>
      <c r="V294" s="87"/>
      <c r="W294" s="94"/>
      <c r="X294" s="39"/>
      <c r="Y294" s="13"/>
      <c r="Z294" s="13"/>
      <c r="AA294" s="13"/>
      <c r="AB294" s="13"/>
      <c r="AC294" s="13"/>
      <c r="AD294" s="13"/>
      <c r="AE294" s="13"/>
      <c r="AF294" s="13"/>
      <c r="AG294" s="13"/>
      <c r="AH294" s="39"/>
      <c r="AI294" s="140"/>
      <c r="AJ294" s="39"/>
      <c r="AK294" s="140"/>
      <c r="AL294" s="13"/>
      <c r="AM294" s="13"/>
      <c r="AN294" s="13"/>
      <c r="AO294" s="155"/>
      <c r="AP294" s="26"/>
      <c r="AQ294" s="26"/>
      <c r="AR294" s="26"/>
      <c r="AS294" s="26"/>
      <c r="AT294" s="26"/>
      <c r="AU294" s="26"/>
      <c r="AV294" s="26"/>
      <c r="AW294" s="26"/>
      <c r="AX294" s="26"/>
      <c r="AY294" s="26"/>
      <c r="AZ294" s="26"/>
      <c r="BA294" s="26"/>
      <c r="BB294" s="26"/>
      <c r="BC294" s="26"/>
      <c r="BD294" s="26"/>
      <c r="BE294" s="26"/>
      <c r="BF294" s="26"/>
    </row>
    <row r="295" spans="1:58" ht="15.75" customHeight="1" x14ac:dyDescent="0.45">
      <c r="A295" s="13">
        <v>292</v>
      </c>
      <c r="B295" s="13" t="s">
        <v>498</v>
      </c>
      <c r="C295" s="188" t="s">
        <v>499</v>
      </c>
      <c r="D295" s="13" t="s">
        <v>505</v>
      </c>
      <c r="E295" s="13">
        <v>2011</v>
      </c>
      <c r="F295" s="89"/>
      <c r="G295" s="13"/>
      <c r="H295" s="13"/>
      <c r="I295" s="13"/>
      <c r="J295" s="13"/>
      <c r="K295" s="13"/>
      <c r="L295" s="13"/>
      <c r="M295" s="39"/>
      <c r="N295" s="161"/>
      <c r="O295" s="14" t="s">
        <v>394</v>
      </c>
      <c r="P295" s="14"/>
      <c r="Q295" s="14"/>
      <c r="R295" s="77"/>
      <c r="S295" s="87"/>
      <c r="T295" s="87"/>
      <c r="U295" s="87"/>
      <c r="V295" s="87"/>
      <c r="W295" s="94"/>
      <c r="X295" s="39"/>
      <c r="Y295" s="13"/>
      <c r="Z295" s="13"/>
      <c r="AA295" s="13"/>
      <c r="AB295" s="13"/>
      <c r="AC295" s="13"/>
      <c r="AD295" s="13"/>
      <c r="AE295" s="13"/>
      <c r="AF295" s="13"/>
      <c r="AG295" s="13"/>
      <c r="AH295" s="39"/>
      <c r="AI295" s="140"/>
      <c r="AJ295" s="39"/>
      <c r="AK295" s="140"/>
      <c r="AL295" s="13"/>
      <c r="AM295" s="13"/>
      <c r="AN295" s="13"/>
      <c r="AO295" s="155"/>
      <c r="AP295" s="26"/>
      <c r="AQ295" s="26"/>
      <c r="AR295" s="26"/>
      <c r="AS295" s="26"/>
      <c r="AT295" s="26"/>
      <c r="AU295" s="26"/>
      <c r="AV295" s="26"/>
      <c r="AW295" s="26"/>
      <c r="AX295" s="26"/>
      <c r="AY295" s="26"/>
      <c r="AZ295" s="26"/>
      <c r="BA295" s="26"/>
      <c r="BB295" s="26"/>
      <c r="BC295" s="26"/>
      <c r="BD295" s="26"/>
      <c r="BE295" s="26"/>
      <c r="BF295" s="26"/>
    </row>
    <row r="296" spans="1:58" ht="15.75" customHeight="1" x14ac:dyDescent="0.45">
      <c r="A296" s="13">
        <v>293</v>
      </c>
      <c r="B296" s="86" t="s">
        <v>506</v>
      </c>
      <c r="C296" s="215" t="s">
        <v>507</v>
      </c>
      <c r="D296" s="86"/>
      <c r="E296" s="86">
        <v>2008</v>
      </c>
      <c r="F296" s="88" t="s">
        <v>245</v>
      </c>
      <c r="G296" s="86" t="s">
        <v>108</v>
      </c>
      <c r="H296" s="86" t="s">
        <v>137</v>
      </c>
      <c r="I296" s="86"/>
      <c r="J296" s="86"/>
      <c r="K296" s="86"/>
      <c r="L296" s="86" t="s">
        <v>508</v>
      </c>
      <c r="M296" s="86"/>
      <c r="N296" s="164" t="s">
        <v>509</v>
      </c>
      <c r="O296" s="222" t="s">
        <v>510</v>
      </c>
      <c r="P296" s="85" t="s">
        <v>511</v>
      </c>
      <c r="Q296" s="85"/>
      <c r="R296" s="39" t="s">
        <v>210</v>
      </c>
      <c r="S296" s="39" t="s">
        <v>356</v>
      </c>
      <c r="T296" s="86"/>
      <c r="U296" s="86"/>
      <c r="V296" s="86"/>
      <c r="W296" s="279"/>
      <c r="X296" s="86"/>
      <c r="Y296" s="86"/>
      <c r="Z296" s="86"/>
      <c r="AA296" s="86"/>
      <c r="AB296" s="86"/>
      <c r="AC296" s="86"/>
      <c r="AD296" s="86">
        <v>18.2</v>
      </c>
      <c r="AE296" s="86"/>
      <c r="AF296" s="86"/>
      <c r="AG296" s="86"/>
      <c r="AH296" s="86"/>
      <c r="AI296" s="145"/>
      <c r="AJ296" s="86"/>
      <c r="AK296" s="145"/>
      <c r="AL296" s="86"/>
      <c r="AM296" s="86"/>
      <c r="AN296" s="86">
        <v>250</v>
      </c>
      <c r="AO296" s="155"/>
      <c r="AP296" s="26"/>
      <c r="AQ296" s="26"/>
      <c r="AR296" s="26"/>
      <c r="AS296" s="26"/>
      <c r="AT296" s="26"/>
      <c r="AU296" s="26"/>
      <c r="AV296" s="26"/>
      <c r="AW296" s="26"/>
      <c r="AX296" s="26"/>
      <c r="AY296" s="26"/>
      <c r="AZ296" s="26"/>
      <c r="BA296" s="26"/>
      <c r="BB296" s="26"/>
      <c r="BC296" s="26"/>
      <c r="BD296" s="26"/>
      <c r="BE296" s="26"/>
      <c r="BF296" s="26"/>
    </row>
    <row r="297" spans="1:58" ht="15.75" customHeight="1" x14ac:dyDescent="0.45">
      <c r="A297" s="13">
        <v>294</v>
      </c>
      <c r="B297" s="13" t="s">
        <v>506</v>
      </c>
      <c r="C297" s="188" t="s">
        <v>507</v>
      </c>
      <c r="D297" s="13"/>
      <c r="E297" s="13"/>
      <c r="F297" s="89" t="s">
        <v>248</v>
      </c>
      <c r="G297" s="39" t="s">
        <v>109</v>
      </c>
      <c r="H297" s="39"/>
      <c r="I297" s="13"/>
      <c r="J297" s="13"/>
      <c r="K297" s="13"/>
      <c r="L297" s="13"/>
      <c r="M297" s="39"/>
      <c r="N297" s="161" t="s">
        <v>509</v>
      </c>
      <c r="O297" s="69" t="s">
        <v>510</v>
      </c>
      <c r="P297" s="14" t="s">
        <v>512</v>
      </c>
      <c r="Q297" s="87"/>
      <c r="R297" s="39" t="s">
        <v>210</v>
      </c>
      <c r="S297" s="87" t="s">
        <v>356</v>
      </c>
      <c r="T297" s="87"/>
      <c r="U297" s="87"/>
      <c r="V297" s="87"/>
      <c r="W297" s="94"/>
      <c r="X297" s="39"/>
      <c r="Y297" s="13"/>
      <c r="Z297" s="13"/>
      <c r="AA297" s="13"/>
      <c r="AB297" s="13"/>
      <c r="AC297" s="13"/>
      <c r="AD297" s="13">
        <v>20.100000000000001</v>
      </c>
      <c r="AE297" s="13"/>
      <c r="AF297" s="13"/>
      <c r="AG297" s="13"/>
      <c r="AH297" s="39"/>
      <c r="AI297" s="140"/>
      <c r="AJ297" s="39"/>
      <c r="AK297" s="140"/>
      <c r="AL297" s="13"/>
      <c r="AM297" s="13"/>
      <c r="AN297" s="13">
        <v>180</v>
      </c>
      <c r="AO297" s="155"/>
      <c r="AP297" s="26"/>
      <c r="AQ297" s="26"/>
      <c r="AR297" s="26"/>
      <c r="AS297" s="26"/>
      <c r="AT297" s="26"/>
      <c r="AU297" s="26"/>
      <c r="AV297" s="26"/>
      <c r="AW297" s="26"/>
      <c r="AX297" s="26"/>
      <c r="AY297" s="26"/>
      <c r="AZ297" s="26"/>
      <c r="BA297" s="26"/>
      <c r="BB297" s="26"/>
      <c r="BC297" s="26"/>
      <c r="BD297" s="26"/>
      <c r="BE297" s="26"/>
      <c r="BF297" s="26"/>
    </row>
    <row r="298" spans="1:58" ht="15.75" customHeight="1" x14ac:dyDescent="0.45">
      <c r="A298" s="13">
        <v>295</v>
      </c>
      <c r="B298" s="13" t="s">
        <v>506</v>
      </c>
      <c r="C298" s="188" t="s">
        <v>507</v>
      </c>
      <c r="D298" s="13"/>
      <c r="E298" s="13"/>
      <c r="F298" s="89"/>
      <c r="G298" s="39" t="s">
        <v>111</v>
      </c>
      <c r="H298" s="39"/>
      <c r="I298" s="13"/>
      <c r="J298" s="13"/>
      <c r="K298" s="13"/>
      <c r="L298" s="13"/>
      <c r="M298" s="39"/>
      <c r="N298" s="161" t="s">
        <v>513</v>
      </c>
      <c r="O298" s="69" t="s">
        <v>510</v>
      </c>
      <c r="P298" s="14" t="s">
        <v>514</v>
      </c>
      <c r="Q298" s="87"/>
      <c r="R298" s="39" t="s">
        <v>210</v>
      </c>
      <c r="S298" s="87" t="s">
        <v>356</v>
      </c>
      <c r="T298" s="87"/>
      <c r="U298" s="87"/>
      <c r="V298" s="87"/>
      <c r="W298" s="94"/>
      <c r="X298" s="39"/>
      <c r="Y298" s="13"/>
      <c r="Z298" s="13"/>
      <c r="AA298" s="13"/>
      <c r="AB298" s="13"/>
      <c r="AC298" s="13"/>
      <c r="AD298" s="13">
        <v>7.9</v>
      </c>
      <c r="AE298" s="13"/>
      <c r="AF298" s="13"/>
      <c r="AG298" s="13"/>
      <c r="AH298" s="39"/>
      <c r="AI298" s="140"/>
      <c r="AJ298" s="39"/>
      <c r="AK298" s="140"/>
      <c r="AL298" s="13"/>
      <c r="AM298" s="13"/>
      <c r="AN298" s="13">
        <v>900</v>
      </c>
      <c r="AO298" s="155"/>
      <c r="AP298" s="26"/>
      <c r="AQ298" s="26"/>
      <c r="AR298" s="26"/>
      <c r="AS298" s="26"/>
      <c r="AT298" s="26"/>
      <c r="AU298" s="26"/>
      <c r="AV298" s="26"/>
      <c r="AW298" s="26"/>
      <c r="AX298" s="26"/>
      <c r="AY298" s="26"/>
      <c r="AZ298" s="26"/>
      <c r="BA298" s="26"/>
      <c r="BB298" s="26"/>
      <c r="BC298" s="26"/>
      <c r="BD298" s="26"/>
      <c r="BE298" s="26"/>
      <c r="BF298" s="26"/>
    </row>
    <row r="299" spans="1:58" ht="15.75" customHeight="1" x14ac:dyDescent="0.45">
      <c r="A299" s="13">
        <v>296</v>
      </c>
      <c r="B299" s="13" t="s">
        <v>506</v>
      </c>
      <c r="C299" s="188" t="s">
        <v>507</v>
      </c>
      <c r="D299" s="13"/>
      <c r="E299" s="13"/>
      <c r="F299" s="89"/>
      <c r="G299" s="39" t="s">
        <v>214</v>
      </c>
      <c r="H299" s="39"/>
      <c r="I299" s="13"/>
      <c r="J299" s="13"/>
      <c r="K299" s="13"/>
      <c r="L299" s="13"/>
      <c r="M299" s="39"/>
      <c r="N299" s="161" t="s">
        <v>515</v>
      </c>
      <c r="O299" s="69" t="s">
        <v>510</v>
      </c>
      <c r="P299" s="14" t="s">
        <v>516</v>
      </c>
      <c r="Q299" s="87"/>
      <c r="R299" s="39" t="s">
        <v>210</v>
      </c>
      <c r="S299" s="87" t="s">
        <v>356</v>
      </c>
      <c r="T299" s="87"/>
      <c r="U299" s="87"/>
      <c r="V299" s="87"/>
      <c r="W299" s="94"/>
      <c r="X299" s="39"/>
      <c r="Y299" s="13"/>
      <c r="Z299" s="13"/>
      <c r="AA299" s="13"/>
      <c r="AB299" s="13"/>
      <c r="AC299" s="13"/>
      <c r="AD299" s="13">
        <v>5.8</v>
      </c>
      <c r="AE299" s="13"/>
      <c r="AF299" s="13"/>
      <c r="AG299" s="13"/>
      <c r="AH299" s="39"/>
      <c r="AI299" s="140"/>
      <c r="AJ299" s="39"/>
      <c r="AK299" s="140"/>
      <c r="AL299" s="13"/>
      <c r="AM299" s="13"/>
      <c r="AN299" s="13">
        <v>700</v>
      </c>
      <c r="AO299" s="155"/>
      <c r="AP299" s="26"/>
      <c r="AQ299" s="26"/>
      <c r="AR299" s="26"/>
      <c r="AS299" s="26"/>
      <c r="AT299" s="26"/>
      <c r="AU299" s="26"/>
      <c r="AV299" s="26"/>
      <c r="AW299" s="26"/>
      <c r="AX299" s="26"/>
      <c r="AY299" s="26"/>
      <c r="AZ299" s="26"/>
      <c r="BA299" s="26"/>
      <c r="BB299" s="26"/>
      <c r="BC299" s="26"/>
      <c r="BD299" s="26"/>
      <c r="BE299" s="26"/>
      <c r="BF299" s="26"/>
    </row>
    <row r="300" spans="1:58" ht="15.75" customHeight="1" x14ac:dyDescent="0.45">
      <c r="A300" s="13">
        <v>297</v>
      </c>
      <c r="B300" s="55" t="s">
        <v>506</v>
      </c>
      <c r="C300" s="194" t="s">
        <v>507</v>
      </c>
      <c r="D300" s="55"/>
      <c r="E300" s="55"/>
      <c r="F300" s="128"/>
      <c r="G300" s="55"/>
      <c r="H300" s="55"/>
      <c r="I300" s="55"/>
      <c r="J300" s="55"/>
      <c r="K300" s="55"/>
      <c r="L300" s="55"/>
      <c r="M300" s="55"/>
      <c r="N300" s="165" t="s">
        <v>515</v>
      </c>
      <c r="O300" s="173" t="s">
        <v>510</v>
      </c>
      <c r="P300" s="77" t="s">
        <v>517</v>
      </c>
      <c r="Q300" s="77"/>
      <c r="R300" s="55" t="s">
        <v>210</v>
      </c>
      <c r="S300" s="87" t="s">
        <v>356</v>
      </c>
      <c r="T300" s="77"/>
      <c r="U300" s="77"/>
      <c r="V300" s="77"/>
      <c r="W300" s="191"/>
      <c r="X300" s="55"/>
      <c r="Y300" s="55"/>
      <c r="Z300" s="55"/>
      <c r="AA300" s="55"/>
      <c r="AB300" s="55"/>
      <c r="AC300" s="55"/>
      <c r="AD300" s="55">
        <v>5.9</v>
      </c>
      <c r="AE300" s="55"/>
      <c r="AF300" s="55"/>
      <c r="AG300" s="55"/>
      <c r="AH300" s="55"/>
      <c r="AI300" s="141"/>
      <c r="AJ300" s="55"/>
      <c r="AK300" s="141"/>
      <c r="AL300" s="55"/>
      <c r="AM300" s="55"/>
      <c r="AN300" s="55">
        <v>350</v>
      </c>
      <c r="AO300" s="155"/>
      <c r="AP300" s="26"/>
      <c r="AQ300" s="26"/>
      <c r="AR300" s="26"/>
      <c r="AS300" s="26"/>
      <c r="AT300" s="26"/>
      <c r="AU300" s="26"/>
      <c r="AV300" s="26"/>
      <c r="AW300" s="26"/>
      <c r="AX300" s="26"/>
      <c r="AY300" s="26"/>
      <c r="AZ300" s="26"/>
      <c r="BA300" s="26"/>
      <c r="BB300" s="26"/>
      <c r="BC300" s="26"/>
      <c r="BD300" s="26"/>
      <c r="BE300" s="26"/>
      <c r="BF300" s="26"/>
    </row>
    <row r="301" spans="1:58" ht="15.75" customHeight="1" x14ac:dyDescent="0.45">
      <c r="A301" s="13">
        <v>298</v>
      </c>
      <c r="B301" s="39" t="s">
        <v>518</v>
      </c>
      <c r="C301" s="198" t="s">
        <v>519</v>
      </c>
      <c r="D301" s="39" t="s">
        <v>520</v>
      </c>
      <c r="E301" s="39">
        <v>2020</v>
      </c>
      <c r="F301" s="88" t="s">
        <v>241</v>
      </c>
      <c r="G301" s="86" t="s">
        <v>129</v>
      </c>
      <c r="H301" s="39"/>
      <c r="I301" s="39"/>
      <c r="J301" s="39"/>
      <c r="K301" s="39"/>
      <c r="L301" s="39" t="s">
        <v>521</v>
      </c>
      <c r="M301" s="39"/>
      <c r="N301" s="161" t="s">
        <v>522</v>
      </c>
      <c r="O301" s="69" t="s">
        <v>522</v>
      </c>
      <c r="P301" s="87"/>
      <c r="Q301" s="87"/>
      <c r="R301" s="39" t="s">
        <v>197</v>
      </c>
      <c r="S301" s="39" t="s">
        <v>348</v>
      </c>
      <c r="T301" s="39"/>
      <c r="U301" s="39"/>
      <c r="V301" s="39"/>
      <c r="W301" s="212"/>
      <c r="X301" s="39"/>
      <c r="Y301" s="39"/>
      <c r="Z301" s="39"/>
      <c r="AA301" s="39"/>
      <c r="AB301" s="39"/>
      <c r="AC301" s="39"/>
      <c r="AD301" s="39"/>
      <c r="AE301" s="39"/>
      <c r="AF301" s="39"/>
      <c r="AG301" s="39"/>
      <c r="AH301" s="39"/>
      <c r="AI301" s="140"/>
      <c r="AJ301" s="39"/>
      <c r="AK301" s="146">
        <v>8800</v>
      </c>
      <c r="AL301" s="140"/>
      <c r="AM301" s="39"/>
      <c r="AN301" s="39"/>
      <c r="AO301" s="155"/>
      <c r="AP301" s="26"/>
      <c r="AQ301" s="26"/>
      <c r="AR301" s="26"/>
      <c r="AS301" s="26"/>
      <c r="AT301" s="26"/>
      <c r="AU301" s="26"/>
      <c r="AV301" s="26"/>
      <c r="AW301" s="26"/>
      <c r="AX301" s="26"/>
      <c r="AY301" s="26"/>
      <c r="AZ301" s="26"/>
      <c r="BA301" s="26"/>
      <c r="BB301" s="26"/>
      <c r="BC301" s="26"/>
      <c r="BD301" s="26"/>
      <c r="BE301" s="26"/>
      <c r="BF301" s="26"/>
    </row>
    <row r="302" spans="1:58" ht="15.75" customHeight="1" x14ac:dyDescent="0.45">
      <c r="A302" s="13">
        <v>299</v>
      </c>
      <c r="B302" s="55" t="s">
        <v>518</v>
      </c>
      <c r="C302" s="194" t="s">
        <v>519</v>
      </c>
      <c r="D302" s="55" t="s">
        <v>523</v>
      </c>
      <c r="E302" s="55">
        <v>2015</v>
      </c>
      <c r="F302" s="128"/>
      <c r="G302" s="55"/>
      <c r="H302" s="55"/>
      <c r="I302" s="55"/>
      <c r="J302" s="55"/>
      <c r="K302" s="55"/>
      <c r="L302" s="55"/>
      <c r="M302" s="55"/>
      <c r="N302" s="165" t="s">
        <v>522</v>
      </c>
      <c r="O302" s="173" t="s">
        <v>522</v>
      </c>
      <c r="P302" s="77"/>
      <c r="Q302" s="77"/>
      <c r="R302" s="36" t="s">
        <v>197</v>
      </c>
      <c r="S302" s="87" t="s">
        <v>348</v>
      </c>
      <c r="T302" s="87"/>
      <c r="U302" s="87"/>
      <c r="V302" s="87"/>
      <c r="W302" s="94"/>
      <c r="X302" s="55"/>
      <c r="Y302" s="55"/>
      <c r="Z302" s="55"/>
      <c r="AA302" s="55"/>
      <c r="AB302" s="55"/>
      <c r="AC302" s="55"/>
      <c r="AD302" s="55"/>
      <c r="AE302" s="55"/>
      <c r="AF302" s="55"/>
      <c r="AG302" s="55"/>
      <c r="AH302" s="55"/>
      <c r="AI302" s="141"/>
      <c r="AJ302" s="55"/>
      <c r="AK302" s="141"/>
      <c r="AL302" s="55"/>
      <c r="AM302" s="55"/>
      <c r="AN302" s="55"/>
      <c r="AO302" s="155"/>
      <c r="AP302" s="26"/>
      <c r="AQ302" s="26"/>
      <c r="AR302" s="26"/>
      <c r="AS302" s="26"/>
      <c r="AT302" s="26"/>
      <c r="AU302" s="26"/>
      <c r="AV302" s="26"/>
      <c r="AW302" s="26"/>
      <c r="AX302" s="26"/>
      <c r="AY302" s="26"/>
      <c r="AZ302" s="26"/>
      <c r="BA302" s="26"/>
      <c r="BB302" s="26"/>
      <c r="BC302" s="26"/>
      <c r="BD302" s="26"/>
      <c r="BE302" s="26"/>
      <c r="BF302" s="26"/>
    </row>
    <row r="303" spans="1:58" ht="15.75" customHeight="1" outlineLevel="1" x14ac:dyDescent="0.45">
      <c r="A303" s="13">
        <v>300</v>
      </c>
      <c r="B303" s="39" t="s">
        <v>524</v>
      </c>
      <c r="C303" s="216" t="s">
        <v>525</v>
      </c>
      <c r="D303" s="66" t="s">
        <v>526</v>
      </c>
      <c r="E303" s="39"/>
      <c r="F303" s="131" t="s">
        <v>181</v>
      </c>
      <c r="G303" s="86" t="s">
        <v>129</v>
      </c>
      <c r="H303" s="39"/>
      <c r="I303" s="39"/>
      <c r="J303" s="39"/>
      <c r="K303" s="39"/>
      <c r="L303" s="39"/>
      <c r="M303" s="39"/>
      <c r="N303" s="167" t="s">
        <v>527</v>
      </c>
      <c r="O303" s="69" t="s">
        <v>364</v>
      </c>
      <c r="P303" s="67">
        <v>25.024999999999999</v>
      </c>
      <c r="Q303" s="67">
        <v>-80.680999999999997</v>
      </c>
      <c r="R303" s="39" t="s">
        <v>222</v>
      </c>
      <c r="S303" s="87" t="s">
        <v>474</v>
      </c>
      <c r="T303" s="87"/>
      <c r="U303" s="87"/>
      <c r="V303" s="87"/>
      <c r="W303" s="94"/>
      <c r="X303" s="39"/>
      <c r="Y303" s="39"/>
      <c r="Z303" s="39"/>
      <c r="AA303" s="39"/>
      <c r="AB303" s="39"/>
      <c r="AC303" s="39"/>
      <c r="AD303" s="39"/>
      <c r="AE303" s="39"/>
      <c r="AF303" s="39"/>
      <c r="AG303" s="39"/>
      <c r="AH303" s="39"/>
      <c r="AI303" s="140"/>
      <c r="AJ303" s="39"/>
      <c r="AK303" s="140"/>
      <c r="AL303" s="39"/>
      <c r="AM303" s="39"/>
      <c r="AN303" s="39"/>
      <c r="AO303" s="155"/>
      <c r="AP303" s="26"/>
      <c r="AQ303" s="26"/>
      <c r="AR303" s="26"/>
      <c r="AS303" s="26"/>
      <c r="AT303" s="26"/>
      <c r="AU303" s="26"/>
      <c r="AV303" s="26"/>
      <c r="AW303" s="26"/>
      <c r="AX303" s="26"/>
      <c r="AY303" s="26"/>
      <c r="AZ303" s="26"/>
      <c r="BA303" s="26"/>
      <c r="BB303" s="26"/>
      <c r="BC303" s="26"/>
      <c r="BD303" s="26"/>
      <c r="BE303" s="26"/>
      <c r="BF303" s="26"/>
    </row>
    <row r="304" spans="1:58" ht="15.75" customHeight="1" outlineLevel="1" x14ac:dyDescent="0.45">
      <c r="A304" s="13">
        <v>301</v>
      </c>
      <c r="B304" s="39" t="s">
        <v>524</v>
      </c>
      <c r="C304" s="216" t="s">
        <v>525</v>
      </c>
      <c r="D304" s="66" t="s">
        <v>526</v>
      </c>
      <c r="E304" s="13"/>
      <c r="F304" s="132" t="s">
        <v>181</v>
      </c>
      <c r="G304" s="13"/>
      <c r="H304" s="13"/>
      <c r="I304" s="13"/>
      <c r="J304" s="13"/>
      <c r="K304" s="13"/>
      <c r="L304" s="13"/>
      <c r="M304" s="39"/>
      <c r="N304" s="167" t="s">
        <v>527</v>
      </c>
      <c r="O304" s="69" t="s">
        <v>364</v>
      </c>
      <c r="P304" s="66">
        <v>25.024999999999999</v>
      </c>
      <c r="Q304" s="66">
        <v>-80.680999999999997</v>
      </c>
      <c r="R304" s="39" t="s">
        <v>222</v>
      </c>
      <c r="S304" s="87" t="s">
        <v>474</v>
      </c>
      <c r="T304" s="87"/>
      <c r="U304" s="87"/>
      <c r="V304" s="87"/>
      <c r="W304" s="94"/>
      <c r="X304" s="39"/>
      <c r="Y304" s="13"/>
      <c r="Z304" s="13"/>
      <c r="AA304" s="13"/>
      <c r="AB304" s="13"/>
      <c r="AC304" s="13"/>
      <c r="AD304" s="13"/>
      <c r="AE304" s="13"/>
      <c r="AF304" s="13"/>
      <c r="AG304" s="13"/>
      <c r="AH304" s="39"/>
      <c r="AI304" s="140"/>
      <c r="AJ304" s="39"/>
      <c r="AK304" s="140"/>
      <c r="AL304" s="13"/>
      <c r="AM304" s="13"/>
      <c r="AN304" s="13"/>
      <c r="AO304" s="155"/>
      <c r="AP304" s="26"/>
      <c r="AQ304" s="26"/>
      <c r="AR304" s="26"/>
      <c r="AS304" s="26"/>
      <c r="AT304" s="26"/>
      <c r="AU304" s="26"/>
      <c r="AV304" s="26"/>
      <c r="AW304" s="26"/>
      <c r="AX304" s="26"/>
      <c r="AY304" s="26"/>
      <c r="AZ304" s="26"/>
      <c r="BA304" s="26"/>
      <c r="BB304" s="26"/>
      <c r="BC304" s="26"/>
      <c r="BD304" s="26"/>
      <c r="BE304" s="26"/>
      <c r="BF304" s="26"/>
    </row>
    <row r="305" spans="1:58" ht="15.75" customHeight="1" outlineLevel="1" x14ac:dyDescent="0.45">
      <c r="A305" s="13">
        <v>302</v>
      </c>
      <c r="B305" s="39" t="s">
        <v>524</v>
      </c>
      <c r="C305" s="216" t="s">
        <v>525</v>
      </c>
      <c r="D305" s="66" t="s">
        <v>526</v>
      </c>
      <c r="E305" s="13"/>
      <c r="F305" s="132" t="s">
        <v>181</v>
      </c>
      <c r="G305" s="13"/>
      <c r="H305" s="13"/>
      <c r="I305" s="13"/>
      <c r="J305" s="13"/>
      <c r="K305" s="13"/>
      <c r="L305" s="13"/>
      <c r="M305" s="39"/>
      <c r="N305" s="167" t="s">
        <v>527</v>
      </c>
      <c r="O305" s="69" t="s">
        <v>364</v>
      </c>
      <c r="P305" s="66">
        <v>25.033999999999999</v>
      </c>
      <c r="Q305" s="66">
        <v>-80.64</v>
      </c>
      <c r="R305" s="39" t="s">
        <v>222</v>
      </c>
      <c r="S305" s="87" t="s">
        <v>474</v>
      </c>
      <c r="T305" s="87"/>
      <c r="U305" s="87"/>
      <c r="V305" s="87"/>
      <c r="W305" s="94"/>
      <c r="X305" s="39"/>
      <c r="Y305" s="13"/>
      <c r="Z305" s="13"/>
      <c r="AA305" s="13"/>
      <c r="AB305" s="13"/>
      <c r="AC305" s="13"/>
      <c r="AD305" s="13"/>
      <c r="AE305" s="13"/>
      <c r="AF305" s="13"/>
      <c r="AG305" s="13"/>
      <c r="AH305" s="39"/>
      <c r="AI305" s="140"/>
      <c r="AJ305" s="39"/>
      <c r="AK305" s="140"/>
      <c r="AL305" s="13"/>
      <c r="AM305" s="13"/>
      <c r="AN305" s="13"/>
      <c r="AO305" s="155"/>
      <c r="AP305" s="26"/>
      <c r="AQ305" s="26"/>
      <c r="AR305" s="26"/>
      <c r="AS305" s="26"/>
      <c r="AT305" s="26"/>
      <c r="AU305" s="26"/>
      <c r="AV305" s="26"/>
      <c r="AW305" s="26"/>
      <c r="AX305" s="26"/>
      <c r="AY305" s="26"/>
      <c r="AZ305" s="26"/>
      <c r="BA305" s="26"/>
      <c r="BB305" s="26"/>
      <c r="BC305" s="26"/>
      <c r="BD305" s="26"/>
      <c r="BE305" s="26"/>
      <c r="BF305" s="26"/>
    </row>
    <row r="306" spans="1:58" ht="15.75" customHeight="1" outlineLevel="1" x14ac:dyDescent="0.45">
      <c r="A306" s="13">
        <v>303</v>
      </c>
      <c r="B306" s="39" t="s">
        <v>524</v>
      </c>
      <c r="C306" s="216" t="s">
        <v>525</v>
      </c>
      <c r="D306" s="66" t="s">
        <v>526</v>
      </c>
      <c r="E306" s="13"/>
      <c r="F306" s="132" t="s">
        <v>181</v>
      </c>
      <c r="G306" s="13"/>
      <c r="H306" s="13"/>
      <c r="I306" s="13"/>
      <c r="J306" s="13"/>
      <c r="K306" s="13"/>
      <c r="L306" s="13"/>
      <c r="M306" s="39"/>
      <c r="N306" s="167" t="s">
        <v>527</v>
      </c>
      <c r="O306" s="69" t="s">
        <v>364</v>
      </c>
      <c r="P306" s="66">
        <v>25.033999999999999</v>
      </c>
      <c r="Q306" s="66">
        <v>-80.64</v>
      </c>
      <c r="R306" s="39" t="s">
        <v>222</v>
      </c>
      <c r="S306" s="87" t="s">
        <v>474</v>
      </c>
      <c r="T306" s="87"/>
      <c r="U306" s="87"/>
      <c r="V306" s="87"/>
      <c r="W306" s="94"/>
      <c r="X306" s="39"/>
      <c r="Y306" s="13"/>
      <c r="Z306" s="13"/>
      <c r="AA306" s="13"/>
      <c r="AB306" s="13"/>
      <c r="AC306" s="13"/>
      <c r="AD306" s="13"/>
      <c r="AE306" s="13"/>
      <c r="AF306" s="13"/>
      <c r="AG306" s="13"/>
      <c r="AH306" s="39"/>
      <c r="AI306" s="140"/>
      <c r="AJ306" s="39"/>
      <c r="AK306" s="140"/>
      <c r="AL306" s="13"/>
      <c r="AM306" s="13"/>
      <c r="AN306" s="13"/>
      <c r="AO306" s="155"/>
      <c r="AP306" s="26"/>
      <c r="AQ306" s="26"/>
      <c r="AR306" s="26"/>
      <c r="AS306" s="26"/>
      <c r="AT306" s="26"/>
      <c r="AU306" s="26"/>
      <c r="AV306" s="26"/>
      <c r="AW306" s="26"/>
      <c r="AX306" s="26"/>
      <c r="AY306" s="26"/>
      <c r="AZ306" s="26"/>
      <c r="BA306" s="26"/>
      <c r="BB306" s="26"/>
      <c r="BC306" s="26"/>
      <c r="BD306" s="26"/>
      <c r="BE306" s="26"/>
      <c r="BF306" s="26"/>
    </row>
    <row r="307" spans="1:58" ht="15.75" customHeight="1" outlineLevel="1" x14ac:dyDescent="0.45">
      <c r="A307" s="13">
        <v>304</v>
      </c>
      <c r="B307" s="39" t="s">
        <v>524</v>
      </c>
      <c r="C307" s="216" t="s">
        <v>525</v>
      </c>
      <c r="D307" s="66" t="s">
        <v>526</v>
      </c>
      <c r="E307" s="13"/>
      <c r="F307" s="132" t="s">
        <v>181</v>
      </c>
      <c r="G307" s="13"/>
      <c r="H307" s="13"/>
      <c r="I307" s="13"/>
      <c r="J307" s="13"/>
      <c r="K307" s="13"/>
      <c r="L307" s="13"/>
      <c r="M307" s="39"/>
      <c r="N307" s="167" t="s">
        <v>527</v>
      </c>
      <c r="O307" s="69" t="s">
        <v>364</v>
      </c>
      <c r="P307" s="66">
        <v>24.940999999999999</v>
      </c>
      <c r="Q307" s="66">
        <v>-80.864000000000004</v>
      </c>
      <c r="R307" s="39" t="s">
        <v>222</v>
      </c>
      <c r="S307" s="87" t="s">
        <v>474</v>
      </c>
      <c r="T307" s="87"/>
      <c r="U307" s="87"/>
      <c r="V307" s="87"/>
      <c r="W307" s="94"/>
      <c r="X307" s="39"/>
      <c r="Y307" s="13"/>
      <c r="Z307" s="13"/>
      <c r="AA307" s="13"/>
      <c r="AB307" s="13"/>
      <c r="AC307" s="13"/>
      <c r="AD307" s="13"/>
      <c r="AE307" s="13"/>
      <c r="AF307" s="13"/>
      <c r="AG307" s="13"/>
      <c r="AH307" s="39"/>
      <c r="AI307" s="140"/>
      <c r="AJ307" s="39"/>
      <c r="AK307" s="140"/>
      <c r="AL307" s="13"/>
      <c r="AM307" s="13"/>
      <c r="AN307" s="13"/>
      <c r="AO307" s="155"/>
      <c r="AP307" s="26"/>
      <c r="AQ307" s="26"/>
      <c r="AR307" s="26"/>
      <c r="AS307" s="26"/>
      <c r="AT307" s="26"/>
      <c r="AU307" s="26"/>
      <c r="AV307" s="26"/>
      <c r="AW307" s="26"/>
      <c r="AX307" s="26"/>
      <c r="AY307" s="26"/>
      <c r="AZ307" s="26"/>
      <c r="BA307" s="26"/>
      <c r="BB307" s="26"/>
      <c r="BC307" s="26"/>
      <c r="BD307" s="26"/>
      <c r="BE307" s="26"/>
      <c r="BF307" s="26"/>
    </row>
    <row r="308" spans="1:58" ht="15.75" customHeight="1" outlineLevel="1" x14ac:dyDescent="0.45">
      <c r="A308" s="13">
        <v>305</v>
      </c>
      <c r="B308" s="39" t="s">
        <v>524</v>
      </c>
      <c r="C308" s="216" t="s">
        <v>525</v>
      </c>
      <c r="D308" s="66" t="s">
        <v>526</v>
      </c>
      <c r="E308" s="13"/>
      <c r="F308" s="132" t="s">
        <v>181</v>
      </c>
      <c r="G308" s="13"/>
      <c r="H308" s="13"/>
      <c r="I308" s="13"/>
      <c r="J308" s="13"/>
      <c r="K308" s="13"/>
      <c r="L308" s="13"/>
      <c r="M308" s="39"/>
      <c r="N308" s="167" t="s">
        <v>527</v>
      </c>
      <c r="O308" s="69" t="s">
        <v>364</v>
      </c>
      <c r="P308" s="66">
        <v>24.940999999999999</v>
      </c>
      <c r="Q308" s="66">
        <v>-80.864000000000004</v>
      </c>
      <c r="R308" s="39" t="s">
        <v>222</v>
      </c>
      <c r="S308" s="87" t="s">
        <v>474</v>
      </c>
      <c r="T308" s="87"/>
      <c r="U308" s="87"/>
      <c r="V308" s="87"/>
      <c r="W308" s="94"/>
      <c r="X308" s="39"/>
      <c r="Y308" s="13"/>
      <c r="Z308" s="13"/>
      <c r="AA308" s="13"/>
      <c r="AB308" s="13"/>
      <c r="AC308" s="13"/>
      <c r="AD308" s="13"/>
      <c r="AE308" s="13"/>
      <c r="AF308" s="13"/>
      <c r="AG308" s="13"/>
      <c r="AH308" s="39"/>
      <c r="AI308" s="140"/>
      <c r="AJ308" s="39"/>
      <c r="AK308" s="140"/>
      <c r="AL308" s="13"/>
      <c r="AM308" s="13"/>
      <c r="AN308" s="13"/>
      <c r="AO308" s="155"/>
      <c r="AP308" s="26"/>
      <c r="AQ308" s="26"/>
      <c r="AR308" s="26"/>
      <c r="AS308" s="26"/>
      <c r="AT308" s="26"/>
      <c r="AU308" s="26"/>
      <c r="AV308" s="26"/>
      <c r="AW308" s="26"/>
      <c r="AX308" s="26"/>
      <c r="AY308" s="26"/>
      <c r="AZ308" s="26"/>
      <c r="BA308" s="26"/>
      <c r="BB308" s="26"/>
      <c r="BC308" s="26"/>
      <c r="BD308" s="26"/>
      <c r="BE308" s="26"/>
      <c r="BF308" s="26"/>
    </row>
    <row r="309" spans="1:58" ht="15.75" customHeight="1" outlineLevel="1" x14ac:dyDescent="0.45">
      <c r="A309" s="13">
        <v>306</v>
      </c>
      <c r="B309" s="39" t="s">
        <v>524</v>
      </c>
      <c r="C309" s="216" t="s">
        <v>525</v>
      </c>
      <c r="D309" s="66" t="s">
        <v>526</v>
      </c>
      <c r="E309" s="13"/>
      <c r="F309" s="132" t="s">
        <v>181</v>
      </c>
      <c r="G309" s="13"/>
      <c r="H309" s="13"/>
      <c r="I309" s="13"/>
      <c r="J309" s="13"/>
      <c r="K309" s="13"/>
      <c r="L309" s="13"/>
      <c r="M309" s="39"/>
      <c r="N309" s="167" t="s">
        <v>527</v>
      </c>
      <c r="O309" s="69" t="s">
        <v>364</v>
      </c>
      <c r="P309" s="66">
        <v>25.215</v>
      </c>
      <c r="Q309" s="66">
        <v>-80.540000000000006</v>
      </c>
      <c r="R309" s="39" t="s">
        <v>222</v>
      </c>
      <c r="S309" s="87" t="s">
        <v>474</v>
      </c>
      <c r="T309" s="87"/>
      <c r="U309" s="87"/>
      <c r="V309" s="87"/>
      <c r="W309" s="94"/>
      <c r="X309" s="39"/>
      <c r="Y309" s="13"/>
      <c r="Z309" s="13"/>
      <c r="AA309" s="13"/>
      <c r="AB309" s="13"/>
      <c r="AC309" s="13"/>
      <c r="AD309" s="13"/>
      <c r="AE309" s="13"/>
      <c r="AF309" s="13"/>
      <c r="AG309" s="13"/>
      <c r="AH309" s="39"/>
      <c r="AI309" s="140"/>
      <c r="AJ309" s="39"/>
      <c r="AK309" s="140"/>
      <c r="AL309" s="13"/>
      <c r="AM309" s="13"/>
      <c r="AN309" s="13"/>
      <c r="AO309" s="155"/>
      <c r="AP309" s="26"/>
      <c r="AQ309" s="26"/>
      <c r="AR309" s="26"/>
      <c r="AS309" s="26"/>
      <c r="AT309" s="26"/>
      <c r="AU309" s="26"/>
      <c r="AV309" s="26"/>
      <c r="AW309" s="26"/>
      <c r="AX309" s="26"/>
      <c r="AY309" s="26"/>
      <c r="AZ309" s="26"/>
      <c r="BA309" s="26"/>
      <c r="BB309" s="26"/>
      <c r="BC309" s="26"/>
      <c r="BD309" s="26"/>
      <c r="BE309" s="26"/>
      <c r="BF309" s="26"/>
    </row>
    <row r="310" spans="1:58" ht="15.75" customHeight="1" outlineLevel="1" x14ac:dyDescent="0.45">
      <c r="A310" s="13">
        <v>307</v>
      </c>
      <c r="B310" s="39" t="s">
        <v>524</v>
      </c>
      <c r="C310" s="216" t="s">
        <v>525</v>
      </c>
      <c r="D310" s="66" t="s">
        <v>526</v>
      </c>
      <c r="E310" s="13"/>
      <c r="F310" s="132" t="s">
        <v>181</v>
      </c>
      <c r="G310" s="13"/>
      <c r="H310" s="13"/>
      <c r="I310" s="13"/>
      <c r="J310" s="13"/>
      <c r="K310" s="13"/>
      <c r="L310" s="13"/>
      <c r="M310" s="39"/>
      <c r="N310" s="167" t="s">
        <v>527</v>
      </c>
      <c r="O310" s="69" t="s">
        <v>364</v>
      </c>
      <c r="P310" s="66">
        <v>25.215</v>
      </c>
      <c r="Q310" s="66">
        <v>-80.540000000000006</v>
      </c>
      <c r="R310" s="39" t="s">
        <v>222</v>
      </c>
      <c r="S310" s="87" t="s">
        <v>474</v>
      </c>
      <c r="T310" s="87"/>
      <c r="U310" s="87"/>
      <c r="V310" s="87"/>
      <c r="W310" s="94"/>
      <c r="X310" s="39"/>
      <c r="Y310" s="13"/>
      <c r="Z310" s="13"/>
      <c r="AA310" s="13"/>
      <c r="AB310" s="13"/>
      <c r="AC310" s="13"/>
      <c r="AD310" s="13"/>
      <c r="AE310" s="13"/>
      <c r="AF310" s="13"/>
      <c r="AG310" s="13"/>
      <c r="AH310" s="39"/>
      <c r="AI310" s="140"/>
      <c r="AJ310" s="39"/>
      <c r="AK310" s="140"/>
      <c r="AL310" s="13"/>
      <c r="AM310" s="13"/>
      <c r="AN310" s="13"/>
      <c r="AO310" s="155"/>
      <c r="AP310" s="26"/>
      <c r="AQ310" s="26"/>
      <c r="AR310" s="26"/>
      <c r="AS310" s="26"/>
      <c r="AT310" s="26"/>
      <c r="AU310" s="26"/>
      <c r="AV310" s="26"/>
      <c r="AW310" s="26"/>
      <c r="AX310" s="26"/>
      <c r="AY310" s="26"/>
      <c r="AZ310" s="26"/>
      <c r="BA310" s="26"/>
      <c r="BB310" s="26"/>
      <c r="BC310" s="26"/>
      <c r="BD310" s="26"/>
      <c r="BE310" s="26"/>
      <c r="BF310" s="26"/>
    </row>
    <row r="311" spans="1:58" ht="15.75" customHeight="1" outlineLevel="1" x14ac:dyDescent="0.45">
      <c r="A311" s="13">
        <v>308</v>
      </c>
      <c r="B311" s="39" t="s">
        <v>524</v>
      </c>
      <c r="C311" s="216" t="s">
        <v>525</v>
      </c>
      <c r="D311" s="66" t="s">
        <v>528</v>
      </c>
      <c r="E311" s="13"/>
      <c r="F311" s="132" t="s">
        <v>181</v>
      </c>
      <c r="G311" s="13"/>
      <c r="H311" s="13"/>
      <c r="I311" s="13"/>
      <c r="J311" s="13"/>
      <c r="K311" s="13"/>
      <c r="L311" s="13"/>
      <c r="M311" s="39"/>
      <c r="N311" s="167" t="s">
        <v>527</v>
      </c>
      <c r="O311" s="69" t="s">
        <v>364</v>
      </c>
      <c r="P311" s="66">
        <v>25.148</v>
      </c>
      <c r="Q311" s="66">
        <v>-80.575000000000003</v>
      </c>
      <c r="R311" s="39" t="s">
        <v>222</v>
      </c>
      <c r="S311" s="87" t="s">
        <v>474</v>
      </c>
      <c r="T311" s="87"/>
      <c r="U311" s="87"/>
      <c r="V311" s="87"/>
      <c r="W311" s="94"/>
      <c r="X311" s="39"/>
      <c r="Y311" s="13"/>
      <c r="Z311" s="13"/>
      <c r="AA311" s="13"/>
      <c r="AB311" s="13"/>
      <c r="AC311" s="13"/>
      <c r="AD311" s="13"/>
      <c r="AE311" s="13"/>
      <c r="AF311" s="13"/>
      <c r="AG311" s="13"/>
      <c r="AH311" s="39"/>
      <c r="AI311" s="140"/>
      <c r="AJ311" s="39"/>
      <c r="AK311" s="140"/>
      <c r="AL311" s="13"/>
      <c r="AM311" s="13"/>
      <c r="AN311" s="13"/>
      <c r="AO311" s="155"/>
      <c r="AP311" s="26"/>
      <c r="AQ311" s="26"/>
      <c r="AR311" s="26"/>
      <c r="AS311" s="26"/>
      <c r="AT311" s="26"/>
      <c r="AU311" s="26"/>
      <c r="AV311" s="26"/>
      <c r="AW311" s="26"/>
      <c r="AX311" s="26"/>
      <c r="AY311" s="26"/>
      <c r="AZ311" s="26"/>
      <c r="BA311" s="26"/>
      <c r="BB311" s="26"/>
      <c r="BC311" s="26"/>
      <c r="BD311" s="26"/>
      <c r="BE311" s="26"/>
      <c r="BF311" s="26"/>
    </row>
    <row r="312" spans="1:58" ht="15.75" customHeight="1" outlineLevel="1" x14ac:dyDescent="0.45">
      <c r="A312" s="13">
        <v>309</v>
      </c>
      <c r="B312" s="39" t="s">
        <v>524</v>
      </c>
      <c r="C312" s="216" t="s">
        <v>525</v>
      </c>
      <c r="D312" s="66" t="s">
        <v>528</v>
      </c>
      <c r="E312" s="13"/>
      <c r="F312" s="133" t="s">
        <v>275</v>
      </c>
      <c r="G312" s="13"/>
      <c r="H312" s="13"/>
      <c r="I312" s="13"/>
      <c r="J312" s="13"/>
      <c r="K312" s="13"/>
      <c r="L312" s="13"/>
      <c r="M312" s="39"/>
      <c r="N312" s="167" t="s">
        <v>527</v>
      </c>
      <c r="O312" s="69" t="s">
        <v>364</v>
      </c>
      <c r="P312" s="66">
        <v>25.148</v>
      </c>
      <c r="Q312" s="66">
        <v>-80.575000000000003</v>
      </c>
      <c r="R312" s="39" t="s">
        <v>222</v>
      </c>
      <c r="S312" s="87" t="s">
        <v>474</v>
      </c>
      <c r="T312" s="87"/>
      <c r="U312" s="87"/>
      <c r="V312" s="87"/>
      <c r="W312" s="94"/>
      <c r="X312" s="39"/>
      <c r="Y312" s="13"/>
      <c r="Z312" s="13"/>
      <c r="AA312" s="13"/>
      <c r="AB312" s="13"/>
      <c r="AC312" s="13"/>
      <c r="AD312" s="13"/>
      <c r="AE312" s="13"/>
      <c r="AF312" s="13"/>
      <c r="AG312" s="13"/>
      <c r="AH312" s="39"/>
      <c r="AI312" s="140"/>
      <c r="AJ312" s="39"/>
      <c r="AK312" s="140"/>
      <c r="AL312" s="13"/>
      <c r="AM312" s="13"/>
      <c r="AN312" s="13"/>
      <c r="AO312" s="155"/>
      <c r="AP312" s="26"/>
      <c r="AQ312" s="26"/>
      <c r="AR312" s="26"/>
      <c r="AS312" s="26"/>
      <c r="AT312" s="26"/>
      <c r="AU312" s="26"/>
      <c r="AV312" s="26"/>
      <c r="AW312" s="26"/>
      <c r="AX312" s="26"/>
      <c r="AY312" s="26"/>
      <c r="AZ312" s="26"/>
      <c r="BA312" s="26"/>
      <c r="BB312" s="26"/>
      <c r="BC312" s="26"/>
      <c r="BD312" s="26"/>
      <c r="BE312" s="26"/>
      <c r="BF312" s="26"/>
    </row>
    <row r="313" spans="1:58" ht="15.75" customHeight="1" outlineLevel="1" x14ac:dyDescent="0.45">
      <c r="A313" s="13">
        <v>310</v>
      </c>
      <c r="B313" s="39" t="s">
        <v>524</v>
      </c>
      <c r="C313" s="216" t="s">
        <v>525</v>
      </c>
      <c r="D313" s="66" t="s">
        <v>528</v>
      </c>
      <c r="E313" s="13"/>
      <c r="F313" s="132" t="s">
        <v>529</v>
      </c>
      <c r="G313" s="13"/>
      <c r="H313" s="13"/>
      <c r="I313" s="13"/>
      <c r="J313" s="13"/>
      <c r="K313" s="13"/>
      <c r="L313" s="13"/>
      <c r="M313" s="39"/>
      <c r="N313" s="167" t="s">
        <v>527</v>
      </c>
      <c r="O313" s="69" t="s">
        <v>364</v>
      </c>
      <c r="P313" s="66">
        <v>25.064</v>
      </c>
      <c r="Q313" s="66">
        <v>-80.628</v>
      </c>
      <c r="R313" s="39" t="s">
        <v>222</v>
      </c>
      <c r="S313" s="87" t="s">
        <v>474</v>
      </c>
      <c r="T313" s="87"/>
      <c r="U313" s="87"/>
      <c r="V313" s="87"/>
      <c r="W313" s="94"/>
      <c r="X313" s="39"/>
      <c r="Y313" s="13"/>
      <c r="Z313" s="13"/>
      <c r="AA313" s="13"/>
      <c r="AB313" s="13"/>
      <c r="AC313" s="13"/>
      <c r="AD313" s="13"/>
      <c r="AE313" s="13"/>
      <c r="AF313" s="13"/>
      <c r="AG313" s="13"/>
      <c r="AH313" s="39"/>
      <c r="AI313" s="140"/>
      <c r="AJ313" s="39"/>
      <c r="AK313" s="140"/>
      <c r="AL313" s="13"/>
      <c r="AM313" s="13"/>
      <c r="AN313" s="13"/>
      <c r="AO313" s="155"/>
      <c r="AP313" s="26"/>
      <c r="AQ313" s="26"/>
      <c r="AR313" s="26"/>
      <c r="AS313" s="26"/>
      <c r="AT313" s="26"/>
      <c r="AU313" s="26"/>
      <c r="AV313" s="26"/>
      <c r="AW313" s="26"/>
      <c r="AX313" s="26"/>
      <c r="AY313" s="26"/>
      <c r="AZ313" s="26"/>
      <c r="BA313" s="26"/>
      <c r="BB313" s="26"/>
      <c r="BC313" s="26"/>
      <c r="BD313" s="26"/>
      <c r="BE313" s="26"/>
      <c r="BF313" s="26"/>
    </row>
    <row r="314" spans="1:58" ht="15.75" customHeight="1" outlineLevel="1" x14ac:dyDescent="0.45">
      <c r="A314" s="13">
        <v>311</v>
      </c>
      <c r="B314" s="39" t="s">
        <v>524</v>
      </c>
      <c r="C314" s="216" t="s">
        <v>525</v>
      </c>
      <c r="D314" s="66" t="s">
        <v>528</v>
      </c>
      <c r="E314" s="13"/>
      <c r="F314" s="133" t="s">
        <v>275</v>
      </c>
      <c r="G314" s="13"/>
      <c r="H314" s="13"/>
      <c r="I314" s="13"/>
      <c r="J314" s="13"/>
      <c r="K314" s="13"/>
      <c r="L314" s="13"/>
      <c r="M314" s="39"/>
      <c r="N314" s="167" t="s">
        <v>527</v>
      </c>
      <c r="O314" s="69" t="s">
        <v>364</v>
      </c>
      <c r="P314" s="66">
        <v>25.064</v>
      </c>
      <c r="Q314" s="66">
        <v>-80.628</v>
      </c>
      <c r="R314" s="39" t="s">
        <v>222</v>
      </c>
      <c r="S314" s="87" t="s">
        <v>474</v>
      </c>
      <c r="T314" s="87"/>
      <c r="U314" s="87"/>
      <c r="V314" s="87"/>
      <c r="W314" s="94"/>
      <c r="X314" s="39"/>
      <c r="Y314" s="13"/>
      <c r="Z314" s="13"/>
      <c r="AA314" s="13"/>
      <c r="AB314" s="13"/>
      <c r="AC314" s="13"/>
      <c r="AD314" s="13"/>
      <c r="AE314" s="13"/>
      <c r="AF314" s="13"/>
      <c r="AG314" s="13"/>
      <c r="AH314" s="39"/>
      <c r="AI314" s="140"/>
      <c r="AJ314" s="39"/>
      <c r="AK314" s="140"/>
      <c r="AL314" s="13"/>
      <c r="AM314" s="13"/>
      <c r="AN314" s="13"/>
      <c r="AO314" s="155"/>
      <c r="AP314" s="26"/>
      <c r="AQ314" s="26"/>
      <c r="AR314" s="26"/>
      <c r="AS314" s="26"/>
      <c r="AT314" s="26"/>
      <c r="AU314" s="26"/>
      <c r="AV314" s="26"/>
      <c r="AW314" s="26"/>
      <c r="AX314" s="26"/>
      <c r="AY314" s="26"/>
      <c r="AZ314" s="26"/>
      <c r="BA314" s="26"/>
      <c r="BB314" s="26"/>
      <c r="BC314" s="26"/>
      <c r="BD314" s="26"/>
      <c r="BE314" s="26"/>
      <c r="BF314" s="26"/>
    </row>
    <row r="315" spans="1:58" ht="15.75" customHeight="1" outlineLevel="1" x14ac:dyDescent="0.45">
      <c r="A315" s="13">
        <v>312</v>
      </c>
      <c r="B315" s="39" t="s">
        <v>524</v>
      </c>
      <c r="C315" s="216" t="s">
        <v>525</v>
      </c>
      <c r="D315" s="66" t="s">
        <v>528</v>
      </c>
      <c r="E315" s="13"/>
      <c r="F315" s="132" t="s">
        <v>181</v>
      </c>
      <c r="G315" s="13"/>
      <c r="H315" s="13"/>
      <c r="I315" s="13"/>
      <c r="J315" s="13"/>
      <c r="K315" s="13"/>
      <c r="L315" s="13"/>
      <c r="M315" s="39"/>
      <c r="N315" s="167" t="s">
        <v>527</v>
      </c>
      <c r="O315" s="69" t="s">
        <v>364</v>
      </c>
      <c r="P315" s="66">
        <v>25.024000000000001</v>
      </c>
      <c r="Q315" s="66">
        <v>-80.653999999999996</v>
      </c>
      <c r="R315" s="39" t="s">
        <v>222</v>
      </c>
      <c r="S315" s="87" t="s">
        <v>474</v>
      </c>
      <c r="T315" s="87"/>
      <c r="U315" s="87"/>
      <c r="V315" s="87"/>
      <c r="W315" s="94"/>
      <c r="X315" s="39"/>
      <c r="Y315" s="13"/>
      <c r="Z315" s="13"/>
      <c r="AA315" s="13"/>
      <c r="AB315" s="13"/>
      <c r="AC315" s="13"/>
      <c r="AD315" s="13"/>
      <c r="AE315" s="13"/>
      <c r="AF315" s="13"/>
      <c r="AG315" s="13"/>
      <c r="AH315" s="39"/>
      <c r="AI315" s="140"/>
      <c r="AJ315" s="39"/>
      <c r="AK315" s="140"/>
      <c r="AL315" s="13"/>
      <c r="AM315" s="13"/>
      <c r="AN315" s="13"/>
      <c r="AO315" s="155"/>
      <c r="AP315" s="26"/>
      <c r="AQ315" s="26"/>
      <c r="AR315" s="26"/>
      <c r="AS315" s="26"/>
      <c r="AT315" s="26"/>
      <c r="AU315" s="26"/>
      <c r="AV315" s="26"/>
      <c r="AW315" s="26"/>
      <c r="AX315" s="26"/>
      <c r="AY315" s="26"/>
      <c r="AZ315" s="26"/>
      <c r="BA315" s="26"/>
      <c r="BB315" s="26"/>
      <c r="BC315" s="26"/>
      <c r="BD315" s="26"/>
      <c r="BE315" s="26"/>
      <c r="BF315" s="26"/>
    </row>
    <row r="316" spans="1:58" ht="15.75" customHeight="1" outlineLevel="1" x14ac:dyDescent="0.45">
      <c r="A316" s="13">
        <v>313</v>
      </c>
      <c r="B316" s="39" t="s">
        <v>524</v>
      </c>
      <c r="C316" s="216" t="s">
        <v>525</v>
      </c>
      <c r="D316" s="66" t="s">
        <v>528</v>
      </c>
      <c r="E316" s="13"/>
      <c r="F316" s="133" t="s">
        <v>275</v>
      </c>
      <c r="G316" s="13"/>
      <c r="H316" s="13"/>
      <c r="I316" s="13"/>
      <c r="J316" s="13"/>
      <c r="K316" s="13"/>
      <c r="L316" s="13"/>
      <c r="M316" s="39"/>
      <c r="N316" s="167" t="s">
        <v>527</v>
      </c>
      <c r="O316" s="69" t="s">
        <v>364</v>
      </c>
      <c r="P316" s="66">
        <v>25.024000000000001</v>
      </c>
      <c r="Q316" s="66">
        <v>-80.653999999999996</v>
      </c>
      <c r="R316" s="39" t="s">
        <v>222</v>
      </c>
      <c r="S316" s="87" t="s">
        <v>474</v>
      </c>
      <c r="T316" s="87"/>
      <c r="U316" s="87"/>
      <c r="V316" s="87"/>
      <c r="W316" s="94"/>
      <c r="X316" s="39"/>
      <c r="Y316" s="13"/>
      <c r="Z316" s="13"/>
      <c r="AA316" s="13"/>
      <c r="AB316" s="13"/>
      <c r="AC316" s="13"/>
      <c r="AD316" s="13"/>
      <c r="AE316" s="13"/>
      <c r="AF316" s="13"/>
      <c r="AG316" s="13"/>
      <c r="AH316" s="39"/>
      <c r="AI316" s="140"/>
      <c r="AJ316" s="39"/>
      <c r="AK316" s="140"/>
      <c r="AL316" s="13"/>
      <c r="AM316" s="13"/>
      <c r="AN316" s="13"/>
      <c r="AO316" s="155"/>
      <c r="AP316" s="26"/>
      <c r="AQ316" s="26"/>
      <c r="AR316" s="26"/>
      <c r="AS316" s="26"/>
      <c r="AT316" s="26"/>
      <c r="AU316" s="26"/>
      <c r="AV316" s="26"/>
      <c r="AW316" s="26"/>
      <c r="AX316" s="26"/>
      <c r="AY316" s="26"/>
      <c r="AZ316" s="26"/>
      <c r="BA316" s="26"/>
      <c r="BB316" s="26"/>
      <c r="BC316" s="26"/>
      <c r="BD316" s="26"/>
      <c r="BE316" s="26"/>
      <c r="BF316" s="26"/>
    </row>
    <row r="317" spans="1:58" ht="15.75" customHeight="1" outlineLevel="1" x14ac:dyDescent="0.45">
      <c r="A317" s="13">
        <v>314</v>
      </c>
      <c r="B317" s="39" t="s">
        <v>524</v>
      </c>
      <c r="C317" s="216" t="s">
        <v>525</v>
      </c>
      <c r="D317" s="66" t="s">
        <v>528</v>
      </c>
      <c r="E317" s="13"/>
      <c r="F317" s="132" t="s">
        <v>181</v>
      </c>
      <c r="G317" s="13"/>
      <c r="H317" s="13"/>
      <c r="I317" s="13"/>
      <c r="J317" s="13"/>
      <c r="K317" s="13"/>
      <c r="L317" s="13"/>
      <c r="M317" s="39"/>
      <c r="N317" s="167" t="s">
        <v>527</v>
      </c>
      <c r="O317" s="69" t="s">
        <v>364</v>
      </c>
      <c r="P317" s="66">
        <v>25.074000000000002</v>
      </c>
      <c r="Q317" s="66">
        <v>-80.736999999999995</v>
      </c>
      <c r="R317" s="39" t="s">
        <v>222</v>
      </c>
      <c r="S317" s="87" t="s">
        <v>474</v>
      </c>
      <c r="T317" s="87"/>
      <c r="U317" s="87"/>
      <c r="V317" s="87"/>
      <c r="W317" s="94"/>
      <c r="X317" s="39"/>
      <c r="Y317" s="13"/>
      <c r="Z317" s="13"/>
      <c r="AA317" s="13"/>
      <c r="AB317" s="13"/>
      <c r="AC317" s="13"/>
      <c r="AD317" s="13"/>
      <c r="AE317" s="13"/>
      <c r="AF317" s="13"/>
      <c r="AG317" s="13"/>
      <c r="AH317" s="39"/>
      <c r="AI317" s="140"/>
      <c r="AJ317" s="39"/>
      <c r="AK317" s="140"/>
      <c r="AL317" s="13"/>
      <c r="AM317" s="13"/>
      <c r="AN317" s="13"/>
      <c r="AO317" s="155"/>
      <c r="AP317" s="26"/>
      <c r="AQ317" s="26"/>
      <c r="AR317" s="26"/>
      <c r="AS317" s="26"/>
      <c r="AT317" s="26"/>
      <c r="AU317" s="26"/>
      <c r="AV317" s="26"/>
      <c r="AW317" s="26"/>
      <c r="AX317" s="26"/>
      <c r="AY317" s="26"/>
      <c r="AZ317" s="26"/>
      <c r="BA317" s="26"/>
      <c r="BB317" s="26"/>
      <c r="BC317" s="26"/>
      <c r="BD317" s="26"/>
      <c r="BE317" s="26"/>
      <c r="BF317" s="26"/>
    </row>
    <row r="318" spans="1:58" ht="15.75" customHeight="1" outlineLevel="1" x14ac:dyDescent="0.45">
      <c r="A318" s="13">
        <v>315</v>
      </c>
      <c r="B318" s="39" t="s">
        <v>524</v>
      </c>
      <c r="C318" s="216" t="s">
        <v>525</v>
      </c>
      <c r="D318" s="66" t="s">
        <v>528</v>
      </c>
      <c r="E318" s="13"/>
      <c r="F318" s="132" t="s">
        <v>529</v>
      </c>
      <c r="G318" s="13"/>
      <c r="H318" s="13"/>
      <c r="I318" s="13"/>
      <c r="J318" s="13"/>
      <c r="K318" s="13"/>
      <c r="L318" s="13"/>
      <c r="M318" s="39"/>
      <c r="N318" s="167" t="s">
        <v>527</v>
      </c>
      <c r="O318" s="69" t="s">
        <v>364</v>
      </c>
      <c r="P318" s="66">
        <v>25.053999999999998</v>
      </c>
      <c r="Q318" s="66">
        <v>-80.754000000000005</v>
      </c>
      <c r="R318" s="39" t="s">
        <v>222</v>
      </c>
      <c r="S318" s="87" t="s">
        <v>474</v>
      </c>
      <c r="T318" s="87"/>
      <c r="U318" s="87"/>
      <c r="V318" s="87"/>
      <c r="W318" s="94"/>
      <c r="X318" s="39"/>
      <c r="Y318" s="13"/>
      <c r="Z318" s="13"/>
      <c r="AA318" s="13"/>
      <c r="AB318" s="13"/>
      <c r="AC318" s="13"/>
      <c r="AD318" s="13"/>
      <c r="AE318" s="13"/>
      <c r="AF318" s="13"/>
      <c r="AG318" s="13"/>
      <c r="AH318" s="39"/>
      <c r="AI318" s="140"/>
      <c r="AJ318" s="39"/>
      <c r="AK318" s="140"/>
      <c r="AL318" s="13"/>
      <c r="AM318" s="13"/>
      <c r="AN318" s="13"/>
      <c r="AO318" s="155"/>
      <c r="AP318" s="26"/>
      <c r="AQ318" s="26"/>
      <c r="AR318" s="26"/>
      <c r="AS318" s="26"/>
      <c r="AT318" s="26"/>
      <c r="AU318" s="26"/>
      <c r="AV318" s="26"/>
      <c r="AW318" s="26"/>
      <c r="AX318" s="26"/>
      <c r="AY318" s="26"/>
      <c r="AZ318" s="26"/>
      <c r="BA318" s="26"/>
      <c r="BB318" s="26"/>
      <c r="BC318" s="26"/>
      <c r="BD318" s="26"/>
      <c r="BE318" s="26"/>
      <c r="BF318" s="26"/>
    </row>
    <row r="319" spans="1:58" ht="15.75" customHeight="1" outlineLevel="1" x14ac:dyDescent="0.45">
      <c r="A319" s="13">
        <v>316</v>
      </c>
      <c r="B319" s="39" t="s">
        <v>524</v>
      </c>
      <c r="C319" s="216" t="s">
        <v>525</v>
      </c>
      <c r="D319" s="66" t="s">
        <v>530</v>
      </c>
      <c r="E319" s="13"/>
      <c r="F319" s="132" t="s">
        <v>529</v>
      </c>
      <c r="G319" s="13"/>
      <c r="H319" s="13"/>
      <c r="I319" s="13"/>
      <c r="J319" s="13"/>
      <c r="K319" s="13"/>
      <c r="L319" s="13"/>
      <c r="M319" s="39"/>
      <c r="N319" s="167" t="s">
        <v>531</v>
      </c>
      <c r="O319" s="69" t="s">
        <v>532</v>
      </c>
      <c r="P319" s="66">
        <v>40.607999999999997</v>
      </c>
      <c r="Q319" s="66">
        <v>-8.7460000000000004</v>
      </c>
      <c r="R319" s="39" t="s">
        <v>197</v>
      </c>
      <c r="S319" s="87" t="s">
        <v>356</v>
      </c>
      <c r="T319" s="87"/>
      <c r="U319" s="87"/>
      <c r="V319" s="87"/>
      <c r="W319" s="94"/>
      <c r="X319" s="39"/>
      <c r="Y319" s="13"/>
      <c r="Z319" s="13"/>
      <c r="AA319" s="13"/>
      <c r="AB319" s="13"/>
      <c r="AC319" s="13"/>
      <c r="AD319" s="13"/>
      <c r="AE319" s="13"/>
      <c r="AF319" s="13"/>
      <c r="AG319" s="13"/>
      <c r="AH319" s="39"/>
      <c r="AI319" s="140"/>
      <c r="AJ319" s="39"/>
      <c r="AK319" s="140"/>
      <c r="AL319" s="13"/>
      <c r="AM319" s="13"/>
      <c r="AN319" s="13"/>
      <c r="AO319" s="155"/>
      <c r="AP319" s="26"/>
      <c r="AQ319" s="26"/>
      <c r="AR319" s="26"/>
      <c r="AS319" s="26"/>
      <c r="AT319" s="26"/>
      <c r="AU319" s="26"/>
      <c r="AV319" s="26"/>
      <c r="AW319" s="26"/>
      <c r="AX319" s="26"/>
      <c r="AY319" s="26"/>
      <c r="AZ319" s="26"/>
      <c r="BA319" s="26"/>
      <c r="BB319" s="26"/>
      <c r="BC319" s="26"/>
      <c r="BD319" s="26"/>
      <c r="BE319" s="26"/>
      <c r="BF319" s="26"/>
    </row>
    <row r="320" spans="1:58" ht="15.75" customHeight="1" outlineLevel="1" x14ac:dyDescent="0.45">
      <c r="A320" s="13">
        <v>317</v>
      </c>
      <c r="B320" s="39" t="s">
        <v>524</v>
      </c>
      <c r="C320" s="216" t="s">
        <v>525</v>
      </c>
      <c r="D320" s="66" t="s">
        <v>530</v>
      </c>
      <c r="E320" s="13"/>
      <c r="F320" s="133" t="s">
        <v>275</v>
      </c>
      <c r="G320" s="13"/>
      <c r="H320" s="13"/>
      <c r="I320" s="13"/>
      <c r="J320" s="13"/>
      <c r="K320" s="13"/>
      <c r="L320" s="13"/>
      <c r="M320" s="39"/>
      <c r="N320" s="167" t="s">
        <v>531</v>
      </c>
      <c r="O320" s="69" t="s">
        <v>532</v>
      </c>
      <c r="P320" s="66">
        <v>40.607999999999997</v>
      </c>
      <c r="Q320" s="66">
        <v>-8.7460000000000004</v>
      </c>
      <c r="R320" s="39" t="s">
        <v>197</v>
      </c>
      <c r="S320" s="87" t="s">
        <v>356</v>
      </c>
      <c r="T320" s="87"/>
      <c r="U320" s="87"/>
      <c r="V320" s="87"/>
      <c r="W320" s="94"/>
      <c r="X320" s="39"/>
      <c r="Y320" s="13"/>
      <c r="Z320" s="13"/>
      <c r="AA320" s="13"/>
      <c r="AB320" s="13"/>
      <c r="AC320" s="13"/>
      <c r="AD320" s="13"/>
      <c r="AE320" s="13"/>
      <c r="AF320" s="13"/>
      <c r="AG320" s="13"/>
      <c r="AH320" s="39"/>
      <c r="AI320" s="140"/>
      <c r="AJ320" s="39"/>
      <c r="AK320" s="140"/>
      <c r="AL320" s="13"/>
      <c r="AM320" s="13"/>
      <c r="AN320" s="13"/>
      <c r="AO320" s="155"/>
      <c r="AP320" s="26"/>
      <c r="AQ320" s="26"/>
      <c r="AR320" s="26"/>
      <c r="AS320" s="26"/>
      <c r="AT320" s="26"/>
      <c r="AU320" s="26"/>
      <c r="AV320" s="26"/>
      <c r="AW320" s="26"/>
      <c r="AX320" s="26"/>
      <c r="AY320" s="26"/>
      <c r="AZ320" s="26"/>
      <c r="BA320" s="26"/>
      <c r="BB320" s="26"/>
      <c r="BC320" s="26"/>
      <c r="BD320" s="26"/>
      <c r="BE320" s="26"/>
      <c r="BF320" s="26"/>
    </row>
    <row r="321" spans="1:58" ht="15.75" customHeight="1" outlineLevel="1" x14ac:dyDescent="0.45">
      <c r="A321" s="13">
        <v>318</v>
      </c>
      <c r="B321" s="39" t="s">
        <v>524</v>
      </c>
      <c r="C321" s="216" t="s">
        <v>525</v>
      </c>
      <c r="D321" s="66" t="s">
        <v>530</v>
      </c>
      <c r="E321" s="13"/>
      <c r="F321" s="132" t="s">
        <v>529</v>
      </c>
      <c r="G321" s="13"/>
      <c r="H321" s="13"/>
      <c r="I321" s="13"/>
      <c r="J321" s="13"/>
      <c r="K321" s="13"/>
      <c r="L321" s="13"/>
      <c r="M321" s="39"/>
      <c r="N321" s="167" t="s">
        <v>531</v>
      </c>
      <c r="O321" s="69" t="s">
        <v>532</v>
      </c>
      <c r="P321" s="66">
        <v>40.637999999999998</v>
      </c>
      <c r="Q321" s="66">
        <v>-8.7370000000000001</v>
      </c>
      <c r="R321" s="39" t="s">
        <v>197</v>
      </c>
      <c r="S321" s="87" t="s">
        <v>356</v>
      </c>
      <c r="T321" s="87"/>
      <c r="U321" s="87"/>
      <c r="V321" s="87"/>
      <c r="W321" s="94"/>
      <c r="X321" s="39"/>
      <c r="Y321" s="13"/>
      <c r="Z321" s="13"/>
      <c r="AA321" s="13"/>
      <c r="AB321" s="13"/>
      <c r="AC321" s="13"/>
      <c r="AD321" s="13"/>
      <c r="AE321" s="13"/>
      <c r="AF321" s="13"/>
      <c r="AG321" s="13"/>
      <c r="AH321" s="39"/>
      <c r="AI321" s="140"/>
      <c r="AJ321" s="39"/>
      <c r="AK321" s="140"/>
      <c r="AL321" s="13"/>
      <c r="AM321" s="13"/>
      <c r="AN321" s="13"/>
      <c r="AO321" s="155"/>
      <c r="AP321" s="26"/>
      <c r="AQ321" s="26"/>
      <c r="AR321" s="26"/>
      <c r="AS321" s="26"/>
      <c r="AT321" s="26"/>
      <c r="AU321" s="26"/>
      <c r="AV321" s="26"/>
      <c r="AW321" s="26"/>
      <c r="AX321" s="26"/>
      <c r="AY321" s="26"/>
      <c r="AZ321" s="26"/>
      <c r="BA321" s="26"/>
      <c r="BB321" s="26"/>
      <c r="BC321" s="26"/>
      <c r="BD321" s="26"/>
      <c r="BE321" s="26"/>
      <c r="BF321" s="26"/>
    </row>
    <row r="322" spans="1:58" ht="15.75" customHeight="1" outlineLevel="1" x14ac:dyDescent="0.45">
      <c r="A322" s="13">
        <v>319</v>
      </c>
      <c r="B322" s="39" t="s">
        <v>524</v>
      </c>
      <c r="C322" s="216" t="s">
        <v>525</v>
      </c>
      <c r="D322" s="66" t="s">
        <v>530</v>
      </c>
      <c r="E322" s="13"/>
      <c r="F322" s="133" t="s">
        <v>275</v>
      </c>
      <c r="G322" s="13"/>
      <c r="H322" s="13"/>
      <c r="I322" s="13"/>
      <c r="J322" s="13"/>
      <c r="K322" s="13"/>
      <c r="L322" s="13"/>
      <c r="M322" s="39"/>
      <c r="N322" s="167" t="s">
        <v>531</v>
      </c>
      <c r="O322" s="69" t="s">
        <v>532</v>
      </c>
      <c r="P322" s="66">
        <v>40.637999999999998</v>
      </c>
      <c r="Q322" s="66">
        <v>-8.7370000000000001</v>
      </c>
      <c r="R322" s="39" t="s">
        <v>197</v>
      </c>
      <c r="S322" s="87" t="s">
        <v>356</v>
      </c>
      <c r="T322" s="87"/>
      <c r="U322" s="87"/>
      <c r="V322" s="87"/>
      <c r="W322" s="94"/>
      <c r="X322" s="39"/>
      <c r="Y322" s="13"/>
      <c r="Z322" s="13"/>
      <c r="AA322" s="13"/>
      <c r="AB322" s="13"/>
      <c r="AC322" s="13"/>
      <c r="AD322" s="13"/>
      <c r="AE322" s="13"/>
      <c r="AF322" s="13"/>
      <c r="AG322" s="13"/>
      <c r="AH322" s="39"/>
      <c r="AI322" s="140"/>
      <c r="AJ322" s="39"/>
      <c r="AK322" s="140"/>
      <c r="AL322" s="13"/>
      <c r="AM322" s="13"/>
      <c r="AN322" s="13"/>
      <c r="AO322" s="155"/>
      <c r="AP322" s="26"/>
      <c r="AQ322" s="26"/>
      <c r="AR322" s="26"/>
      <c r="AS322" s="26"/>
      <c r="AT322" s="26"/>
      <c r="AU322" s="26"/>
      <c r="AV322" s="26"/>
      <c r="AW322" s="26"/>
      <c r="AX322" s="26"/>
      <c r="AY322" s="26"/>
      <c r="AZ322" s="26"/>
      <c r="BA322" s="26"/>
      <c r="BB322" s="26"/>
      <c r="BC322" s="26"/>
      <c r="BD322" s="26"/>
      <c r="BE322" s="26"/>
      <c r="BF322" s="26"/>
    </row>
    <row r="323" spans="1:58" ht="15.75" customHeight="1" outlineLevel="1" x14ac:dyDescent="0.45">
      <c r="A323" s="13">
        <v>320</v>
      </c>
      <c r="B323" s="39" t="s">
        <v>524</v>
      </c>
      <c r="C323" s="216" t="s">
        <v>525</v>
      </c>
      <c r="D323" s="66" t="s">
        <v>530</v>
      </c>
      <c r="E323" s="13"/>
      <c r="F323" s="132" t="s">
        <v>529</v>
      </c>
      <c r="G323" s="13"/>
      <c r="H323" s="13"/>
      <c r="I323" s="13"/>
      <c r="J323" s="13"/>
      <c r="K323" s="13"/>
      <c r="L323" s="13"/>
      <c r="M323" s="39"/>
      <c r="N323" s="167" t="s">
        <v>531</v>
      </c>
      <c r="O323" s="69" t="s">
        <v>532</v>
      </c>
      <c r="P323" s="66">
        <v>40.655000000000001</v>
      </c>
      <c r="Q323" s="66">
        <v>-8.6989999999999998</v>
      </c>
      <c r="R323" s="39" t="s">
        <v>197</v>
      </c>
      <c r="S323" s="87" t="s">
        <v>356</v>
      </c>
      <c r="T323" s="87"/>
      <c r="U323" s="87"/>
      <c r="V323" s="87"/>
      <c r="W323" s="94"/>
      <c r="X323" s="39"/>
      <c r="Y323" s="13"/>
      <c r="Z323" s="13"/>
      <c r="AA323" s="13"/>
      <c r="AB323" s="13"/>
      <c r="AC323" s="13"/>
      <c r="AD323" s="13"/>
      <c r="AE323" s="13"/>
      <c r="AF323" s="13"/>
      <c r="AG323" s="13"/>
      <c r="AH323" s="39"/>
      <c r="AI323" s="140"/>
      <c r="AJ323" s="39"/>
      <c r="AK323" s="140"/>
      <c r="AL323" s="13"/>
      <c r="AM323" s="13"/>
      <c r="AN323" s="13"/>
      <c r="AO323" s="155"/>
      <c r="AP323" s="26"/>
      <c r="AQ323" s="26"/>
      <c r="AR323" s="26"/>
      <c r="AS323" s="26"/>
      <c r="AT323" s="26"/>
      <c r="AU323" s="26"/>
      <c r="AV323" s="26"/>
      <c r="AW323" s="26"/>
      <c r="AX323" s="26"/>
      <c r="AY323" s="26"/>
      <c r="AZ323" s="26"/>
      <c r="BA323" s="26"/>
      <c r="BB323" s="26"/>
      <c r="BC323" s="26"/>
      <c r="BD323" s="26"/>
      <c r="BE323" s="26"/>
      <c r="BF323" s="26"/>
    </row>
    <row r="324" spans="1:58" ht="15.75" customHeight="1" outlineLevel="1" x14ac:dyDescent="0.45">
      <c r="A324" s="13">
        <v>321</v>
      </c>
      <c r="B324" s="39" t="s">
        <v>524</v>
      </c>
      <c r="C324" s="216" t="s">
        <v>525</v>
      </c>
      <c r="D324" s="66" t="s">
        <v>530</v>
      </c>
      <c r="E324" s="13"/>
      <c r="F324" s="133" t="s">
        <v>275</v>
      </c>
      <c r="G324" s="13"/>
      <c r="H324" s="13"/>
      <c r="I324" s="13"/>
      <c r="J324" s="13"/>
      <c r="K324" s="13"/>
      <c r="L324" s="13"/>
      <c r="M324" s="39"/>
      <c r="N324" s="167" t="s">
        <v>531</v>
      </c>
      <c r="O324" s="69" t="s">
        <v>532</v>
      </c>
      <c r="P324" s="66">
        <v>40.655000000000001</v>
      </c>
      <c r="Q324" s="66">
        <v>-8.6989999999999998</v>
      </c>
      <c r="R324" s="39" t="s">
        <v>197</v>
      </c>
      <c r="S324" s="87" t="s">
        <v>356</v>
      </c>
      <c r="T324" s="87"/>
      <c r="U324" s="87"/>
      <c r="V324" s="87"/>
      <c r="W324" s="94"/>
      <c r="X324" s="39"/>
      <c r="Y324" s="13"/>
      <c r="Z324" s="13"/>
      <c r="AA324" s="13"/>
      <c r="AB324" s="13"/>
      <c r="AC324" s="13"/>
      <c r="AD324" s="13"/>
      <c r="AE324" s="13"/>
      <c r="AF324" s="13"/>
      <c r="AG324" s="13"/>
      <c r="AH324" s="39"/>
      <c r="AI324" s="140"/>
      <c r="AJ324" s="39"/>
      <c r="AK324" s="140"/>
      <c r="AL324" s="13"/>
      <c r="AM324" s="13"/>
      <c r="AN324" s="13"/>
      <c r="AO324" s="155"/>
      <c r="AP324" s="26"/>
      <c r="AQ324" s="26"/>
      <c r="AR324" s="26"/>
      <c r="AS324" s="26"/>
      <c r="AT324" s="26"/>
      <c r="AU324" s="26"/>
      <c r="AV324" s="26"/>
      <c r="AW324" s="26"/>
      <c r="AX324" s="26"/>
      <c r="AY324" s="26"/>
      <c r="AZ324" s="26"/>
      <c r="BA324" s="26"/>
      <c r="BB324" s="26"/>
      <c r="BC324" s="26"/>
      <c r="BD324" s="26"/>
      <c r="BE324" s="26"/>
      <c r="BF324" s="26"/>
    </row>
    <row r="325" spans="1:58" ht="15.75" customHeight="1" outlineLevel="1" x14ac:dyDescent="0.45">
      <c r="A325" s="13">
        <v>322</v>
      </c>
      <c r="B325" s="39" t="s">
        <v>524</v>
      </c>
      <c r="C325" s="216" t="s">
        <v>525</v>
      </c>
      <c r="D325" s="66" t="s">
        <v>530</v>
      </c>
      <c r="E325" s="13"/>
      <c r="F325" s="132" t="s">
        <v>529</v>
      </c>
      <c r="G325" s="13"/>
      <c r="H325" s="13"/>
      <c r="I325" s="13"/>
      <c r="J325" s="13"/>
      <c r="K325" s="13"/>
      <c r="L325" s="13"/>
      <c r="M325" s="39"/>
      <c r="N325" s="167" t="s">
        <v>531</v>
      </c>
      <c r="O325" s="69" t="s">
        <v>532</v>
      </c>
      <c r="P325" s="66">
        <v>40.695999999999998</v>
      </c>
      <c r="Q325" s="66">
        <v>-8.6769999999999996</v>
      </c>
      <c r="R325" s="39" t="s">
        <v>197</v>
      </c>
      <c r="S325" s="87" t="s">
        <v>356</v>
      </c>
      <c r="T325" s="87"/>
      <c r="U325" s="87"/>
      <c r="V325" s="87"/>
      <c r="W325" s="94"/>
      <c r="X325" s="39"/>
      <c r="Y325" s="13"/>
      <c r="Z325" s="13"/>
      <c r="AA325" s="13"/>
      <c r="AB325" s="13"/>
      <c r="AC325" s="13"/>
      <c r="AD325" s="13"/>
      <c r="AE325" s="13"/>
      <c r="AF325" s="13"/>
      <c r="AG325" s="13"/>
      <c r="AH325" s="39"/>
      <c r="AI325" s="140"/>
      <c r="AJ325" s="39"/>
      <c r="AK325" s="140"/>
      <c r="AL325" s="13"/>
      <c r="AM325" s="13"/>
      <c r="AN325" s="13"/>
      <c r="AO325" s="155"/>
      <c r="AP325" s="26"/>
      <c r="AQ325" s="26"/>
      <c r="AR325" s="26"/>
      <c r="AS325" s="26"/>
      <c r="AT325" s="26"/>
      <c r="AU325" s="26"/>
      <c r="AV325" s="26"/>
      <c r="AW325" s="26"/>
      <c r="AX325" s="26"/>
      <c r="AY325" s="26"/>
      <c r="AZ325" s="26"/>
      <c r="BA325" s="26"/>
      <c r="BB325" s="26"/>
      <c r="BC325" s="26"/>
      <c r="BD325" s="26"/>
      <c r="BE325" s="26"/>
      <c r="BF325" s="26"/>
    </row>
    <row r="326" spans="1:58" ht="15.75" customHeight="1" outlineLevel="1" x14ac:dyDescent="0.45">
      <c r="A326" s="13">
        <v>323</v>
      </c>
      <c r="B326" s="39" t="s">
        <v>524</v>
      </c>
      <c r="C326" s="216" t="s">
        <v>525</v>
      </c>
      <c r="D326" s="66" t="s">
        <v>530</v>
      </c>
      <c r="E326" s="13"/>
      <c r="F326" s="133" t="s">
        <v>275</v>
      </c>
      <c r="G326" s="13"/>
      <c r="H326" s="13"/>
      <c r="I326" s="13"/>
      <c r="J326" s="13"/>
      <c r="K326" s="13"/>
      <c r="L326" s="13"/>
      <c r="M326" s="39"/>
      <c r="N326" s="167" t="s">
        <v>531</v>
      </c>
      <c r="O326" s="69" t="s">
        <v>532</v>
      </c>
      <c r="P326" s="66">
        <v>40.695999999999998</v>
      </c>
      <c r="Q326" s="66">
        <v>-8.6769999999999996</v>
      </c>
      <c r="R326" s="39" t="s">
        <v>197</v>
      </c>
      <c r="S326" s="87" t="s">
        <v>356</v>
      </c>
      <c r="T326" s="87"/>
      <c r="U326" s="87"/>
      <c r="V326" s="87"/>
      <c r="W326" s="94"/>
      <c r="X326" s="39"/>
      <c r="Y326" s="13"/>
      <c r="Z326" s="13"/>
      <c r="AA326" s="13"/>
      <c r="AB326" s="13"/>
      <c r="AC326" s="13"/>
      <c r="AD326" s="13"/>
      <c r="AE326" s="13"/>
      <c r="AF326" s="13"/>
      <c r="AG326" s="13"/>
      <c r="AH326" s="39"/>
      <c r="AI326" s="140"/>
      <c r="AJ326" s="39"/>
      <c r="AK326" s="140"/>
      <c r="AL326" s="13"/>
      <c r="AM326" s="13"/>
      <c r="AN326" s="13"/>
      <c r="AO326" s="155"/>
      <c r="AP326" s="26"/>
      <c r="AQ326" s="26"/>
      <c r="AR326" s="26"/>
      <c r="AS326" s="26"/>
      <c r="AT326" s="26"/>
      <c r="AU326" s="26"/>
      <c r="AV326" s="26"/>
      <c r="AW326" s="26"/>
      <c r="AX326" s="26"/>
      <c r="AY326" s="26"/>
      <c r="AZ326" s="26"/>
      <c r="BA326" s="26"/>
      <c r="BB326" s="26"/>
      <c r="BC326" s="26"/>
      <c r="BD326" s="26"/>
      <c r="BE326" s="26"/>
      <c r="BF326" s="26"/>
    </row>
    <row r="327" spans="1:58" ht="15.75" customHeight="1" outlineLevel="1" x14ac:dyDescent="0.45">
      <c r="A327" s="13">
        <v>324</v>
      </c>
      <c r="B327" s="39" t="s">
        <v>524</v>
      </c>
      <c r="C327" s="216" t="s">
        <v>525</v>
      </c>
      <c r="D327" s="66" t="s">
        <v>530</v>
      </c>
      <c r="E327" s="13"/>
      <c r="F327" s="132" t="s">
        <v>529</v>
      </c>
      <c r="G327" s="13"/>
      <c r="H327" s="13"/>
      <c r="I327" s="13"/>
      <c r="J327" s="13"/>
      <c r="K327" s="13"/>
      <c r="L327" s="13"/>
      <c r="M327" s="39"/>
      <c r="N327" s="167" t="s">
        <v>531</v>
      </c>
      <c r="O327" s="69" t="s">
        <v>532</v>
      </c>
      <c r="P327" s="66">
        <v>40.713000000000001</v>
      </c>
      <c r="Q327" s="66">
        <v>-8.6820000000000004</v>
      </c>
      <c r="R327" s="39" t="s">
        <v>197</v>
      </c>
      <c r="S327" s="87" t="s">
        <v>356</v>
      </c>
      <c r="T327" s="87"/>
      <c r="U327" s="87"/>
      <c r="V327" s="87"/>
      <c r="W327" s="94"/>
      <c r="X327" s="39"/>
      <c r="Y327" s="13"/>
      <c r="Z327" s="13"/>
      <c r="AA327" s="13"/>
      <c r="AB327" s="13"/>
      <c r="AC327" s="13"/>
      <c r="AD327" s="13"/>
      <c r="AE327" s="13"/>
      <c r="AF327" s="13"/>
      <c r="AG327" s="13"/>
      <c r="AH327" s="39"/>
      <c r="AI327" s="140"/>
      <c r="AJ327" s="39"/>
      <c r="AK327" s="140"/>
      <c r="AL327" s="13"/>
      <c r="AM327" s="13"/>
      <c r="AN327" s="13"/>
      <c r="AO327" s="155"/>
      <c r="AP327" s="26"/>
      <c r="AQ327" s="26"/>
      <c r="AR327" s="26"/>
      <c r="AS327" s="26"/>
      <c r="AT327" s="26"/>
      <c r="AU327" s="26"/>
      <c r="AV327" s="26"/>
      <c r="AW327" s="26"/>
      <c r="AX327" s="26"/>
      <c r="AY327" s="26"/>
      <c r="AZ327" s="26"/>
      <c r="BA327" s="26"/>
      <c r="BB327" s="26"/>
      <c r="BC327" s="26"/>
      <c r="BD327" s="26"/>
      <c r="BE327" s="26"/>
      <c r="BF327" s="26"/>
    </row>
    <row r="328" spans="1:58" ht="15.75" customHeight="1" outlineLevel="1" x14ac:dyDescent="0.45">
      <c r="A328" s="13">
        <v>325</v>
      </c>
      <c r="B328" s="39" t="s">
        <v>524</v>
      </c>
      <c r="C328" s="216" t="s">
        <v>525</v>
      </c>
      <c r="D328" s="66" t="s">
        <v>530</v>
      </c>
      <c r="E328" s="13"/>
      <c r="F328" s="133" t="s">
        <v>275</v>
      </c>
      <c r="G328" s="13"/>
      <c r="H328" s="13"/>
      <c r="I328" s="13"/>
      <c r="J328" s="13"/>
      <c r="K328" s="13"/>
      <c r="L328" s="13"/>
      <c r="M328" s="39"/>
      <c r="N328" s="167" t="s">
        <v>531</v>
      </c>
      <c r="O328" s="69" t="s">
        <v>532</v>
      </c>
      <c r="P328" s="66">
        <v>40.713000000000001</v>
      </c>
      <c r="Q328" s="66">
        <v>-8.6820000000000004</v>
      </c>
      <c r="R328" s="39" t="s">
        <v>197</v>
      </c>
      <c r="S328" s="87" t="s">
        <v>356</v>
      </c>
      <c r="T328" s="87"/>
      <c r="U328" s="87"/>
      <c r="V328" s="87"/>
      <c r="W328" s="94"/>
      <c r="X328" s="39"/>
      <c r="Y328" s="13"/>
      <c r="Z328" s="13"/>
      <c r="AA328" s="13"/>
      <c r="AB328" s="13"/>
      <c r="AC328" s="13"/>
      <c r="AD328" s="13"/>
      <c r="AE328" s="13"/>
      <c r="AF328" s="13"/>
      <c r="AG328" s="13"/>
      <c r="AH328" s="39"/>
      <c r="AI328" s="140"/>
      <c r="AJ328" s="39"/>
      <c r="AK328" s="140"/>
      <c r="AL328" s="13"/>
      <c r="AM328" s="13"/>
      <c r="AN328" s="13"/>
      <c r="AO328" s="155"/>
      <c r="AP328" s="26"/>
      <c r="AQ328" s="26"/>
      <c r="AR328" s="26"/>
      <c r="AS328" s="26"/>
      <c r="AT328" s="26"/>
      <c r="AU328" s="26"/>
      <c r="AV328" s="26"/>
      <c r="AW328" s="26"/>
      <c r="AX328" s="26"/>
      <c r="AY328" s="26"/>
      <c r="AZ328" s="26"/>
      <c r="BA328" s="26"/>
      <c r="BB328" s="26"/>
      <c r="BC328" s="26"/>
      <c r="BD328" s="26"/>
      <c r="BE328" s="26"/>
      <c r="BF328" s="26"/>
    </row>
    <row r="329" spans="1:58" ht="15.75" customHeight="1" outlineLevel="1" x14ac:dyDescent="0.45">
      <c r="A329" s="13">
        <v>326</v>
      </c>
      <c r="B329" s="39" t="s">
        <v>524</v>
      </c>
      <c r="C329" s="216" t="s">
        <v>525</v>
      </c>
      <c r="D329" s="66" t="s">
        <v>530</v>
      </c>
      <c r="E329" s="13"/>
      <c r="F329" s="132" t="s">
        <v>529</v>
      </c>
      <c r="G329" s="13"/>
      <c r="H329" s="13"/>
      <c r="I329" s="13"/>
      <c r="J329" s="13"/>
      <c r="K329" s="13"/>
      <c r="L329" s="13"/>
      <c r="M329" s="39"/>
      <c r="N329" s="167" t="s">
        <v>531</v>
      </c>
      <c r="O329" s="69" t="s">
        <v>532</v>
      </c>
      <c r="P329" s="66">
        <v>40.722999999999999</v>
      </c>
      <c r="Q329" s="66">
        <v>-8.6910000000000007</v>
      </c>
      <c r="R329" s="39" t="s">
        <v>197</v>
      </c>
      <c r="S329" s="87" t="s">
        <v>356</v>
      </c>
      <c r="T329" s="87"/>
      <c r="U329" s="87"/>
      <c r="V329" s="87"/>
      <c r="W329" s="94"/>
      <c r="X329" s="39"/>
      <c r="Y329" s="13"/>
      <c r="Z329" s="13"/>
      <c r="AA329" s="13"/>
      <c r="AB329" s="13"/>
      <c r="AC329" s="13"/>
      <c r="AD329" s="13"/>
      <c r="AE329" s="13"/>
      <c r="AF329" s="13"/>
      <c r="AG329" s="13"/>
      <c r="AH329" s="39"/>
      <c r="AI329" s="140"/>
      <c r="AJ329" s="39"/>
      <c r="AK329" s="140"/>
      <c r="AL329" s="13"/>
      <c r="AM329" s="13"/>
      <c r="AN329" s="13"/>
      <c r="AO329" s="155"/>
      <c r="AP329" s="26"/>
      <c r="AQ329" s="26"/>
      <c r="AR329" s="26"/>
      <c r="AS329" s="26"/>
      <c r="AT329" s="26"/>
      <c r="AU329" s="26"/>
      <c r="AV329" s="26"/>
      <c r="AW329" s="26"/>
      <c r="AX329" s="26"/>
      <c r="AY329" s="26"/>
      <c r="AZ329" s="26"/>
      <c r="BA329" s="26"/>
      <c r="BB329" s="26"/>
      <c r="BC329" s="26"/>
      <c r="BD329" s="26"/>
      <c r="BE329" s="26"/>
      <c r="BF329" s="26"/>
    </row>
    <row r="330" spans="1:58" ht="15.75" customHeight="1" outlineLevel="1" x14ac:dyDescent="0.45">
      <c r="A330" s="13">
        <v>327</v>
      </c>
      <c r="B330" s="39" t="s">
        <v>524</v>
      </c>
      <c r="C330" s="216" t="s">
        <v>525</v>
      </c>
      <c r="D330" s="66" t="s">
        <v>530</v>
      </c>
      <c r="E330" s="13"/>
      <c r="F330" s="133" t="s">
        <v>275</v>
      </c>
      <c r="G330" s="13"/>
      <c r="H330" s="13"/>
      <c r="I330" s="13"/>
      <c r="J330" s="13"/>
      <c r="K330" s="13"/>
      <c r="L330" s="13"/>
      <c r="M330" s="39"/>
      <c r="N330" s="167" t="s">
        <v>531</v>
      </c>
      <c r="O330" s="69" t="s">
        <v>532</v>
      </c>
      <c r="P330" s="66">
        <v>40.722999999999999</v>
      </c>
      <c r="Q330" s="66">
        <v>-8.6910000000000007</v>
      </c>
      <c r="R330" s="39" t="s">
        <v>197</v>
      </c>
      <c r="S330" s="87" t="s">
        <v>356</v>
      </c>
      <c r="T330" s="87"/>
      <c r="U330" s="87"/>
      <c r="V330" s="87"/>
      <c r="W330" s="94"/>
      <c r="X330" s="39"/>
      <c r="Y330" s="13"/>
      <c r="Z330" s="13"/>
      <c r="AA330" s="13"/>
      <c r="AB330" s="13"/>
      <c r="AC330" s="13"/>
      <c r="AD330" s="13"/>
      <c r="AE330" s="13"/>
      <c r="AF330" s="13"/>
      <c r="AG330" s="13"/>
      <c r="AH330" s="39"/>
      <c r="AI330" s="140"/>
      <c r="AJ330" s="39"/>
      <c r="AK330" s="140"/>
      <c r="AL330" s="13"/>
      <c r="AM330" s="13"/>
      <c r="AN330" s="13"/>
      <c r="AO330" s="155"/>
      <c r="AP330" s="26"/>
      <c r="AQ330" s="26"/>
      <c r="AR330" s="26"/>
      <c r="AS330" s="26"/>
      <c r="AT330" s="26"/>
      <c r="AU330" s="26"/>
      <c r="AV330" s="26"/>
      <c r="AW330" s="26"/>
      <c r="AX330" s="26"/>
      <c r="AY330" s="26"/>
      <c r="AZ330" s="26"/>
      <c r="BA330" s="26"/>
      <c r="BB330" s="26"/>
      <c r="BC330" s="26"/>
      <c r="BD330" s="26"/>
      <c r="BE330" s="26"/>
      <c r="BF330" s="26"/>
    </row>
    <row r="331" spans="1:58" ht="15.75" customHeight="1" outlineLevel="1" x14ac:dyDescent="0.45">
      <c r="A331" s="13">
        <v>328</v>
      </c>
      <c r="B331" s="39" t="s">
        <v>524</v>
      </c>
      <c r="C331" s="216" t="s">
        <v>525</v>
      </c>
      <c r="D331" s="66" t="s">
        <v>530</v>
      </c>
      <c r="E331" s="13"/>
      <c r="F331" s="133" t="s">
        <v>275</v>
      </c>
      <c r="G331" s="13"/>
      <c r="H331" s="13"/>
      <c r="I331" s="13"/>
      <c r="J331" s="13"/>
      <c r="K331" s="13"/>
      <c r="L331" s="13"/>
      <c r="M331" s="39"/>
      <c r="N331" s="167" t="s">
        <v>531</v>
      </c>
      <c r="O331" s="69" t="s">
        <v>532</v>
      </c>
      <c r="P331" s="66">
        <v>40.722999999999999</v>
      </c>
      <c r="Q331" s="66">
        <v>-8.6720000000000006</v>
      </c>
      <c r="R331" s="39" t="s">
        <v>197</v>
      </c>
      <c r="S331" s="87" t="s">
        <v>356</v>
      </c>
      <c r="T331" s="87"/>
      <c r="U331" s="87"/>
      <c r="V331" s="87"/>
      <c r="W331" s="94"/>
      <c r="X331" s="39"/>
      <c r="Y331" s="13"/>
      <c r="Z331" s="13"/>
      <c r="AA331" s="13"/>
      <c r="AB331" s="13"/>
      <c r="AC331" s="13"/>
      <c r="AD331" s="13"/>
      <c r="AE331" s="13"/>
      <c r="AF331" s="13"/>
      <c r="AG331" s="13"/>
      <c r="AH331" s="39"/>
      <c r="AI331" s="140"/>
      <c r="AJ331" s="39"/>
      <c r="AK331" s="140"/>
      <c r="AL331" s="13"/>
      <c r="AM331" s="13"/>
      <c r="AN331" s="13"/>
      <c r="AO331" s="155"/>
      <c r="AP331" s="26"/>
      <c r="AQ331" s="26"/>
      <c r="AR331" s="26"/>
      <c r="AS331" s="26"/>
      <c r="AT331" s="26"/>
      <c r="AU331" s="26"/>
      <c r="AV331" s="26"/>
      <c r="AW331" s="26"/>
      <c r="AX331" s="26"/>
      <c r="AY331" s="26"/>
      <c r="AZ331" s="26"/>
      <c r="BA331" s="26"/>
      <c r="BB331" s="26"/>
      <c r="BC331" s="26"/>
      <c r="BD331" s="26"/>
      <c r="BE331" s="26"/>
      <c r="BF331" s="26"/>
    </row>
    <row r="332" spans="1:58" ht="15.75" customHeight="1" outlineLevel="1" x14ac:dyDescent="0.45">
      <c r="A332" s="13">
        <v>329</v>
      </c>
      <c r="B332" s="39" t="s">
        <v>524</v>
      </c>
      <c r="C332" s="216" t="s">
        <v>525</v>
      </c>
      <c r="D332" s="66" t="s">
        <v>530</v>
      </c>
      <c r="E332" s="13"/>
      <c r="F332" s="132" t="s">
        <v>529</v>
      </c>
      <c r="G332" s="13"/>
      <c r="H332" s="13"/>
      <c r="I332" s="13"/>
      <c r="J332" s="13"/>
      <c r="K332" s="13"/>
      <c r="L332" s="13"/>
      <c r="M332" s="39"/>
      <c r="N332" s="167" t="s">
        <v>531</v>
      </c>
      <c r="O332" s="69" t="s">
        <v>532</v>
      </c>
      <c r="P332" s="66">
        <v>40.725000000000001</v>
      </c>
      <c r="Q332" s="66">
        <v>-8.6560000000000006</v>
      </c>
      <c r="R332" s="39" t="s">
        <v>197</v>
      </c>
      <c r="S332" s="87" t="s">
        <v>356</v>
      </c>
      <c r="T332" s="87"/>
      <c r="U332" s="87"/>
      <c r="V332" s="87"/>
      <c r="W332" s="94"/>
      <c r="X332" s="39"/>
      <c r="Y332" s="13"/>
      <c r="Z332" s="13"/>
      <c r="AA332" s="13"/>
      <c r="AB332" s="13"/>
      <c r="AC332" s="13"/>
      <c r="AD332" s="13"/>
      <c r="AE332" s="13"/>
      <c r="AF332" s="13"/>
      <c r="AG332" s="13"/>
      <c r="AH332" s="39"/>
      <c r="AI332" s="140"/>
      <c r="AJ332" s="39"/>
      <c r="AK332" s="140"/>
      <c r="AL332" s="13"/>
      <c r="AM332" s="13"/>
      <c r="AN332" s="13"/>
      <c r="AO332" s="155"/>
      <c r="AP332" s="26"/>
      <c r="AQ332" s="26"/>
      <c r="AR332" s="26"/>
      <c r="AS332" s="26"/>
      <c r="AT332" s="26"/>
      <c r="AU332" s="26"/>
      <c r="AV332" s="26"/>
      <c r="AW332" s="26"/>
      <c r="AX332" s="26"/>
      <c r="AY332" s="26"/>
      <c r="AZ332" s="26"/>
      <c r="BA332" s="26"/>
      <c r="BB332" s="26"/>
      <c r="BC332" s="26"/>
      <c r="BD332" s="26"/>
      <c r="BE332" s="26"/>
      <c r="BF332" s="26"/>
    </row>
    <row r="333" spans="1:58" ht="15.75" customHeight="1" outlineLevel="1" x14ac:dyDescent="0.45">
      <c r="A333" s="13">
        <v>330</v>
      </c>
      <c r="B333" s="39" t="s">
        <v>524</v>
      </c>
      <c r="C333" s="216" t="s">
        <v>525</v>
      </c>
      <c r="D333" s="66" t="s">
        <v>530</v>
      </c>
      <c r="E333" s="13"/>
      <c r="F333" s="133" t="s">
        <v>275</v>
      </c>
      <c r="G333" s="13"/>
      <c r="H333" s="13"/>
      <c r="I333" s="13"/>
      <c r="J333" s="13"/>
      <c r="K333" s="13"/>
      <c r="L333" s="13"/>
      <c r="M333" s="39"/>
      <c r="N333" s="167" t="s">
        <v>531</v>
      </c>
      <c r="O333" s="69" t="s">
        <v>532</v>
      </c>
      <c r="P333" s="66">
        <v>40.738</v>
      </c>
      <c r="Q333" s="66">
        <v>-8.6850000000000005</v>
      </c>
      <c r="R333" s="39" t="s">
        <v>197</v>
      </c>
      <c r="S333" s="87" t="s">
        <v>356</v>
      </c>
      <c r="T333" s="87"/>
      <c r="U333" s="87"/>
      <c r="V333" s="87"/>
      <c r="W333" s="94"/>
      <c r="X333" s="39"/>
      <c r="Y333" s="13"/>
      <c r="Z333" s="13"/>
      <c r="AA333" s="13"/>
      <c r="AB333" s="13"/>
      <c r="AC333" s="13"/>
      <c r="AD333" s="13"/>
      <c r="AE333" s="13"/>
      <c r="AF333" s="13"/>
      <c r="AG333" s="13"/>
      <c r="AH333" s="39"/>
      <c r="AI333" s="140"/>
      <c r="AJ333" s="39"/>
      <c r="AK333" s="140"/>
      <c r="AL333" s="13"/>
      <c r="AM333" s="13"/>
      <c r="AN333" s="13"/>
      <c r="AO333" s="155"/>
      <c r="AP333" s="26"/>
      <c r="AQ333" s="26"/>
      <c r="AR333" s="26"/>
      <c r="AS333" s="26"/>
      <c r="AT333" s="26"/>
      <c r="AU333" s="26"/>
      <c r="AV333" s="26"/>
      <c r="AW333" s="26"/>
      <c r="AX333" s="26"/>
      <c r="AY333" s="26"/>
      <c r="AZ333" s="26"/>
      <c r="BA333" s="26"/>
      <c r="BB333" s="26"/>
      <c r="BC333" s="26"/>
      <c r="BD333" s="26"/>
      <c r="BE333" s="26"/>
      <c r="BF333" s="26"/>
    </row>
    <row r="334" spans="1:58" ht="15.75" customHeight="1" outlineLevel="1" x14ac:dyDescent="0.45">
      <c r="A334" s="13">
        <v>331</v>
      </c>
      <c r="B334" s="39" t="s">
        <v>524</v>
      </c>
      <c r="C334" s="216" t="s">
        <v>525</v>
      </c>
      <c r="D334" s="66" t="s">
        <v>530</v>
      </c>
      <c r="E334" s="13"/>
      <c r="F334" s="132" t="s">
        <v>529</v>
      </c>
      <c r="G334" s="13"/>
      <c r="H334" s="13"/>
      <c r="I334" s="13"/>
      <c r="J334" s="13"/>
      <c r="K334" s="13"/>
      <c r="L334" s="13"/>
      <c r="M334" s="39"/>
      <c r="N334" s="167" t="s">
        <v>531</v>
      </c>
      <c r="O334" s="69" t="s">
        <v>532</v>
      </c>
      <c r="P334" s="66">
        <v>40.755000000000003</v>
      </c>
      <c r="Q334" s="66">
        <v>-8.6989999999999998</v>
      </c>
      <c r="R334" s="39" t="s">
        <v>197</v>
      </c>
      <c r="S334" s="87" t="s">
        <v>356</v>
      </c>
      <c r="T334" s="87"/>
      <c r="U334" s="87"/>
      <c r="V334" s="87"/>
      <c r="W334" s="94"/>
      <c r="X334" s="39"/>
      <c r="Y334" s="13"/>
      <c r="Z334" s="13"/>
      <c r="AA334" s="13"/>
      <c r="AB334" s="13"/>
      <c r="AC334" s="13"/>
      <c r="AD334" s="13"/>
      <c r="AE334" s="13"/>
      <c r="AF334" s="13"/>
      <c r="AG334" s="13"/>
      <c r="AH334" s="39"/>
      <c r="AI334" s="140"/>
      <c r="AJ334" s="39"/>
      <c r="AK334" s="140"/>
      <c r="AL334" s="13"/>
      <c r="AM334" s="13"/>
      <c r="AN334" s="13"/>
      <c r="AO334" s="155"/>
      <c r="AP334" s="26"/>
      <c r="AQ334" s="26"/>
      <c r="AR334" s="26"/>
      <c r="AS334" s="26"/>
      <c r="AT334" s="26"/>
      <c r="AU334" s="26"/>
      <c r="AV334" s="26"/>
      <c r="AW334" s="26"/>
      <c r="AX334" s="26"/>
      <c r="AY334" s="26"/>
      <c r="AZ334" s="26"/>
      <c r="BA334" s="26"/>
      <c r="BB334" s="26"/>
      <c r="BC334" s="26"/>
      <c r="BD334" s="26"/>
      <c r="BE334" s="26"/>
      <c r="BF334" s="26"/>
    </row>
    <row r="335" spans="1:58" ht="15.75" customHeight="1" outlineLevel="1" x14ac:dyDescent="0.45">
      <c r="A335" s="13">
        <v>332</v>
      </c>
      <c r="B335" s="39" t="s">
        <v>524</v>
      </c>
      <c r="C335" s="216" t="s">
        <v>525</v>
      </c>
      <c r="D335" s="66" t="s">
        <v>530</v>
      </c>
      <c r="E335" s="13"/>
      <c r="F335" s="133" t="s">
        <v>275</v>
      </c>
      <c r="G335" s="13"/>
      <c r="H335" s="13"/>
      <c r="I335" s="13"/>
      <c r="J335" s="13"/>
      <c r="K335" s="13"/>
      <c r="L335" s="13"/>
      <c r="M335" s="39"/>
      <c r="N335" s="167" t="s">
        <v>531</v>
      </c>
      <c r="O335" s="69" t="s">
        <v>532</v>
      </c>
      <c r="P335" s="66">
        <v>40.755000000000003</v>
      </c>
      <c r="Q335" s="66">
        <v>-8.6989999999999998</v>
      </c>
      <c r="R335" s="39" t="s">
        <v>197</v>
      </c>
      <c r="S335" s="87" t="s">
        <v>356</v>
      </c>
      <c r="T335" s="87"/>
      <c r="U335" s="87"/>
      <c r="V335" s="87"/>
      <c r="W335" s="94"/>
      <c r="X335" s="39"/>
      <c r="Y335" s="13"/>
      <c r="Z335" s="13"/>
      <c r="AA335" s="13"/>
      <c r="AB335" s="13"/>
      <c r="AC335" s="13"/>
      <c r="AD335" s="13"/>
      <c r="AE335" s="13"/>
      <c r="AF335" s="13"/>
      <c r="AG335" s="13"/>
      <c r="AH335" s="39"/>
      <c r="AI335" s="140"/>
      <c r="AJ335" s="39"/>
      <c r="AK335" s="140"/>
      <c r="AL335" s="13"/>
      <c r="AM335" s="13"/>
      <c r="AN335" s="13"/>
      <c r="AO335" s="155"/>
      <c r="AP335" s="26"/>
      <c r="AQ335" s="26"/>
      <c r="AR335" s="26"/>
      <c r="AS335" s="26"/>
      <c r="AT335" s="26"/>
      <c r="AU335" s="26"/>
      <c r="AV335" s="26"/>
      <c r="AW335" s="26"/>
      <c r="AX335" s="26"/>
      <c r="AY335" s="26"/>
      <c r="AZ335" s="26"/>
      <c r="BA335" s="26"/>
      <c r="BB335" s="26"/>
      <c r="BC335" s="26"/>
      <c r="BD335" s="26"/>
      <c r="BE335" s="26"/>
      <c r="BF335" s="26"/>
    </row>
    <row r="336" spans="1:58" ht="15.75" customHeight="1" outlineLevel="1" x14ac:dyDescent="0.45">
      <c r="A336" s="13">
        <v>333</v>
      </c>
      <c r="B336" s="39" t="s">
        <v>524</v>
      </c>
      <c r="C336" s="216" t="s">
        <v>525</v>
      </c>
      <c r="D336" s="66" t="s">
        <v>530</v>
      </c>
      <c r="E336" s="13"/>
      <c r="F336" s="133" t="s">
        <v>275</v>
      </c>
      <c r="G336" s="13"/>
      <c r="H336" s="13"/>
      <c r="I336" s="13"/>
      <c r="J336" s="13"/>
      <c r="K336" s="13"/>
      <c r="L336" s="13"/>
      <c r="M336" s="39"/>
      <c r="N336" s="167" t="s">
        <v>531</v>
      </c>
      <c r="O336" s="69" t="s">
        <v>532</v>
      </c>
      <c r="P336" s="66">
        <v>40.780999999999999</v>
      </c>
      <c r="Q336" s="66">
        <v>-8.6829999999999998</v>
      </c>
      <c r="R336" s="39" t="s">
        <v>197</v>
      </c>
      <c r="S336" s="87" t="s">
        <v>356</v>
      </c>
      <c r="T336" s="87"/>
      <c r="U336" s="87"/>
      <c r="V336" s="87"/>
      <c r="W336" s="94"/>
      <c r="X336" s="39"/>
      <c r="Y336" s="13"/>
      <c r="Z336" s="13"/>
      <c r="AA336" s="13"/>
      <c r="AB336" s="13"/>
      <c r="AC336" s="13"/>
      <c r="AD336" s="13"/>
      <c r="AE336" s="13"/>
      <c r="AF336" s="13"/>
      <c r="AG336" s="13"/>
      <c r="AH336" s="39"/>
      <c r="AI336" s="140"/>
      <c r="AJ336" s="39"/>
      <c r="AK336" s="140"/>
      <c r="AL336" s="13"/>
      <c r="AM336" s="13"/>
      <c r="AN336" s="13"/>
      <c r="AO336" s="155"/>
      <c r="AP336" s="26"/>
      <c r="AQ336" s="26"/>
      <c r="AR336" s="26"/>
      <c r="AS336" s="26"/>
      <c r="AT336" s="26"/>
      <c r="AU336" s="26"/>
      <c r="AV336" s="26"/>
      <c r="AW336" s="26"/>
      <c r="AX336" s="26"/>
      <c r="AY336" s="26"/>
      <c r="AZ336" s="26"/>
      <c r="BA336" s="26"/>
      <c r="BB336" s="26"/>
      <c r="BC336" s="26"/>
      <c r="BD336" s="26"/>
      <c r="BE336" s="26"/>
      <c r="BF336" s="26"/>
    </row>
    <row r="337" spans="1:58" ht="15.75" customHeight="1" outlineLevel="1" x14ac:dyDescent="0.45">
      <c r="A337" s="13">
        <v>334</v>
      </c>
      <c r="B337" s="39" t="s">
        <v>524</v>
      </c>
      <c r="C337" s="216" t="s">
        <v>525</v>
      </c>
      <c r="D337" s="66" t="s">
        <v>530</v>
      </c>
      <c r="E337" s="13"/>
      <c r="F337" s="132" t="s">
        <v>529</v>
      </c>
      <c r="G337" s="13"/>
      <c r="H337" s="13"/>
      <c r="I337" s="13"/>
      <c r="J337" s="13"/>
      <c r="K337" s="13"/>
      <c r="L337" s="13"/>
      <c r="M337" s="39"/>
      <c r="N337" s="167" t="s">
        <v>531</v>
      </c>
      <c r="O337" s="69" t="s">
        <v>532</v>
      </c>
      <c r="P337" s="66">
        <v>40.790999999999997</v>
      </c>
      <c r="Q337" s="66">
        <v>-8.6620000000000008</v>
      </c>
      <c r="R337" s="39" t="s">
        <v>197</v>
      </c>
      <c r="S337" s="87" t="s">
        <v>356</v>
      </c>
      <c r="T337" s="87"/>
      <c r="U337" s="87"/>
      <c r="V337" s="87"/>
      <c r="W337" s="94"/>
      <c r="X337" s="39"/>
      <c r="Y337" s="13"/>
      <c r="Z337" s="13"/>
      <c r="AA337" s="13"/>
      <c r="AB337" s="13"/>
      <c r="AC337" s="13"/>
      <c r="AD337" s="13"/>
      <c r="AE337" s="13"/>
      <c r="AF337" s="13"/>
      <c r="AG337" s="13"/>
      <c r="AH337" s="39"/>
      <c r="AI337" s="140"/>
      <c r="AJ337" s="39"/>
      <c r="AK337" s="140"/>
      <c r="AL337" s="13"/>
      <c r="AM337" s="13"/>
      <c r="AN337" s="13"/>
      <c r="AO337" s="155"/>
      <c r="AP337" s="26"/>
      <c r="AQ337" s="26"/>
      <c r="AR337" s="26"/>
      <c r="AS337" s="26"/>
      <c r="AT337" s="26"/>
      <c r="AU337" s="26"/>
      <c r="AV337" s="26"/>
      <c r="AW337" s="26"/>
      <c r="AX337" s="26"/>
      <c r="AY337" s="26"/>
      <c r="AZ337" s="26"/>
      <c r="BA337" s="26"/>
      <c r="BB337" s="26"/>
      <c r="BC337" s="26"/>
      <c r="BD337" s="26"/>
      <c r="BE337" s="26"/>
      <c r="BF337" s="26"/>
    </row>
    <row r="338" spans="1:58" ht="15.75" customHeight="1" outlineLevel="1" x14ac:dyDescent="0.45">
      <c r="A338" s="13">
        <v>335</v>
      </c>
      <c r="B338" s="39" t="s">
        <v>524</v>
      </c>
      <c r="C338" s="216" t="s">
        <v>525</v>
      </c>
      <c r="D338" s="66" t="s">
        <v>530</v>
      </c>
      <c r="E338" s="13"/>
      <c r="F338" s="133" t="s">
        <v>275</v>
      </c>
      <c r="G338" s="13"/>
      <c r="H338" s="13"/>
      <c r="I338" s="13"/>
      <c r="J338" s="13"/>
      <c r="K338" s="13"/>
      <c r="L338" s="13"/>
      <c r="M338" s="39"/>
      <c r="N338" s="167" t="s">
        <v>531</v>
      </c>
      <c r="O338" s="69" t="s">
        <v>532</v>
      </c>
      <c r="P338" s="66">
        <v>40.790999999999997</v>
      </c>
      <c r="Q338" s="66">
        <v>-8.6620000000000008</v>
      </c>
      <c r="R338" s="39" t="s">
        <v>197</v>
      </c>
      <c r="S338" s="87" t="s">
        <v>356</v>
      </c>
      <c r="T338" s="87"/>
      <c r="U338" s="87"/>
      <c r="V338" s="87"/>
      <c r="W338" s="94"/>
      <c r="X338" s="39"/>
      <c r="Y338" s="13"/>
      <c r="Z338" s="13"/>
      <c r="AA338" s="13"/>
      <c r="AB338" s="13"/>
      <c r="AC338" s="13"/>
      <c r="AD338" s="13"/>
      <c r="AE338" s="13"/>
      <c r="AF338" s="13"/>
      <c r="AG338" s="13"/>
      <c r="AH338" s="39"/>
      <c r="AI338" s="140"/>
      <c r="AJ338" s="39"/>
      <c r="AK338" s="140"/>
      <c r="AL338" s="13"/>
      <c r="AM338" s="13"/>
      <c r="AN338" s="13"/>
      <c r="AO338" s="155"/>
      <c r="AP338" s="26"/>
      <c r="AQ338" s="26"/>
      <c r="AR338" s="26"/>
      <c r="AS338" s="26"/>
      <c r="AT338" s="26"/>
      <c r="AU338" s="26"/>
      <c r="AV338" s="26"/>
      <c r="AW338" s="26"/>
      <c r="AX338" s="26"/>
      <c r="AY338" s="26"/>
      <c r="AZ338" s="26"/>
      <c r="BA338" s="26"/>
      <c r="BB338" s="26"/>
      <c r="BC338" s="26"/>
      <c r="BD338" s="26"/>
      <c r="BE338" s="26"/>
      <c r="BF338" s="26"/>
    </row>
    <row r="339" spans="1:58" ht="15.75" customHeight="1" outlineLevel="1" x14ac:dyDescent="0.45">
      <c r="A339" s="13">
        <v>336</v>
      </c>
      <c r="B339" s="39" t="s">
        <v>524</v>
      </c>
      <c r="C339" s="216" t="s">
        <v>525</v>
      </c>
      <c r="D339" s="66" t="s">
        <v>530</v>
      </c>
      <c r="E339" s="13"/>
      <c r="F339" s="132" t="s">
        <v>529</v>
      </c>
      <c r="G339" s="13"/>
      <c r="H339" s="13"/>
      <c r="I339" s="13"/>
      <c r="J339" s="13"/>
      <c r="K339" s="13"/>
      <c r="L339" s="13"/>
      <c r="M339" s="39"/>
      <c r="N339" s="167" t="s">
        <v>531</v>
      </c>
      <c r="O339" s="69" t="s">
        <v>532</v>
      </c>
      <c r="P339" s="66">
        <v>40.826999999999998</v>
      </c>
      <c r="Q339" s="66">
        <v>-8.6639999999999997</v>
      </c>
      <c r="R339" s="39" t="s">
        <v>197</v>
      </c>
      <c r="S339" s="87" t="s">
        <v>356</v>
      </c>
      <c r="T339" s="87"/>
      <c r="U339" s="87"/>
      <c r="V339" s="87"/>
      <c r="W339" s="94"/>
      <c r="X339" s="39"/>
      <c r="Y339" s="13"/>
      <c r="Z339" s="13"/>
      <c r="AA339" s="13"/>
      <c r="AB339" s="13"/>
      <c r="AC339" s="13"/>
      <c r="AD339" s="13"/>
      <c r="AE339" s="13"/>
      <c r="AF339" s="13"/>
      <c r="AG339" s="13"/>
      <c r="AH339" s="39"/>
      <c r="AI339" s="140"/>
      <c r="AJ339" s="39"/>
      <c r="AK339" s="140"/>
      <c r="AL339" s="13"/>
      <c r="AM339" s="13"/>
      <c r="AN339" s="13"/>
      <c r="AO339" s="155"/>
      <c r="AP339" s="26"/>
      <c r="AQ339" s="26"/>
      <c r="AR339" s="26"/>
      <c r="AS339" s="26"/>
      <c r="AT339" s="26"/>
      <c r="AU339" s="26"/>
      <c r="AV339" s="26"/>
      <c r="AW339" s="26"/>
      <c r="AX339" s="26"/>
      <c r="AY339" s="26"/>
      <c r="AZ339" s="26"/>
      <c r="BA339" s="26"/>
      <c r="BB339" s="26"/>
      <c r="BC339" s="26"/>
      <c r="BD339" s="26"/>
      <c r="BE339" s="26"/>
      <c r="BF339" s="26"/>
    </row>
    <row r="340" spans="1:58" ht="15.75" customHeight="1" outlineLevel="1" x14ac:dyDescent="0.45">
      <c r="A340" s="13">
        <v>337</v>
      </c>
      <c r="B340" s="39" t="s">
        <v>524</v>
      </c>
      <c r="C340" s="216" t="s">
        <v>525</v>
      </c>
      <c r="D340" s="66" t="s">
        <v>533</v>
      </c>
      <c r="E340" s="13"/>
      <c r="F340" s="132" t="s">
        <v>181</v>
      </c>
      <c r="G340" s="13"/>
      <c r="H340" s="13"/>
      <c r="I340" s="13"/>
      <c r="J340" s="13"/>
      <c r="K340" s="13"/>
      <c r="L340" s="13"/>
      <c r="M340" s="39"/>
      <c r="N340" s="167" t="s">
        <v>534</v>
      </c>
      <c r="O340" s="69" t="s">
        <v>364</v>
      </c>
      <c r="P340" s="66">
        <v>25.244</v>
      </c>
      <c r="Q340" s="66">
        <v>-80.298000000000002</v>
      </c>
      <c r="R340" s="39" t="s">
        <v>222</v>
      </c>
      <c r="S340" s="87" t="s">
        <v>474</v>
      </c>
      <c r="T340" s="87"/>
      <c r="U340" s="87"/>
      <c r="V340" s="87"/>
      <c r="W340" s="94"/>
      <c r="X340" s="39"/>
      <c r="Y340" s="13"/>
      <c r="Z340" s="13"/>
      <c r="AA340" s="13"/>
      <c r="AB340" s="13"/>
      <c r="AC340" s="13"/>
      <c r="AD340" s="13"/>
      <c r="AE340" s="13"/>
      <c r="AF340" s="13"/>
      <c r="AG340" s="13"/>
      <c r="AH340" s="39"/>
      <c r="AI340" s="140"/>
      <c r="AJ340" s="39"/>
      <c r="AK340" s="140"/>
      <c r="AL340" s="13"/>
      <c r="AM340" s="13"/>
      <c r="AN340" s="13"/>
      <c r="AO340" s="155"/>
      <c r="AP340" s="26"/>
      <c r="AQ340" s="26"/>
      <c r="AR340" s="26"/>
      <c r="AS340" s="26"/>
      <c r="AT340" s="26"/>
      <c r="AU340" s="26"/>
      <c r="AV340" s="26"/>
      <c r="AW340" s="26"/>
      <c r="AX340" s="26"/>
      <c r="AY340" s="26"/>
      <c r="AZ340" s="26"/>
      <c r="BA340" s="26"/>
      <c r="BB340" s="26"/>
      <c r="BC340" s="26"/>
      <c r="BD340" s="26"/>
      <c r="BE340" s="26"/>
      <c r="BF340" s="26"/>
    </row>
    <row r="341" spans="1:58" ht="15.75" customHeight="1" outlineLevel="1" x14ac:dyDescent="0.45">
      <c r="A341" s="13">
        <v>338</v>
      </c>
      <c r="B341" s="39" t="s">
        <v>524</v>
      </c>
      <c r="C341" s="216" t="s">
        <v>525</v>
      </c>
      <c r="D341" s="66" t="s">
        <v>533</v>
      </c>
      <c r="E341" s="13"/>
      <c r="F341" s="132" t="s">
        <v>181</v>
      </c>
      <c r="G341" s="13"/>
      <c r="H341" s="13"/>
      <c r="I341" s="13"/>
      <c r="J341" s="13"/>
      <c r="K341" s="13"/>
      <c r="L341" s="13"/>
      <c r="M341" s="39"/>
      <c r="N341" s="167" t="s">
        <v>534</v>
      </c>
      <c r="O341" s="69" t="s">
        <v>364</v>
      </c>
      <c r="P341" s="66">
        <v>25.22</v>
      </c>
      <c r="Q341" s="66">
        <v>-80.215000000000003</v>
      </c>
      <c r="R341" s="39" t="s">
        <v>222</v>
      </c>
      <c r="S341" s="87" t="s">
        <v>474</v>
      </c>
      <c r="T341" s="87"/>
      <c r="U341" s="87"/>
      <c r="V341" s="87"/>
      <c r="W341" s="94"/>
      <c r="X341" s="39"/>
      <c r="Y341" s="13"/>
      <c r="Z341" s="13"/>
      <c r="AA341" s="13"/>
      <c r="AB341" s="13"/>
      <c r="AC341" s="13"/>
      <c r="AD341" s="13"/>
      <c r="AE341" s="13"/>
      <c r="AF341" s="13"/>
      <c r="AG341" s="13"/>
      <c r="AH341" s="39"/>
      <c r="AI341" s="140"/>
      <c r="AJ341" s="39"/>
      <c r="AK341" s="140"/>
      <c r="AL341" s="13"/>
      <c r="AM341" s="13"/>
      <c r="AN341" s="13"/>
      <c r="AO341" s="155"/>
      <c r="AP341" s="26"/>
      <c r="AQ341" s="26"/>
      <c r="AR341" s="26"/>
      <c r="AS341" s="26"/>
      <c r="AT341" s="26"/>
      <c r="AU341" s="26"/>
      <c r="AV341" s="26"/>
      <c r="AW341" s="26"/>
      <c r="AX341" s="26"/>
      <c r="AY341" s="26"/>
      <c r="AZ341" s="26"/>
      <c r="BA341" s="26"/>
      <c r="BB341" s="26"/>
      <c r="BC341" s="26"/>
      <c r="BD341" s="26"/>
      <c r="BE341" s="26"/>
      <c r="BF341" s="26"/>
    </row>
    <row r="342" spans="1:58" ht="15.75" customHeight="1" outlineLevel="1" x14ac:dyDescent="0.45">
      <c r="A342" s="13">
        <v>339</v>
      </c>
      <c r="B342" s="39" t="s">
        <v>524</v>
      </c>
      <c r="C342" s="216" t="s">
        <v>525</v>
      </c>
      <c r="D342" s="66" t="s">
        <v>533</v>
      </c>
      <c r="E342" s="13"/>
      <c r="F342" s="132" t="s">
        <v>181</v>
      </c>
      <c r="G342" s="13"/>
      <c r="H342" s="13"/>
      <c r="I342" s="13"/>
      <c r="J342" s="13"/>
      <c r="K342" s="13"/>
      <c r="L342" s="13"/>
      <c r="M342" s="39"/>
      <c r="N342" s="167" t="s">
        <v>534</v>
      </c>
      <c r="O342" s="69" t="s">
        <v>364</v>
      </c>
      <c r="P342" s="66">
        <v>25.178000000000001</v>
      </c>
      <c r="Q342" s="66">
        <v>-80.254999999999995</v>
      </c>
      <c r="R342" s="39" t="s">
        <v>222</v>
      </c>
      <c r="S342" s="87" t="s">
        <v>474</v>
      </c>
      <c r="T342" s="87"/>
      <c r="U342" s="87"/>
      <c r="V342" s="87"/>
      <c r="W342" s="94"/>
      <c r="X342" s="39"/>
      <c r="Y342" s="13"/>
      <c r="Z342" s="13"/>
      <c r="AA342" s="13"/>
      <c r="AB342" s="13"/>
      <c r="AC342" s="13"/>
      <c r="AD342" s="13"/>
      <c r="AE342" s="13"/>
      <c r="AF342" s="13"/>
      <c r="AG342" s="13"/>
      <c r="AH342" s="39"/>
      <c r="AI342" s="140"/>
      <c r="AJ342" s="39"/>
      <c r="AK342" s="140"/>
      <c r="AL342" s="13"/>
      <c r="AM342" s="13"/>
      <c r="AN342" s="13"/>
      <c r="AO342" s="155"/>
      <c r="AP342" s="26"/>
      <c r="AQ342" s="26"/>
      <c r="AR342" s="26"/>
      <c r="AS342" s="26"/>
      <c r="AT342" s="26"/>
      <c r="AU342" s="26"/>
      <c r="AV342" s="26"/>
      <c r="AW342" s="26"/>
      <c r="AX342" s="26"/>
      <c r="AY342" s="26"/>
      <c r="AZ342" s="26"/>
      <c r="BA342" s="26"/>
      <c r="BB342" s="26"/>
      <c r="BC342" s="26"/>
      <c r="BD342" s="26"/>
      <c r="BE342" s="26"/>
      <c r="BF342" s="26"/>
    </row>
    <row r="343" spans="1:58" ht="15.75" customHeight="1" outlineLevel="1" x14ac:dyDescent="0.45">
      <c r="A343" s="13">
        <v>340</v>
      </c>
      <c r="B343" s="39" t="s">
        <v>524</v>
      </c>
      <c r="C343" s="216" t="s">
        <v>525</v>
      </c>
      <c r="D343" s="66" t="s">
        <v>533</v>
      </c>
      <c r="E343" s="13"/>
      <c r="F343" s="132" t="s">
        <v>181</v>
      </c>
      <c r="G343" s="13"/>
      <c r="H343" s="13"/>
      <c r="I343" s="13"/>
      <c r="J343" s="13"/>
      <c r="K343" s="13"/>
      <c r="L343" s="13"/>
      <c r="M343" s="39"/>
      <c r="N343" s="167" t="s">
        <v>534</v>
      </c>
      <c r="O343" s="69" t="s">
        <v>364</v>
      </c>
      <c r="P343" s="66">
        <v>25.111999999999998</v>
      </c>
      <c r="Q343" s="66">
        <v>-80.373000000000005</v>
      </c>
      <c r="R343" s="39" t="s">
        <v>222</v>
      </c>
      <c r="S343" s="87" t="s">
        <v>474</v>
      </c>
      <c r="T343" s="87"/>
      <c r="U343" s="87"/>
      <c r="V343" s="87"/>
      <c r="W343" s="94"/>
      <c r="X343" s="39"/>
      <c r="Y343" s="13"/>
      <c r="Z343" s="13"/>
      <c r="AA343" s="13"/>
      <c r="AB343" s="13"/>
      <c r="AC343" s="13"/>
      <c r="AD343" s="13"/>
      <c r="AE343" s="13"/>
      <c r="AF343" s="13"/>
      <c r="AG343" s="13"/>
      <c r="AH343" s="39"/>
      <c r="AI343" s="140"/>
      <c r="AJ343" s="39"/>
      <c r="AK343" s="140"/>
      <c r="AL343" s="13"/>
      <c r="AM343" s="13"/>
      <c r="AN343" s="13"/>
      <c r="AO343" s="155"/>
      <c r="AP343" s="26"/>
      <c r="AQ343" s="26"/>
      <c r="AR343" s="26"/>
      <c r="AS343" s="26"/>
      <c r="AT343" s="26"/>
      <c r="AU343" s="26"/>
      <c r="AV343" s="26"/>
      <c r="AW343" s="26"/>
      <c r="AX343" s="26"/>
      <c r="AY343" s="26"/>
      <c r="AZ343" s="26"/>
      <c r="BA343" s="26"/>
      <c r="BB343" s="26"/>
      <c r="BC343" s="26"/>
      <c r="BD343" s="26"/>
      <c r="BE343" s="26"/>
      <c r="BF343" s="26"/>
    </row>
    <row r="344" spans="1:58" ht="15.75" customHeight="1" outlineLevel="1" x14ac:dyDescent="0.45">
      <c r="A344" s="13">
        <v>341</v>
      </c>
      <c r="B344" s="39" t="s">
        <v>524</v>
      </c>
      <c r="C344" s="216" t="s">
        <v>525</v>
      </c>
      <c r="D344" s="66" t="s">
        <v>533</v>
      </c>
      <c r="E344" s="13"/>
      <c r="F344" s="132" t="s">
        <v>181</v>
      </c>
      <c r="G344" s="13"/>
      <c r="H344" s="13"/>
      <c r="I344" s="13"/>
      <c r="J344" s="13"/>
      <c r="K344" s="13"/>
      <c r="L344" s="13"/>
      <c r="M344" s="39"/>
      <c r="N344" s="167" t="s">
        <v>534</v>
      </c>
      <c r="O344" s="69" t="s">
        <v>364</v>
      </c>
      <c r="P344" s="66">
        <v>25.059000000000001</v>
      </c>
      <c r="Q344" s="66">
        <v>-80.423000000000002</v>
      </c>
      <c r="R344" s="39" t="s">
        <v>222</v>
      </c>
      <c r="S344" s="87" t="s">
        <v>474</v>
      </c>
      <c r="T344" s="87"/>
      <c r="U344" s="87"/>
      <c r="V344" s="87"/>
      <c r="W344" s="94"/>
      <c r="X344" s="39"/>
      <c r="Y344" s="13"/>
      <c r="Z344" s="13"/>
      <c r="AA344" s="13"/>
      <c r="AB344" s="13"/>
      <c r="AC344" s="13"/>
      <c r="AD344" s="13"/>
      <c r="AE344" s="13"/>
      <c r="AF344" s="13"/>
      <c r="AG344" s="13"/>
      <c r="AH344" s="39"/>
      <c r="AI344" s="140"/>
      <c r="AJ344" s="39"/>
      <c r="AK344" s="140"/>
      <c r="AL344" s="13"/>
      <c r="AM344" s="13"/>
      <c r="AN344" s="13"/>
      <c r="AO344" s="155"/>
      <c r="AP344" s="26"/>
      <c r="AQ344" s="26"/>
      <c r="AR344" s="26"/>
      <c r="AS344" s="26"/>
      <c r="AT344" s="26"/>
      <c r="AU344" s="26"/>
      <c r="AV344" s="26"/>
      <c r="AW344" s="26"/>
      <c r="AX344" s="26"/>
      <c r="AY344" s="26"/>
      <c r="AZ344" s="26"/>
      <c r="BA344" s="26"/>
      <c r="BB344" s="26"/>
      <c r="BC344" s="26"/>
      <c r="BD344" s="26"/>
      <c r="BE344" s="26"/>
      <c r="BF344" s="26"/>
    </row>
    <row r="345" spans="1:58" ht="15.75" customHeight="1" outlineLevel="1" x14ac:dyDescent="0.45">
      <c r="A345" s="13">
        <v>342</v>
      </c>
      <c r="B345" s="39" t="s">
        <v>524</v>
      </c>
      <c r="C345" s="216" t="s">
        <v>525</v>
      </c>
      <c r="D345" s="66" t="s">
        <v>533</v>
      </c>
      <c r="E345" s="13"/>
      <c r="F345" s="132" t="s">
        <v>181</v>
      </c>
      <c r="G345" s="13"/>
      <c r="H345" s="13"/>
      <c r="I345" s="13"/>
      <c r="J345" s="13"/>
      <c r="K345" s="13"/>
      <c r="L345" s="13"/>
      <c r="M345" s="39"/>
      <c r="N345" s="167" t="s">
        <v>534</v>
      </c>
      <c r="O345" s="69" t="s">
        <v>364</v>
      </c>
      <c r="P345" s="66">
        <v>25.012</v>
      </c>
      <c r="Q345" s="66">
        <v>-80.378</v>
      </c>
      <c r="R345" s="39" t="s">
        <v>222</v>
      </c>
      <c r="S345" s="87" t="s">
        <v>474</v>
      </c>
      <c r="T345" s="87"/>
      <c r="U345" s="87"/>
      <c r="V345" s="87"/>
      <c r="W345" s="94"/>
      <c r="X345" s="39"/>
      <c r="Y345" s="13"/>
      <c r="Z345" s="13"/>
      <c r="AA345" s="13"/>
      <c r="AB345" s="13"/>
      <c r="AC345" s="13"/>
      <c r="AD345" s="13"/>
      <c r="AE345" s="13"/>
      <c r="AF345" s="13"/>
      <c r="AG345" s="13"/>
      <c r="AH345" s="39"/>
      <c r="AI345" s="140"/>
      <c r="AJ345" s="39"/>
      <c r="AK345" s="140"/>
      <c r="AL345" s="13"/>
      <c r="AM345" s="13"/>
      <c r="AN345" s="13"/>
      <c r="AO345" s="155"/>
      <c r="AP345" s="26"/>
      <c r="AQ345" s="26"/>
      <c r="AR345" s="26"/>
      <c r="AS345" s="26"/>
      <c r="AT345" s="26"/>
      <c r="AU345" s="26"/>
      <c r="AV345" s="26"/>
      <c r="AW345" s="26"/>
      <c r="AX345" s="26"/>
      <c r="AY345" s="26"/>
      <c r="AZ345" s="26"/>
      <c r="BA345" s="26"/>
      <c r="BB345" s="26"/>
      <c r="BC345" s="26"/>
      <c r="BD345" s="26"/>
      <c r="BE345" s="26"/>
      <c r="BF345" s="26"/>
    </row>
    <row r="346" spans="1:58" ht="15.75" customHeight="1" outlineLevel="1" x14ac:dyDescent="0.45">
      <c r="A346" s="13">
        <v>343</v>
      </c>
      <c r="B346" s="39" t="s">
        <v>524</v>
      </c>
      <c r="C346" s="216" t="s">
        <v>525</v>
      </c>
      <c r="D346" s="66" t="s">
        <v>533</v>
      </c>
      <c r="E346" s="13"/>
      <c r="F346" s="132" t="s">
        <v>181</v>
      </c>
      <c r="G346" s="13"/>
      <c r="H346" s="13"/>
      <c r="I346" s="13"/>
      <c r="J346" s="13"/>
      <c r="K346" s="13"/>
      <c r="L346" s="13"/>
      <c r="M346" s="39"/>
      <c r="N346" s="167" t="s">
        <v>534</v>
      </c>
      <c r="O346" s="69" t="s">
        <v>364</v>
      </c>
      <c r="P346" s="66">
        <v>25</v>
      </c>
      <c r="Q346" s="66">
        <v>-80.474999999999994</v>
      </c>
      <c r="R346" s="39" t="s">
        <v>222</v>
      </c>
      <c r="S346" s="87" t="s">
        <v>474</v>
      </c>
      <c r="T346" s="87"/>
      <c r="U346" s="87"/>
      <c r="V346" s="87"/>
      <c r="W346" s="94"/>
      <c r="X346" s="39"/>
      <c r="Y346" s="13"/>
      <c r="Z346" s="13"/>
      <c r="AA346" s="13"/>
      <c r="AB346" s="13"/>
      <c r="AC346" s="13"/>
      <c r="AD346" s="13"/>
      <c r="AE346" s="13"/>
      <c r="AF346" s="13"/>
      <c r="AG346" s="13"/>
      <c r="AH346" s="39"/>
      <c r="AI346" s="140"/>
      <c r="AJ346" s="39"/>
      <c r="AK346" s="140"/>
      <c r="AL346" s="13"/>
      <c r="AM346" s="13"/>
      <c r="AN346" s="13"/>
      <c r="AO346" s="155"/>
      <c r="AP346" s="26"/>
      <c r="AQ346" s="26"/>
      <c r="AR346" s="26"/>
      <c r="AS346" s="26"/>
      <c r="AT346" s="26"/>
      <c r="AU346" s="26"/>
      <c r="AV346" s="26"/>
      <c r="AW346" s="26"/>
      <c r="AX346" s="26"/>
      <c r="AY346" s="26"/>
      <c r="AZ346" s="26"/>
      <c r="BA346" s="26"/>
      <c r="BB346" s="26"/>
      <c r="BC346" s="26"/>
      <c r="BD346" s="26"/>
      <c r="BE346" s="26"/>
      <c r="BF346" s="26"/>
    </row>
    <row r="347" spans="1:58" ht="15.75" customHeight="1" outlineLevel="1" x14ac:dyDescent="0.45">
      <c r="A347" s="13">
        <v>344</v>
      </c>
      <c r="B347" s="39" t="s">
        <v>524</v>
      </c>
      <c r="C347" s="216" t="s">
        <v>525</v>
      </c>
      <c r="D347" s="66" t="s">
        <v>533</v>
      </c>
      <c r="E347" s="13"/>
      <c r="F347" s="132" t="s">
        <v>181</v>
      </c>
      <c r="G347" s="13"/>
      <c r="H347" s="13"/>
      <c r="I347" s="13"/>
      <c r="J347" s="13"/>
      <c r="K347" s="13"/>
      <c r="L347" s="13"/>
      <c r="M347" s="39"/>
      <c r="N347" s="167" t="s">
        <v>534</v>
      </c>
      <c r="O347" s="69" t="s">
        <v>364</v>
      </c>
      <c r="P347" s="66">
        <v>24.87</v>
      </c>
      <c r="Q347" s="66">
        <v>-80.668999999999997</v>
      </c>
      <c r="R347" s="39" t="s">
        <v>222</v>
      </c>
      <c r="S347" s="87" t="s">
        <v>474</v>
      </c>
      <c r="T347" s="87"/>
      <c r="U347" s="87"/>
      <c r="V347" s="87"/>
      <c r="W347" s="94"/>
      <c r="X347" s="39"/>
      <c r="Y347" s="13"/>
      <c r="Z347" s="13"/>
      <c r="AA347" s="13"/>
      <c r="AB347" s="13"/>
      <c r="AC347" s="13"/>
      <c r="AD347" s="13"/>
      <c r="AE347" s="13"/>
      <c r="AF347" s="13"/>
      <c r="AG347" s="13"/>
      <c r="AH347" s="39"/>
      <c r="AI347" s="140"/>
      <c r="AJ347" s="39"/>
      <c r="AK347" s="140"/>
      <c r="AL347" s="13"/>
      <c r="AM347" s="13"/>
      <c r="AN347" s="13"/>
      <c r="AO347" s="155"/>
      <c r="AP347" s="26"/>
      <c r="AQ347" s="26"/>
      <c r="AR347" s="26"/>
      <c r="AS347" s="26"/>
      <c r="AT347" s="26"/>
      <c r="AU347" s="26"/>
      <c r="AV347" s="26"/>
      <c r="AW347" s="26"/>
      <c r="AX347" s="26"/>
      <c r="AY347" s="26"/>
      <c r="AZ347" s="26"/>
      <c r="BA347" s="26"/>
      <c r="BB347" s="26"/>
      <c r="BC347" s="26"/>
      <c r="BD347" s="26"/>
      <c r="BE347" s="26"/>
      <c r="BF347" s="26"/>
    </row>
    <row r="348" spans="1:58" ht="15.75" customHeight="1" outlineLevel="1" x14ac:dyDescent="0.45">
      <c r="A348" s="13">
        <v>345</v>
      </c>
      <c r="B348" s="39" t="s">
        <v>524</v>
      </c>
      <c r="C348" s="216" t="s">
        <v>525</v>
      </c>
      <c r="D348" s="66" t="s">
        <v>533</v>
      </c>
      <c r="E348" s="13"/>
      <c r="F348" s="132" t="s">
        <v>181</v>
      </c>
      <c r="G348" s="13"/>
      <c r="H348" s="13"/>
      <c r="I348" s="13"/>
      <c r="J348" s="13"/>
      <c r="K348" s="13"/>
      <c r="L348" s="13"/>
      <c r="M348" s="39"/>
      <c r="N348" s="167" t="s">
        <v>534</v>
      </c>
      <c r="O348" s="69" t="s">
        <v>364</v>
      </c>
      <c r="P348" s="66">
        <v>24.858000000000001</v>
      </c>
      <c r="Q348" s="66">
        <v>-80.662000000000006</v>
      </c>
      <c r="R348" s="39" t="s">
        <v>222</v>
      </c>
      <c r="S348" s="87" t="s">
        <v>474</v>
      </c>
      <c r="T348" s="87"/>
      <c r="U348" s="87"/>
      <c r="V348" s="87"/>
      <c r="W348" s="94"/>
      <c r="X348" s="39"/>
      <c r="Y348" s="13"/>
      <c r="Z348" s="13"/>
      <c r="AA348" s="13"/>
      <c r="AB348" s="13"/>
      <c r="AC348" s="13"/>
      <c r="AD348" s="13"/>
      <c r="AE348" s="13"/>
      <c r="AF348" s="13"/>
      <c r="AG348" s="13"/>
      <c r="AH348" s="39"/>
      <c r="AI348" s="140"/>
      <c r="AJ348" s="39"/>
      <c r="AK348" s="140"/>
      <c r="AL348" s="13"/>
      <c r="AM348" s="13"/>
      <c r="AN348" s="13"/>
      <c r="AO348" s="155"/>
      <c r="AP348" s="26"/>
      <c r="AQ348" s="26"/>
      <c r="AR348" s="26"/>
      <c r="AS348" s="26"/>
      <c r="AT348" s="26"/>
      <c r="AU348" s="26"/>
      <c r="AV348" s="26"/>
      <c r="AW348" s="26"/>
      <c r="AX348" s="26"/>
      <c r="AY348" s="26"/>
      <c r="AZ348" s="26"/>
      <c r="BA348" s="26"/>
      <c r="BB348" s="26"/>
      <c r="BC348" s="26"/>
      <c r="BD348" s="26"/>
      <c r="BE348" s="26"/>
      <c r="BF348" s="26"/>
    </row>
    <row r="349" spans="1:58" ht="15.75" customHeight="1" outlineLevel="1" x14ac:dyDescent="0.45">
      <c r="A349" s="13">
        <v>346</v>
      </c>
      <c r="B349" s="39" t="s">
        <v>524</v>
      </c>
      <c r="C349" s="216" t="s">
        <v>525</v>
      </c>
      <c r="D349" s="66" t="s">
        <v>533</v>
      </c>
      <c r="E349" s="13"/>
      <c r="F349" s="132" t="s">
        <v>181</v>
      </c>
      <c r="G349" s="13"/>
      <c r="H349" s="13"/>
      <c r="I349" s="13"/>
      <c r="J349" s="13"/>
      <c r="K349" s="13"/>
      <c r="L349" s="13"/>
      <c r="M349" s="39"/>
      <c r="N349" s="167" t="s">
        <v>534</v>
      </c>
      <c r="O349" s="69" t="s">
        <v>364</v>
      </c>
      <c r="P349" s="66">
        <v>24.800999999999998</v>
      </c>
      <c r="Q349" s="66">
        <v>-80.715999999999994</v>
      </c>
      <c r="R349" s="39" t="s">
        <v>222</v>
      </c>
      <c r="S349" s="87" t="s">
        <v>474</v>
      </c>
      <c r="T349" s="87"/>
      <c r="U349" s="87"/>
      <c r="V349" s="87"/>
      <c r="W349" s="94"/>
      <c r="X349" s="39"/>
      <c r="Y349" s="13"/>
      <c r="Z349" s="13"/>
      <c r="AA349" s="13"/>
      <c r="AB349" s="13"/>
      <c r="AC349" s="13"/>
      <c r="AD349" s="13"/>
      <c r="AE349" s="13"/>
      <c r="AF349" s="13"/>
      <c r="AG349" s="13"/>
      <c r="AH349" s="39"/>
      <c r="AI349" s="140"/>
      <c r="AJ349" s="39"/>
      <c r="AK349" s="140"/>
      <c r="AL349" s="13"/>
      <c r="AM349" s="13"/>
      <c r="AN349" s="13"/>
      <c r="AO349" s="155"/>
      <c r="AP349" s="26"/>
      <c r="AQ349" s="26"/>
      <c r="AR349" s="26"/>
      <c r="AS349" s="26"/>
      <c r="AT349" s="26"/>
      <c r="AU349" s="26"/>
      <c r="AV349" s="26"/>
      <c r="AW349" s="26"/>
      <c r="AX349" s="26"/>
      <c r="AY349" s="26"/>
      <c r="AZ349" s="26"/>
      <c r="BA349" s="26"/>
      <c r="BB349" s="26"/>
      <c r="BC349" s="26"/>
      <c r="BD349" s="26"/>
      <c r="BE349" s="26"/>
      <c r="BF349" s="26"/>
    </row>
    <row r="350" spans="1:58" ht="15.75" customHeight="1" outlineLevel="1" x14ac:dyDescent="0.45">
      <c r="A350" s="13">
        <v>347</v>
      </c>
      <c r="B350" s="39" t="s">
        <v>524</v>
      </c>
      <c r="C350" s="216" t="s">
        <v>525</v>
      </c>
      <c r="D350" s="66" t="s">
        <v>533</v>
      </c>
      <c r="E350" s="13"/>
      <c r="F350" s="132" t="s">
        <v>181</v>
      </c>
      <c r="G350" s="13"/>
      <c r="H350" s="13"/>
      <c r="I350" s="13"/>
      <c r="J350" s="13"/>
      <c r="K350" s="13"/>
      <c r="L350" s="13"/>
      <c r="M350" s="39"/>
      <c r="N350" s="167" t="s">
        <v>534</v>
      </c>
      <c r="O350" s="69" t="s">
        <v>364</v>
      </c>
      <c r="P350" s="66">
        <v>24.802</v>
      </c>
      <c r="Q350" s="66">
        <v>-80.81</v>
      </c>
      <c r="R350" s="39" t="s">
        <v>222</v>
      </c>
      <c r="S350" s="87" t="s">
        <v>474</v>
      </c>
      <c r="T350" s="87"/>
      <c r="U350" s="87"/>
      <c r="V350" s="87"/>
      <c r="W350" s="94"/>
      <c r="X350" s="39"/>
      <c r="Y350" s="13"/>
      <c r="Z350" s="13"/>
      <c r="AA350" s="13"/>
      <c r="AB350" s="13"/>
      <c r="AC350" s="13"/>
      <c r="AD350" s="13"/>
      <c r="AE350" s="13"/>
      <c r="AF350" s="13"/>
      <c r="AG350" s="13"/>
      <c r="AH350" s="39"/>
      <c r="AI350" s="140"/>
      <c r="AJ350" s="39"/>
      <c r="AK350" s="140"/>
      <c r="AL350" s="13"/>
      <c r="AM350" s="13"/>
      <c r="AN350" s="13"/>
      <c r="AO350" s="155"/>
      <c r="AP350" s="26"/>
      <c r="AQ350" s="26"/>
      <c r="AR350" s="26"/>
      <c r="AS350" s="26"/>
      <c r="AT350" s="26"/>
      <c r="AU350" s="26"/>
      <c r="AV350" s="26"/>
      <c r="AW350" s="26"/>
      <c r="AX350" s="26"/>
      <c r="AY350" s="26"/>
      <c r="AZ350" s="26"/>
      <c r="BA350" s="26"/>
      <c r="BB350" s="26"/>
      <c r="BC350" s="26"/>
      <c r="BD350" s="26"/>
      <c r="BE350" s="26"/>
      <c r="BF350" s="26"/>
    </row>
    <row r="351" spans="1:58" ht="15.75" customHeight="1" outlineLevel="1" x14ac:dyDescent="0.45">
      <c r="A351" s="13">
        <v>348</v>
      </c>
      <c r="B351" s="39" t="s">
        <v>524</v>
      </c>
      <c r="C351" s="216" t="s">
        <v>525</v>
      </c>
      <c r="D351" s="66" t="s">
        <v>533</v>
      </c>
      <c r="E351" s="13"/>
      <c r="F351" s="132" t="s">
        <v>181</v>
      </c>
      <c r="G351" s="13"/>
      <c r="H351" s="13"/>
      <c r="I351" s="13"/>
      <c r="J351" s="13"/>
      <c r="K351" s="13"/>
      <c r="L351" s="13"/>
      <c r="M351" s="39"/>
      <c r="N351" s="167" t="s">
        <v>534</v>
      </c>
      <c r="O351" s="69" t="s">
        <v>364</v>
      </c>
      <c r="P351" s="66">
        <v>24.731999999999999</v>
      </c>
      <c r="Q351" s="66">
        <v>-80.784000000000006</v>
      </c>
      <c r="R351" s="39" t="s">
        <v>222</v>
      </c>
      <c r="S351" s="87" t="s">
        <v>474</v>
      </c>
      <c r="T351" s="87"/>
      <c r="U351" s="87"/>
      <c r="V351" s="87"/>
      <c r="W351" s="94"/>
      <c r="X351" s="39"/>
      <c r="Y351" s="13"/>
      <c r="Z351" s="13"/>
      <c r="AA351" s="13"/>
      <c r="AB351" s="13"/>
      <c r="AC351" s="13"/>
      <c r="AD351" s="13"/>
      <c r="AE351" s="13"/>
      <c r="AF351" s="13"/>
      <c r="AG351" s="13"/>
      <c r="AH351" s="39"/>
      <c r="AI351" s="140"/>
      <c r="AJ351" s="39"/>
      <c r="AK351" s="140"/>
      <c r="AL351" s="13"/>
      <c r="AM351" s="13"/>
      <c r="AN351" s="13"/>
      <c r="AO351" s="155"/>
      <c r="AP351" s="26"/>
      <c r="AQ351" s="26"/>
      <c r="AR351" s="26"/>
      <c r="AS351" s="26"/>
      <c r="AT351" s="26"/>
      <c r="AU351" s="26"/>
      <c r="AV351" s="26"/>
      <c r="AW351" s="26"/>
      <c r="AX351" s="26"/>
      <c r="AY351" s="26"/>
      <c r="AZ351" s="26"/>
      <c r="BA351" s="26"/>
      <c r="BB351" s="26"/>
      <c r="BC351" s="26"/>
      <c r="BD351" s="26"/>
      <c r="BE351" s="26"/>
      <c r="BF351" s="26"/>
    </row>
    <row r="352" spans="1:58" ht="15.75" customHeight="1" outlineLevel="1" x14ac:dyDescent="0.45">
      <c r="A352" s="13">
        <v>349</v>
      </c>
      <c r="B352" s="39" t="s">
        <v>524</v>
      </c>
      <c r="C352" s="216" t="s">
        <v>525</v>
      </c>
      <c r="D352" s="66" t="s">
        <v>533</v>
      </c>
      <c r="E352" s="13"/>
      <c r="F352" s="132" t="s">
        <v>181</v>
      </c>
      <c r="G352" s="13"/>
      <c r="H352" s="13"/>
      <c r="I352" s="13"/>
      <c r="J352" s="13"/>
      <c r="K352" s="13"/>
      <c r="L352" s="13"/>
      <c r="M352" s="39"/>
      <c r="N352" s="167" t="s">
        <v>534</v>
      </c>
      <c r="O352" s="69" t="s">
        <v>364</v>
      </c>
      <c r="P352" s="66">
        <v>24.684000000000001</v>
      </c>
      <c r="Q352" s="66">
        <v>-80.980999999999995</v>
      </c>
      <c r="R352" s="39" t="s">
        <v>222</v>
      </c>
      <c r="S352" s="87" t="s">
        <v>474</v>
      </c>
      <c r="T352" s="87"/>
      <c r="U352" s="87"/>
      <c r="V352" s="87"/>
      <c r="W352" s="94"/>
      <c r="X352" s="39"/>
      <c r="Y352" s="13"/>
      <c r="Z352" s="13"/>
      <c r="AA352" s="13"/>
      <c r="AB352" s="13"/>
      <c r="AC352" s="13"/>
      <c r="AD352" s="13"/>
      <c r="AE352" s="13"/>
      <c r="AF352" s="13"/>
      <c r="AG352" s="13"/>
      <c r="AH352" s="39"/>
      <c r="AI352" s="140"/>
      <c r="AJ352" s="39"/>
      <c r="AK352" s="140"/>
      <c r="AL352" s="13"/>
      <c r="AM352" s="13"/>
      <c r="AN352" s="13"/>
      <c r="AO352" s="155"/>
      <c r="AP352" s="26"/>
      <c r="AQ352" s="26"/>
      <c r="AR352" s="26"/>
      <c r="AS352" s="26"/>
      <c r="AT352" s="26"/>
      <c r="AU352" s="26"/>
      <c r="AV352" s="26"/>
      <c r="AW352" s="26"/>
      <c r="AX352" s="26"/>
      <c r="AY352" s="26"/>
      <c r="AZ352" s="26"/>
      <c r="BA352" s="26"/>
      <c r="BB352" s="26"/>
      <c r="BC352" s="26"/>
      <c r="BD352" s="26"/>
      <c r="BE352" s="26"/>
      <c r="BF352" s="26"/>
    </row>
    <row r="353" spans="1:58" ht="15.75" customHeight="1" outlineLevel="1" x14ac:dyDescent="0.45">
      <c r="A353" s="13">
        <v>350</v>
      </c>
      <c r="B353" s="39" t="s">
        <v>524</v>
      </c>
      <c r="C353" s="216" t="s">
        <v>525</v>
      </c>
      <c r="D353" s="66" t="s">
        <v>533</v>
      </c>
      <c r="E353" s="13"/>
      <c r="F353" s="132" t="s">
        <v>181</v>
      </c>
      <c r="G353" s="13"/>
      <c r="H353" s="13"/>
      <c r="I353" s="13"/>
      <c r="J353" s="13"/>
      <c r="K353" s="13"/>
      <c r="L353" s="13"/>
      <c r="M353" s="39"/>
      <c r="N353" s="167" t="s">
        <v>534</v>
      </c>
      <c r="O353" s="69" t="s">
        <v>364</v>
      </c>
      <c r="P353" s="66">
        <v>24.622</v>
      </c>
      <c r="Q353" s="66">
        <v>-81.245999999999995</v>
      </c>
      <c r="R353" s="39" t="s">
        <v>222</v>
      </c>
      <c r="S353" s="87" t="s">
        <v>474</v>
      </c>
      <c r="T353" s="87"/>
      <c r="U353" s="87"/>
      <c r="V353" s="87"/>
      <c r="W353" s="94"/>
      <c r="X353" s="39"/>
      <c r="Y353" s="13"/>
      <c r="Z353" s="13"/>
      <c r="AA353" s="13"/>
      <c r="AB353" s="13"/>
      <c r="AC353" s="13"/>
      <c r="AD353" s="13"/>
      <c r="AE353" s="13"/>
      <c r="AF353" s="13"/>
      <c r="AG353" s="13"/>
      <c r="AH353" s="39"/>
      <c r="AI353" s="140"/>
      <c r="AJ353" s="39"/>
      <c r="AK353" s="140"/>
      <c r="AL353" s="13"/>
      <c r="AM353" s="13"/>
      <c r="AN353" s="13"/>
      <c r="AO353" s="155"/>
      <c r="AP353" s="26"/>
      <c r="AQ353" s="26"/>
      <c r="AR353" s="26"/>
      <c r="AS353" s="26"/>
      <c r="AT353" s="26"/>
      <c r="AU353" s="26"/>
      <c r="AV353" s="26"/>
      <c r="AW353" s="26"/>
      <c r="AX353" s="26"/>
      <c r="AY353" s="26"/>
      <c r="AZ353" s="26"/>
      <c r="BA353" s="26"/>
      <c r="BB353" s="26"/>
      <c r="BC353" s="26"/>
      <c r="BD353" s="26"/>
      <c r="BE353" s="26"/>
      <c r="BF353" s="26"/>
    </row>
    <row r="354" spans="1:58" ht="15.75" customHeight="1" outlineLevel="1" x14ac:dyDescent="0.45">
      <c r="A354" s="13">
        <v>351</v>
      </c>
      <c r="B354" s="39" t="s">
        <v>524</v>
      </c>
      <c r="C354" s="216" t="s">
        <v>525</v>
      </c>
      <c r="D354" s="66" t="s">
        <v>533</v>
      </c>
      <c r="E354" s="13"/>
      <c r="F354" s="132" t="s">
        <v>181</v>
      </c>
      <c r="G354" s="13"/>
      <c r="H354" s="13"/>
      <c r="I354" s="13"/>
      <c r="J354" s="13"/>
      <c r="K354" s="13"/>
      <c r="L354" s="13"/>
      <c r="M354" s="39"/>
      <c r="N354" s="167" t="s">
        <v>534</v>
      </c>
      <c r="O354" s="69" t="s">
        <v>364</v>
      </c>
      <c r="P354" s="66">
        <v>24.625</v>
      </c>
      <c r="Q354" s="66">
        <v>-81.418000000000006</v>
      </c>
      <c r="R354" s="39" t="s">
        <v>222</v>
      </c>
      <c r="S354" s="87" t="s">
        <v>474</v>
      </c>
      <c r="T354" s="87"/>
      <c r="U354" s="87"/>
      <c r="V354" s="87"/>
      <c r="W354" s="94"/>
      <c r="X354" s="39"/>
      <c r="Y354" s="13"/>
      <c r="Z354" s="13"/>
      <c r="AA354" s="13"/>
      <c r="AB354" s="13"/>
      <c r="AC354" s="13"/>
      <c r="AD354" s="13"/>
      <c r="AE354" s="13"/>
      <c r="AF354" s="13"/>
      <c r="AG354" s="13"/>
      <c r="AH354" s="39"/>
      <c r="AI354" s="140"/>
      <c r="AJ354" s="39"/>
      <c r="AK354" s="140"/>
      <c r="AL354" s="13"/>
      <c r="AM354" s="13"/>
      <c r="AN354" s="13"/>
      <c r="AO354" s="155"/>
      <c r="AP354" s="26"/>
      <c r="AQ354" s="26"/>
      <c r="AR354" s="26"/>
      <c r="AS354" s="26"/>
      <c r="AT354" s="26"/>
      <c r="AU354" s="26"/>
      <c r="AV354" s="26"/>
      <c r="AW354" s="26"/>
      <c r="AX354" s="26"/>
      <c r="AY354" s="26"/>
      <c r="AZ354" s="26"/>
      <c r="BA354" s="26"/>
      <c r="BB354" s="26"/>
      <c r="BC354" s="26"/>
      <c r="BD354" s="26"/>
      <c r="BE354" s="26"/>
      <c r="BF354" s="26"/>
    </row>
    <row r="355" spans="1:58" ht="15.75" customHeight="1" outlineLevel="1" x14ac:dyDescent="0.45">
      <c r="A355" s="13">
        <v>352</v>
      </c>
      <c r="B355" s="39" t="s">
        <v>524</v>
      </c>
      <c r="C355" s="216" t="s">
        <v>525</v>
      </c>
      <c r="D355" s="66" t="s">
        <v>533</v>
      </c>
      <c r="E355" s="13"/>
      <c r="F355" s="132" t="s">
        <v>181</v>
      </c>
      <c r="G355" s="13"/>
      <c r="H355" s="13"/>
      <c r="I355" s="13"/>
      <c r="J355" s="13"/>
      <c r="K355" s="13"/>
      <c r="L355" s="13"/>
      <c r="M355" s="39"/>
      <c r="N355" s="167" t="s">
        <v>534</v>
      </c>
      <c r="O355" s="69" t="s">
        <v>364</v>
      </c>
      <c r="P355" s="66">
        <v>24.529</v>
      </c>
      <c r="Q355" s="66">
        <v>-81.486999999999995</v>
      </c>
      <c r="R355" s="39" t="s">
        <v>222</v>
      </c>
      <c r="S355" s="87" t="s">
        <v>474</v>
      </c>
      <c r="T355" s="87"/>
      <c r="U355" s="87"/>
      <c r="V355" s="87"/>
      <c r="W355" s="94"/>
      <c r="X355" s="39"/>
      <c r="Y355" s="13"/>
      <c r="Z355" s="13"/>
      <c r="AA355" s="13"/>
      <c r="AB355" s="13"/>
      <c r="AC355" s="13"/>
      <c r="AD355" s="13"/>
      <c r="AE355" s="13"/>
      <c r="AF355" s="13"/>
      <c r="AG355" s="13"/>
      <c r="AH355" s="39"/>
      <c r="AI355" s="140"/>
      <c r="AJ355" s="39"/>
      <c r="AK355" s="140"/>
      <c r="AL355" s="13"/>
      <c r="AM355" s="13"/>
      <c r="AN355" s="13"/>
      <c r="AO355" s="155"/>
      <c r="AP355" s="26"/>
      <c r="AQ355" s="26"/>
      <c r="AR355" s="26"/>
      <c r="AS355" s="26"/>
      <c r="AT355" s="26"/>
      <c r="AU355" s="26"/>
      <c r="AV355" s="26"/>
      <c r="AW355" s="26"/>
      <c r="AX355" s="26"/>
      <c r="AY355" s="26"/>
      <c r="AZ355" s="26"/>
      <c r="BA355" s="26"/>
      <c r="BB355" s="26"/>
      <c r="BC355" s="26"/>
      <c r="BD355" s="26"/>
      <c r="BE355" s="26"/>
      <c r="BF355" s="26"/>
    </row>
    <row r="356" spans="1:58" ht="15.75" customHeight="1" outlineLevel="1" x14ac:dyDescent="0.45">
      <c r="A356" s="13">
        <v>353</v>
      </c>
      <c r="B356" s="39" t="s">
        <v>524</v>
      </c>
      <c r="C356" s="216" t="s">
        <v>525</v>
      </c>
      <c r="D356" s="66" t="s">
        <v>533</v>
      </c>
      <c r="E356" s="13"/>
      <c r="F356" s="132" t="s">
        <v>181</v>
      </c>
      <c r="G356" s="13"/>
      <c r="H356" s="13"/>
      <c r="I356" s="13"/>
      <c r="J356" s="13"/>
      <c r="K356" s="13"/>
      <c r="L356" s="13"/>
      <c r="M356" s="39"/>
      <c r="N356" s="167" t="s">
        <v>534</v>
      </c>
      <c r="O356" s="69" t="s">
        <v>364</v>
      </c>
      <c r="P356" s="66">
        <v>24.558</v>
      </c>
      <c r="Q356" s="66">
        <v>-81.56</v>
      </c>
      <c r="R356" s="39" t="s">
        <v>222</v>
      </c>
      <c r="S356" s="87" t="s">
        <v>474</v>
      </c>
      <c r="T356" s="87"/>
      <c r="U356" s="87"/>
      <c r="V356" s="87"/>
      <c r="W356" s="94"/>
      <c r="X356" s="39"/>
      <c r="Y356" s="13"/>
      <c r="Z356" s="13"/>
      <c r="AA356" s="13"/>
      <c r="AB356" s="13"/>
      <c r="AC356" s="13"/>
      <c r="AD356" s="13"/>
      <c r="AE356" s="13"/>
      <c r="AF356" s="13"/>
      <c r="AG356" s="13"/>
      <c r="AH356" s="39"/>
      <c r="AI356" s="140"/>
      <c r="AJ356" s="39"/>
      <c r="AK356" s="140"/>
      <c r="AL356" s="13"/>
      <c r="AM356" s="13"/>
      <c r="AN356" s="13"/>
      <c r="AO356" s="155"/>
      <c r="AP356" s="26"/>
      <c r="AQ356" s="26"/>
      <c r="AR356" s="26"/>
      <c r="AS356" s="26"/>
      <c r="AT356" s="26"/>
      <c r="AU356" s="26"/>
      <c r="AV356" s="26"/>
      <c r="AW356" s="26"/>
      <c r="AX356" s="26"/>
      <c r="AY356" s="26"/>
      <c r="AZ356" s="26"/>
      <c r="BA356" s="26"/>
      <c r="BB356" s="26"/>
      <c r="BC356" s="26"/>
      <c r="BD356" s="26"/>
      <c r="BE356" s="26"/>
      <c r="BF356" s="26"/>
    </row>
    <row r="357" spans="1:58" ht="15.75" customHeight="1" outlineLevel="1" x14ac:dyDescent="0.45">
      <c r="A357" s="13">
        <v>354</v>
      </c>
      <c r="B357" s="39" t="s">
        <v>524</v>
      </c>
      <c r="C357" s="216" t="s">
        <v>525</v>
      </c>
      <c r="D357" s="66" t="s">
        <v>533</v>
      </c>
      <c r="E357" s="13"/>
      <c r="F357" s="132" t="s">
        <v>181</v>
      </c>
      <c r="G357" s="13"/>
      <c r="H357" s="13"/>
      <c r="I357" s="13"/>
      <c r="J357" s="13"/>
      <c r="K357" s="13"/>
      <c r="L357" s="13"/>
      <c r="M357" s="39"/>
      <c r="N357" s="167" t="s">
        <v>534</v>
      </c>
      <c r="O357" s="69" t="s">
        <v>364</v>
      </c>
      <c r="P357" s="66">
        <v>24.541</v>
      </c>
      <c r="Q357" s="66">
        <v>-81.745999999999995</v>
      </c>
      <c r="R357" s="39" t="s">
        <v>222</v>
      </c>
      <c r="S357" s="87" t="s">
        <v>474</v>
      </c>
      <c r="T357" s="87"/>
      <c r="U357" s="87"/>
      <c r="V357" s="87"/>
      <c r="W357" s="94"/>
      <c r="X357" s="39"/>
      <c r="Y357" s="13"/>
      <c r="Z357" s="13"/>
      <c r="AA357" s="13"/>
      <c r="AB357" s="13"/>
      <c r="AC357" s="13"/>
      <c r="AD357" s="13"/>
      <c r="AE357" s="13"/>
      <c r="AF357" s="13"/>
      <c r="AG357" s="13"/>
      <c r="AH357" s="39"/>
      <c r="AI357" s="140"/>
      <c r="AJ357" s="39"/>
      <c r="AK357" s="140"/>
      <c r="AL357" s="13"/>
      <c r="AM357" s="13"/>
      <c r="AN357" s="13"/>
      <c r="AO357" s="155"/>
      <c r="AP357" s="26"/>
      <c r="AQ357" s="26"/>
      <c r="AR357" s="26"/>
      <c r="AS357" s="26"/>
      <c r="AT357" s="26"/>
      <c r="AU357" s="26"/>
      <c r="AV357" s="26"/>
      <c r="AW357" s="26"/>
      <c r="AX357" s="26"/>
      <c r="AY357" s="26"/>
      <c r="AZ357" s="26"/>
      <c r="BA357" s="26"/>
      <c r="BB357" s="26"/>
      <c r="BC357" s="26"/>
      <c r="BD357" s="26"/>
      <c r="BE357" s="26"/>
      <c r="BF357" s="26"/>
    </row>
    <row r="358" spans="1:58" ht="15.75" customHeight="1" outlineLevel="1" x14ac:dyDescent="0.45">
      <c r="A358" s="13">
        <v>355</v>
      </c>
      <c r="B358" s="39" t="s">
        <v>524</v>
      </c>
      <c r="C358" s="216" t="s">
        <v>525</v>
      </c>
      <c r="D358" s="66" t="s">
        <v>533</v>
      </c>
      <c r="E358" s="13"/>
      <c r="F358" s="132" t="s">
        <v>181</v>
      </c>
      <c r="G358" s="13"/>
      <c r="H358" s="13"/>
      <c r="I358" s="13"/>
      <c r="J358" s="13"/>
      <c r="K358" s="13"/>
      <c r="L358" s="13"/>
      <c r="M358" s="39"/>
      <c r="N358" s="167" t="s">
        <v>534</v>
      </c>
      <c r="O358" s="69" t="s">
        <v>364</v>
      </c>
      <c r="P358" s="66">
        <v>24.484000000000002</v>
      </c>
      <c r="Q358" s="66">
        <v>-81.712000000000003</v>
      </c>
      <c r="R358" s="39" t="s">
        <v>222</v>
      </c>
      <c r="S358" s="87" t="s">
        <v>474</v>
      </c>
      <c r="T358" s="87"/>
      <c r="U358" s="87"/>
      <c r="V358" s="87"/>
      <c r="W358" s="94"/>
      <c r="X358" s="39"/>
      <c r="Y358" s="13"/>
      <c r="Z358" s="13"/>
      <c r="AA358" s="13"/>
      <c r="AB358" s="13"/>
      <c r="AC358" s="13"/>
      <c r="AD358" s="13"/>
      <c r="AE358" s="13"/>
      <c r="AF358" s="13"/>
      <c r="AG358" s="13"/>
      <c r="AH358" s="39"/>
      <c r="AI358" s="140"/>
      <c r="AJ358" s="39"/>
      <c r="AK358" s="140"/>
      <c r="AL358" s="13"/>
      <c r="AM358" s="13"/>
      <c r="AN358" s="13"/>
      <c r="AO358" s="155"/>
      <c r="AP358" s="26"/>
      <c r="AQ358" s="26"/>
      <c r="AR358" s="26"/>
      <c r="AS358" s="26"/>
      <c r="AT358" s="26"/>
      <c r="AU358" s="26"/>
      <c r="AV358" s="26"/>
      <c r="AW358" s="26"/>
      <c r="AX358" s="26"/>
      <c r="AY358" s="26"/>
      <c r="AZ358" s="26"/>
      <c r="BA358" s="26"/>
      <c r="BB358" s="26"/>
      <c r="BC358" s="26"/>
      <c r="BD358" s="26"/>
      <c r="BE358" s="26"/>
      <c r="BF358" s="26"/>
    </row>
    <row r="359" spans="1:58" ht="15.75" customHeight="1" outlineLevel="1" x14ac:dyDescent="0.45">
      <c r="A359" s="13">
        <v>356</v>
      </c>
      <c r="B359" s="39" t="s">
        <v>524</v>
      </c>
      <c r="C359" s="216" t="s">
        <v>525</v>
      </c>
      <c r="D359" s="66" t="s">
        <v>533</v>
      </c>
      <c r="E359" s="13"/>
      <c r="F359" s="132" t="s">
        <v>181</v>
      </c>
      <c r="G359" s="13"/>
      <c r="H359" s="13"/>
      <c r="I359" s="13"/>
      <c r="J359" s="13"/>
      <c r="K359" s="13"/>
      <c r="L359" s="13"/>
      <c r="M359" s="39"/>
      <c r="N359" s="167" t="s">
        <v>534</v>
      </c>
      <c r="O359" s="69" t="s">
        <v>364</v>
      </c>
      <c r="P359" s="66">
        <v>24.515999999999998</v>
      </c>
      <c r="Q359" s="66">
        <v>-81.63</v>
      </c>
      <c r="R359" s="39" t="s">
        <v>222</v>
      </c>
      <c r="S359" s="87" t="s">
        <v>474</v>
      </c>
      <c r="T359" s="87"/>
      <c r="U359" s="87"/>
      <c r="V359" s="87"/>
      <c r="W359" s="94"/>
      <c r="X359" s="39"/>
      <c r="Y359" s="13"/>
      <c r="Z359" s="13"/>
      <c r="AA359" s="13"/>
      <c r="AB359" s="13"/>
      <c r="AC359" s="13"/>
      <c r="AD359" s="13"/>
      <c r="AE359" s="13"/>
      <c r="AF359" s="13"/>
      <c r="AG359" s="13"/>
      <c r="AH359" s="39"/>
      <c r="AI359" s="140"/>
      <c r="AJ359" s="39"/>
      <c r="AK359" s="140"/>
      <c r="AL359" s="13"/>
      <c r="AM359" s="13"/>
      <c r="AN359" s="13"/>
      <c r="AO359" s="155"/>
      <c r="AP359" s="26"/>
      <c r="AQ359" s="26"/>
      <c r="AR359" s="26"/>
      <c r="AS359" s="26"/>
      <c r="AT359" s="26"/>
      <c r="AU359" s="26"/>
      <c r="AV359" s="26"/>
      <c r="AW359" s="26"/>
      <c r="AX359" s="26"/>
      <c r="AY359" s="26"/>
      <c r="AZ359" s="26"/>
      <c r="BA359" s="26"/>
      <c r="BB359" s="26"/>
      <c r="BC359" s="26"/>
      <c r="BD359" s="26"/>
      <c r="BE359" s="26"/>
      <c r="BF359" s="26"/>
    </row>
    <row r="360" spans="1:58" ht="15.75" customHeight="1" outlineLevel="1" x14ac:dyDescent="0.45">
      <c r="A360" s="13">
        <v>357</v>
      </c>
      <c r="B360" s="39" t="s">
        <v>524</v>
      </c>
      <c r="C360" s="216" t="s">
        <v>525</v>
      </c>
      <c r="D360" s="66" t="s">
        <v>533</v>
      </c>
      <c r="E360" s="13"/>
      <c r="F360" s="132" t="s">
        <v>181</v>
      </c>
      <c r="G360" s="13"/>
      <c r="H360" s="13"/>
      <c r="I360" s="13"/>
      <c r="J360" s="13"/>
      <c r="K360" s="13"/>
      <c r="L360" s="13"/>
      <c r="M360" s="39"/>
      <c r="N360" s="167" t="s">
        <v>534</v>
      </c>
      <c r="O360" s="69" t="s">
        <v>364</v>
      </c>
      <c r="P360" s="66">
        <v>24.875</v>
      </c>
      <c r="Q360" s="66">
        <v>-80.957999999999998</v>
      </c>
      <c r="R360" s="39" t="s">
        <v>222</v>
      </c>
      <c r="S360" s="87" t="s">
        <v>474</v>
      </c>
      <c r="T360" s="87"/>
      <c r="U360" s="87"/>
      <c r="V360" s="87"/>
      <c r="W360" s="94"/>
      <c r="X360" s="39"/>
      <c r="Y360" s="13"/>
      <c r="Z360" s="13"/>
      <c r="AA360" s="13"/>
      <c r="AB360" s="13"/>
      <c r="AC360" s="13"/>
      <c r="AD360" s="13"/>
      <c r="AE360" s="13"/>
      <c r="AF360" s="13"/>
      <c r="AG360" s="13"/>
      <c r="AH360" s="39"/>
      <c r="AI360" s="140"/>
      <c r="AJ360" s="39"/>
      <c r="AK360" s="140"/>
      <c r="AL360" s="13"/>
      <c r="AM360" s="13"/>
      <c r="AN360" s="13"/>
      <c r="AO360" s="155"/>
      <c r="AP360" s="26"/>
      <c r="AQ360" s="26"/>
      <c r="AR360" s="26"/>
      <c r="AS360" s="26"/>
      <c r="AT360" s="26"/>
      <c r="AU360" s="26"/>
      <c r="AV360" s="26"/>
      <c r="AW360" s="26"/>
      <c r="AX360" s="26"/>
      <c r="AY360" s="26"/>
      <c r="AZ360" s="26"/>
      <c r="BA360" s="26"/>
      <c r="BB360" s="26"/>
      <c r="BC360" s="26"/>
      <c r="BD360" s="26"/>
      <c r="BE360" s="26"/>
      <c r="BF360" s="26"/>
    </row>
    <row r="361" spans="1:58" ht="15.75" customHeight="1" outlineLevel="1" x14ac:dyDescent="0.45">
      <c r="A361" s="13">
        <v>358</v>
      </c>
      <c r="B361" s="39" t="s">
        <v>524</v>
      </c>
      <c r="C361" s="216" t="s">
        <v>525</v>
      </c>
      <c r="D361" s="66" t="s">
        <v>533</v>
      </c>
      <c r="E361" s="13"/>
      <c r="F361" s="132" t="s">
        <v>181</v>
      </c>
      <c r="G361" s="13"/>
      <c r="H361" s="13"/>
      <c r="I361" s="13"/>
      <c r="J361" s="13"/>
      <c r="K361" s="13"/>
      <c r="L361" s="13"/>
      <c r="M361" s="39"/>
      <c r="N361" s="167" t="s">
        <v>534</v>
      </c>
      <c r="O361" s="69" t="s">
        <v>364</v>
      </c>
      <c r="P361" s="66">
        <v>24.809000000000001</v>
      </c>
      <c r="Q361" s="66">
        <v>-80.92</v>
      </c>
      <c r="R361" s="39" t="s">
        <v>222</v>
      </c>
      <c r="S361" s="87" t="s">
        <v>474</v>
      </c>
      <c r="T361" s="87"/>
      <c r="U361" s="87"/>
      <c r="V361" s="87"/>
      <c r="W361" s="94"/>
      <c r="X361" s="39"/>
      <c r="Y361" s="13"/>
      <c r="Z361" s="13"/>
      <c r="AA361" s="13"/>
      <c r="AB361" s="13"/>
      <c r="AC361" s="13"/>
      <c r="AD361" s="13"/>
      <c r="AE361" s="13"/>
      <c r="AF361" s="13"/>
      <c r="AG361" s="13"/>
      <c r="AH361" s="39"/>
      <c r="AI361" s="140"/>
      <c r="AJ361" s="39"/>
      <c r="AK361" s="140"/>
      <c r="AL361" s="13"/>
      <c r="AM361" s="13"/>
      <c r="AN361" s="13"/>
      <c r="AO361" s="155"/>
      <c r="AP361" s="26"/>
      <c r="AQ361" s="26"/>
      <c r="AR361" s="26"/>
      <c r="AS361" s="26"/>
      <c r="AT361" s="26"/>
      <c r="AU361" s="26"/>
      <c r="AV361" s="26"/>
      <c r="AW361" s="26"/>
      <c r="AX361" s="26"/>
      <c r="AY361" s="26"/>
      <c r="AZ361" s="26"/>
      <c r="BA361" s="26"/>
      <c r="BB361" s="26"/>
      <c r="BC361" s="26"/>
      <c r="BD361" s="26"/>
      <c r="BE361" s="26"/>
      <c r="BF361" s="26"/>
    </row>
    <row r="362" spans="1:58" ht="15.75" customHeight="1" outlineLevel="1" x14ac:dyDescent="0.45">
      <c r="A362" s="13">
        <v>359</v>
      </c>
      <c r="B362" s="39" t="s">
        <v>524</v>
      </c>
      <c r="C362" s="216" t="s">
        <v>525</v>
      </c>
      <c r="D362" s="66" t="s">
        <v>533</v>
      </c>
      <c r="E362" s="13"/>
      <c r="F362" s="132" t="s">
        <v>181</v>
      </c>
      <c r="G362" s="13"/>
      <c r="H362" s="13"/>
      <c r="I362" s="13"/>
      <c r="J362" s="13"/>
      <c r="K362" s="13"/>
      <c r="L362" s="13"/>
      <c r="M362" s="39"/>
      <c r="N362" s="167" t="s">
        <v>534</v>
      </c>
      <c r="O362" s="69" t="s">
        <v>364</v>
      </c>
      <c r="P362" s="66">
        <v>24.844999999999999</v>
      </c>
      <c r="Q362" s="66">
        <v>-81.007999999999996</v>
      </c>
      <c r="R362" s="39" t="s">
        <v>222</v>
      </c>
      <c r="S362" s="87" t="s">
        <v>474</v>
      </c>
      <c r="T362" s="87"/>
      <c r="U362" s="87"/>
      <c r="V362" s="87"/>
      <c r="W362" s="94"/>
      <c r="X362" s="39"/>
      <c r="Y362" s="13"/>
      <c r="Z362" s="13"/>
      <c r="AA362" s="13"/>
      <c r="AB362" s="13"/>
      <c r="AC362" s="13"/>
      <c r="AD362" s="13"/>
      <c r="AE362" s="13"/>
      <c r="AF362" s="13"/>
      <c r="AG362" s="13"/>
      <c r="AH362" s="39"/>
      <c r="AI362" s="140"/>
      <c r="AJ362" s="39"/>
      <c r="AK362" s="140"/>
      <c r="AL362" s="13"/>
      <c r="AM362" s="13"/>
      <c r="AN362" s="13"/>
      <c r="AO362" s="155"/>
      <c r="AP362" s="26"/>
      <c r="AQ362" s="26"/>
      <c r="AR362" s="26"/>
      <c r="AS362" s="26"/>
      <c r="AT362" s="26"/>
      <c r="AU362" s="26"/>
      <c r="AV362" s="26"/>
      <c r="AW362" s="26"/>
      <c r="AX362" s="26"/>
      <c r="AY362" s="26"/>
      <c r="AZ362" s="26"/>
      <c r="BA362" s="26"/>
      <c r="BB362" s="26"/>
      <c r="BC362" s="26"/>
      <c r="BD362" s="26"/>
      <c r="BE362" s="26"/>
      <c r="BF362" s="26"/>
    </row>
    <row r="363" spans="1:58" ht="15.75" customHeight="1" outlineLevel="1" x14ac:dyDescent="0.45">
      <c r="A363" s="13">
        <v>360</v>
      </c>
      <c r="B363" s="39" t="s">
        <v>524</v>
      </c>
      <c r="C363" s="216" t="s">
        <v>525</v>
      </c>
      <c r="D363" s="66" t="s">
        <v>533</v>
      </c>
      <c r="E363" s="13"/>
      <c r="F363" s="132" t="s">
        <v>181</v>
      </c>
      <c r="G363" s="13"/>
      <c r="H363" s="13"/>
      <c r="I363" s="13"/>
      <c r="J363" s="13"/>
      <c r="K363" s="13"/>
      <c r="L363" s="13"/>
      <c r="M363" s="39"/>
      <c r="N363" s="167" t="s">
        <v>534</v>
      </c>
      <c r="O363" s="69" t="s">
        <v>364</v>
      </c>
      <c r="P363" s="66">
        <v>24.815000000000001</v>
      </c>
      <c r="Q363" s="66">
        <v>-81.147000000000006</v>
      </c>
      <c r="R363" s="39" t="s">
        <v>222</v>
      </c>
      <c r="S363" s="87" t="s">
        <v>474</v>
      </c>
      <c r="T363" s="87"/>
      <c r="U363" s="87"/>
      <c r="V363" s="87"/>
      <c r="W363" s="94"/>
      <c r="X363" s="39"/>
      <c r="Y363" s="13"/>
      <c r="Z363" s="13"/>
      <c r="AA363" s="13"/>
      <c r="AB363" s="13"/>
      <c r="AC363" s="13"/>
      <c r="AD363" s="13"/>
      <c r="AE363" s="13"/>
      <c r="AF363" s="13"/>
      <c r="AG363" s="13"/>
      <c r="AH363" s="39"/>
      <c r="AI363" s="140"/>
      <c r="AJ363" s="39"/>
      <c r="AK363" s="140"/>
      <c r="AL363" s="13"/>
      <c r="AM363" s="13"/>
      <c r="AN363" s="13"/>
      <c r="AO363" s="155"/>
      <c r="AP363" s="26"/>
      <c r="AQ363" s="26"/>
      <c r="AR363" s="26"/>
      <c r="AS363" s="26"/>
      <c r="AT363" s="26"/>
      <c r="AU363" s="26"/>
      <c r="AV363" s="26"/>
      <c r="AW363" s="26"/>
      <c r="AX363" s="26"/>
      <c r="AY363" s="26"/>
      <c r="AZ363" s="26"/>
      <c r="BA363" s="26"/>
      <c r="BB363" s="26"/>
      <c r="BC363" s="26"/>
      <c r="BD363" s="26"/>
      <c r="BE363" s="26"/>
      <c r="BF363" s="26"/>
    </row>
    <row r="364" spans="1:58" ht="15.75" customHeight="1" outlineLevel="1" x14ac:dyDescent="0.45">
      <c r="A364" s="13">
        <v>361</v>
      </c>
      <c r="B364" s="39" t="s">
        <v>524</v>
      </c>
      <c r="C364" s="216" t="s">
        <v>525</v>
      </c>
      <c r="D364" s="66" t="s">
        <v>533</v>
      </c>
      <c r="E364" s="13"/>
      <c r="F364" s="132" t="s">
        <v>181</v>
      </c>
      <c r="G364" s="13"/>
      <c r="H364" s="13"/>
      <c r="I364" s="13"/>
      <c r="J364" s="13"/>
      <c r="K364" s="13"/>
      <c r="L364" s="13"/>
      <c r="M364" s="39"/>
      <c r="N364" s="167" t="s">
        <v>534</v>
      </c>
      <c r="O364" s="69" t="s">
        <v>364</v>
      </c>
      <c r="P364" s="66">
        <v>24.751999999999999</v>
      </c>
      <c r="Q364" s="66">
        <v>-81.17</v>
      </c>
      <c r="R364" s="39" t="s">
        <v>222</v>
      </c>
      <c r="S364" s="87" t="s">
        <v>474</v>
      </c>
      <c r="T364" s="87"/>
      <c r="U364" s="87"/>
      <c r="V364" s="87"/>
      <c r="W364" s="94"/>
      <c r="X364" s="39"/>
      <c r="Y364" s="13"/>
      <c r="Z364" s="13"/>
      <c r="AA364" s="13"/>
      <c r="AB364" s="13"/>
      <c r="AC364" s="13"/>
      <c r="AD364" s="13"/>
      <c r="AE364" s="13"/>
      <c r="AF364" s="13"/>
      <c r="AG364" s="13"/>
      <c r="AH364" s="39"/>
      <c r="AI364" s="140"/>
      <c r="AJ364" s="39"/>
      <c r="AK364" s="140"/>
      <c r="AL364" s="13"/>
      <c r="AM364" s="13"/>
      <c r="AN364" s="13"/>
      <c r="AO364" s="155"/>
      <c r="AP364" s="26"/>
      <c r="AQ364" s="26"/>
      <c r="AR364" s="26"/>
      <c r="AS364" s="26"/>
      <c r="AT364" s="26"/>
      <c r="AU364" s="26"/>
      <c r="AV364" s="26"/>
      <c r="AW364" s="26"/>
      <c r="AX364" s="26"/>
      <c r="AY364" s="26"/>
      <c r="AZ364" s="26"/>
      <c r="BA364" s="26"/>
      <c r="BB364" s="26"/>
      <c r="BC364" s="26"/>
      <c r="BD364" s="26"/>
      <c r="BE364" s="26"/>
      <c r="BF364" s="26"/>
    </row>
    <row r="365" spans="1:58" ht="15.75" customHeight="1" outlineLevel="1" x14ac:dyDescent="0.45">
      <c r="A365" s="13">
        <v>362</v>
      </c>
      <c r="B365" s="39" t="s">
        <v>524</v>
      </c>
      <c r="C365" s="216" t="s">
        <v>525</v>
      </c>
      <c r="D365" s="66" t="s">
        <v>533</v>
      </c>
      <c r="E365" s="13"/>
      <c r="F365" s="132" t="s">
        <v>181</v>
      </c>
      <c r="G365" s="13"/>
      <c r="H365" s="13"/>
      <c r="I365" s="13"/>
      <c r="J365" s="13"/>
      <c r="K365" s="13"/>
      <c r="L365" s="13"/>
      <c r="M365" s="39"/>
      <c r="N365" s="167" t="s">
        <v>534</v>
      </c>
      <c r="O365" s="69" t="s">
        <v>364</v>
      </c>
      <c r="P365" s="66">
        <v>24.786999999999999</v>
      </c>
      <c r="Q365" s="66">
        <v>-81.287999999999997</v>
      </c>
      <c r="R365" s="39" t="s">
        <v>222</v>
      </c>
      <c r="S365" s="87" t="s">
        <v>474</v>
      </c>
      <c r="T365" s="87"/>
      <c r="U365" s="87"/>
      <c r="V365" s="87"/>
      <c r="W365" s="94"/>
      <c r="X365" s="39"/>
      <c r="Y365" s="13"/>
      <c r="Z365" s="13"/>
      <c r="AA365" s="13"/>
      <c r="AB365" s="13"/>
      <c r="AC365" s="13"/>
      <c r="AD365" s="13"/>
      <c r="AE365" s="13"/>
      <c r="AF365" s="13"/>
      <c r="AG365" s="13"/>
      <c r="AH365" s="39"/>
      <c r="AI365" s="140"/>
      <c r="AJ365" s="39"/>
      <c r="AK365" s="140"/>
      <c r="AL365" s="13"/>
      <c r="AM365" s="13"/>
      <c r="AN365" s="13"/>
      <c r="AO365" s="155"/>
      <c r="AP365" s="26"/>
      <c r="AQ365" s="26"/>
      <c r="AR365" s="26"/>
      <c r="AS365" s="26"/>
      <c r="AT365" s="26"/>
      <c r="AU365" s="26"/>
      <c r="AV365" s="26"/>
      <c r="AW365" s="26"/>
      <c r="AX365" s="26"/>
      <c r="AY365" s="26"/>
      <c r="AZ365" s="26"/>
      <c r="BA365" s="26"/>
      <c r="BB365" s="26"/>
      <c r="BC365" s="26"/>
      <c r="BD365" s="26"/>
      <c r="BE365" s="26"/>
      <c r="BF365" s="26"/>
    </row>
    <row r="366" spans="1:58" ht="15.75" customHeight="1" outlineLevel="1" x14ac:dyDescent="0.45">
      <c r="A366" s="13">
        <v>363</v>
      </c>
      <c r="B366" s="39" t="s">
        <v>524</v>
      </c>
      <c r="C366" s="216" t="s">
        <v>525</v>
      </c>
      <c r="D366" s="66" t="s">
        <v>533</v>
      </c>
      <c r="E366" s="13"/>
      <c r="F366" s="132" t="s">
        <v>181</v>
      </c>
      <c r="G366" s="13"/>
      <c r="H366" s="13"/>
      <c r="I366" s="13"/>
      <c r="J366" s="13"/>
      <c r="K366" s="13"/>
      <c r="L366" s="13"/>
      <c r="M366" s="39"/>
      <c r="N366" s="167" t="s">
        <v>534</v>
      </c>
      <c r="O366" s="69" t="s">
        <v>364</v>
      </c>
      <c r="P366" s="66">
        <v>24.766999999999999</v>
      </c>
      <c r="Q366" s="66">
        <v>-81.555000000000007</v>
      </c>
      <c r="R366" s="39" t="s">
        <v>222</v>
      </c>
      <c r="S366" s="87" t="s">
        <v>474</v>
      </c>
      <c r="T366" s="87"/>
      <c r="U366" s="87"/>
      <c r="V366" s="87"/>
      <c r="W366" s="94"/>
      <c r="X366" s="39"/>
      <c r="Y366" s="13"/>
      <c r="Z366" s="13"/>
      <c r="AA366" s="13"/>
      <c r="AB366" s="13"/>
      <c r="AC366" s="13"/>
      <c r="AD366" s="13"/>
      <c r="AE366" s="13"/>
      <c r="AF366" s="13"/>
      <c r="AG366" s="13"/>
      <c r="AH366" s="39"/>
      <c r="AI366" s="140"/>
      <c r="AJ366" s="39"/>
      <c r="AK366" s="140"/>
      <c r="AL366" s="13"/>
      <c r="AM366" s="13"/>
      <c r="AN366" s="13"/>
      <c r="AO366" s="155"/>
      <c r="AP366" s="26"/>
      <c r="AQ366" s="26"/>
      <c r="AR366" s="26"/>
      <c r="AS366" s="26"/>
      <c r="AT366" s="26"/>
      <c r="AU366" s="26"/>
      <c r="AV366" s="26"/>
      <c r="AW366" s="26"/>
      <c r="AX366" s="26"/>
      <c r="AY366" s="26"/>
      <c r="AZ366" s="26"/>
      <c r="BA366" s="26"/>
      <c r="BB366" s="26"/>
      <c r="BC366" s="26"/>
      <c r="BD366" s="26"/>
      <c r="BE366" s="26"/>
      <c r="BF366" s="26"/>
    </row>
    <row r="367" spans="1:58" ht="15.75" customHeight="1" outlineLevel="1" x14ac:dyDescent="0.45">
      <c r="A367" s="13">
        <v>364</v>
      </c>
      <c r="B367" s="39" t="s">
        <v>524</v>
      </c>
      <c r="C367" s="216" t="s">
        <v>525</v>
      </c>
      <c r="D367" s="66" t="s">
        <v>533</v>
      </c>
      <c r="E367" s="13"/>
      <c r="F367" s="132" t="s">
        <v>181</v>
      </c>
      <c r="G367" s="13"/>
      <c r="H367" s="13"/>
      <c r="I367" s="13"/>
      <c r="J367" s="13"/>
      <c r="K367" s="13"/>
      <c r="L367" s="13"/>
      <c r="M367" s="39"/>
      <c r="N367" s="167" t="s">
        <v>534</v>
      </c>
      <c r="O367" s="69" t="s">
        <v>364</v>
      </c>
      <c r="P367" s="66">
        <v>24.724</v>
      </c>
      <c r="Q367" s="66">
        <v>-81.521000000000001</v>
      </c>
      <c r="R367" s="39" t="s">
        <v>222</v>
      </c>
      <c r="S367" s="87" t="s">
        <v>474</v>
      </c>
      <c r="T367" s="87"/>
      <c r="U367" s="87"/>
      <c r="V367" s="87"/>
      <c r="W367" s="94"/>
      <c r="X367" s="39"/>
      <c r="Y367" s="13"/>
      <c r="Z367" s="13"/>
      <c r="AA367" s="13"/>
      <c r="AB367" s="13"/>
      <c r="AC367" s="13"/>
      <c r="AD367" s="13"/>
      <c r="AE367" s="13"/>
      <c r="AF367" s="13"/>
      <c r="AG367" s="13"/>
      <c r="AH367" s="39"/>
      <c r="AI367" s="140"/>
      <c r="AJ367" s="39"/>
      <c r="AK367" s="140"/>
      <c r="AL367" s="13"/>
      <c r="AM367" s="13"/>
      <c r="AN367" s="13"/>
      <c r="AO367" s="155"/>
      <c r="AP367" s="26"/>
      <c r="AQ367" s="26"/>
      <c r="AR367" s="26"/>
      <c r="AS367" s="26"/>
      <c r="AT367" s="26"/>
      <c r="AU367" s="26"/>
      <c r="AV367" s="26"/>
      <c r="AW367" s="26"/>
      <c r="AX367" s="26"/>
      <c r="AY367" s="26"/>
      <c r="AZ367" s="26"/>
      <c r="BA367" s="26"/>
      <c r="BB367" s="26"/>
      <c r="BC367" s="26"/>
      <c r="BD367" s="26"/>
      <c r="BE367" s="26"/>
      <c r="BF367" s="26"/>
    </row>
    <row r="368" spans="1:58" ht="15.75" customHeight="1" outlineLevel="1" x14ac:dyDescent="0.45">
      <c r="A368" s="13">
        <v>365</v>
      </c>
      <c r="B368" s="39" t="s">
        <v>524</v>
      </c>
      <c r="C368" s="216" t="s">
        <v>525</v>
      </c>
      <c r="D368" s="66" t="s">
        <v>533</v>
      </c>
      <c r="E368" s="13"/>
      <c r="F368" s="132" t="s">
        <v>181</v>
      </c>
      <c r="G368" s="13"/>
      <c r="H368" s="13"/>
      <c r="I368" s="13"/>
      <c r="J368" s="13"/>
      <c r="K368" s="13"/>
      <c r="L368" s="13"/>
      <c r="M368" s="39"/>
      <c r="N368" s="167" t="s">
        <v>534</v>
      </c>
      <c r="O368" s="69" t="s">
        <v>364</v>
      </c>
      <c r="P368" s="66">
        <v>24.696999999999999</v>
      </c>
      <c r="Q368" s="66">
        <v>-81.683000000000007</v>
      </c>
      <c r="R368" s="39" t="s">
        <v>222</v>
      </c>
      <c r="S368" s="87" t="s">
        <v>474</v>
      </c>
      <c r="T368" s="87"/>
      <c r="U368" s="87"/>
      <c r="V368" s="87"/>
      <c r="W368" s="94"/>
      <c r="X368" s="39"/>
      <c r="Y368" s="13"/>
      <c r="Z368" s="13"/>
      <c r="AA368" s="13"/>
      <c r="AB368" s="13"/>
      <c r="AC368" s="13"/>
      <c r="AD368" s="13"/>
      <c r="AE368" s="13"/>
      <c r="AF368" s="13"/>
      <c r="AG368" s="13"/>
      <c r="AH368" s="39"/>
      <c r="AI368" s="140"/>
      <c r="AJ368" s="39"/>
      <c r="AK368" s="140"/>
      <c r="AL368" s="13"/>
      <c r="AM368" s="13"/>
      <c r="AN368" s="13"/>
      <c r="AO368" s="155"/>
      <c r="AP368" s="26"/>
      <c r="AQ368" s="26"/>
      <c r="AR368" s="26"/>
      <c r="AS368" s="26"/>
      <c r="AT368" s="26"/>
      <c r="AU368" s="26"/>
      <c r="AV368" s="26"/>
      <c r="AW368" s="26"/>
      <c r="AX368" s="26"/>
      <c r="AY368" s="26"/>
      <c r="AZ368" s="26"/>
      <c r="BA368" s="26"/>
      <c r="BB368" s="26"/>
      <c r="BC368" s="26"/>
      <c r="BD368" s="26"/>
      <c r="BE368" s="26"/>
      <c r="BF368" s="26"/>
    </row>
    <row r="369" spans="1:58" ht="15.75" customHeight="1" outlineLevel="1" x14ac:dyDescent="0.45">
      <c r="A369" s="13">
        <v>366</v>
      </c>
      <c r="B369" s="39" t="s">
        <v>524</v>
      </c>
      <c r="C369" s="216" t="s">
        <v>525</v>
      </c>
      <c r="D369" s="66" t="s">
        <v>533</v>
      </c>
      <c r="E369" s="13"/>
      <c r="F369" s="132" t="s">
        <v>181</v>
      </c>
      <c r="G369" s="13"/>
      <c r="H369" s="13"/>
      <c r="I369" s="13"/>
      <c r="J369" s="13"/>
      <c r="K369" s="13"/>
      <c r="L369" s="13"/>
      <c r="M369" s="39"/>
      <c r="N369" s="167" t="s">
        <v>534</v>
      </c>
      <c r="O369" s="69" t="s">
        <v>364</v>
      </c>
      <c r="P369" s="66">
        <v>24.765999999999998</v>
      </c>
      <c r="Q369" s="66">
        <v>-81.444999999999993</v>
      </c>
      <c r="R369" s="39" t="s">
        <v>222</v>
      </c>
      <c r="S369" s="87" t="s">
        <v>474</v>
      </c>
      <c r="T369" s="87"/>
      <c r="U369" s="87"/>
      <c r="V369" s="87"/>
      <c r="W369" s="94"/>
      <c r="X369" s="39"/>
      <c r="Y369" s="13"/>
      <c r="Z369" s="13"/>
      <c r="AA369" s="13"/>
      <c r="AB369" s="13"/>
      <c r="AC369" s="13"/>
      <c r="AD369" s="13"/>
      <c r="AE369" s="13"/>
      <c r="AF369" s="13"/>
      <c r="AG369" s="13"/>
      <c r="AH369" s="39"/>
      <c r="AI369" s="140"/>
      <c r="AJ369" s="39"/>
      <c r="AK369" s="140"/>
      <c r="AL369" s="13"/>
      <c r="AM369" s="13"/>
      <c r="AN369" s="13"/>
      <c r="AO369" s="155"/>
      <c r="AP369" s="26"/>
      <c r="AQ369" s="26"/>
      <c r="AR369" s="26"/>
      <c r="AS369" s="26"/>
      <c r="AT369" s="26"/>
      <c r="AU369" s="26"/>
      <c r="AV369" s="26"/>
      <c r="AW369" s="26"/>
      <c r="AX369" s="26"/>
      <c r="AY369" s="26"/>
      <c r="AZ369" s="26"/>
      <c r="BA369" s="26"/>
      <c r="BB369" s="26"/>
      <c r="BC369" s="26"/>
      <c r="BD369" s="26"/>
      <c r="BE369" s="26"/>
      <c r="BF369" s="26"/>
    </row>
    <row r="370" spans="1:58" ht="15.75" customHeight="1" outlineLevel="1" x14ac:dyDescent="0.45">
      <c r="A370" s="13">
        <v>367</v>
      </c>
      <c r="B370" s="39" t="s">
        <v>524</v>
      </c>
      <c r="C370" s="216" t="s">
        <v>525</v>
      </c>
      <c r="D370" s="66" t="s">
        <v>535</v>
      </c>
      <c r="E370" s="13"/>
      <c r="F370" s="132" t="s">
        <v>181</v>
      </c>
      <c r="G370" s="13"/>
      <c r="H370" s="13"/>
      <c r="I370" s="13"/>
      <c r="J370" s="13"/>
      <c r="K370" s="13"/>
      <c r="L370" s="13"/>
      <c r="M370" s="39"/>
      <c r="N370" s="167" t="s">
        <v>536</v>
      </c>
      <c r="O370" s="69" t="s">
        <v>537</v>
      </c>
      <c r="P370" s="66">
        <v>9.3320000000000007</v>
      </c>
      <c r="Q370" s="66">
        <v>-82.319000000000003</v>
      </c>
      <c r="R370" s="39" t="s">
        <v>204</v>
      </c>
      <c r="S370" s="87" t="s">
        <v>474</v>
      </c>
      <c r="T370" s="87"/>
      <c r="U370" s="87"/>
      <c r="V370" s="87"/>
      <c r="W370" s="94"/>
      <c r="X370" s="39"/>
      <c r="Y370" s="13"/>
      <c r="Z370" s="13"/>
      <c r="AA370" s="13"/>
      <c r="AB370" s="13"/>
      <c r="AC370" s="13"/>
      <c r="AD370" s="13"/>
      <c r="AE370" s="13"/>
      <c r="AF370" s="13"/>
      <c r="AG370" s="13"/>
      <c r="AH370" s="39"/>
      <c r="AI370" s="140"/>
      <c r="AJ370" s="39"/>
      <c r="AK370" s="140"/>
      <c r="AL370" s="13"/>
      <c r="AM370" s="13"/>
      <c r="AN370" s="13"/>
      <c r="AO370" s="155"/>
      <c r="AP370" s="26"/>
      <c r="AQ370" s="26"/>
      <c r="AR370" s="26"/>
      <c r="AS370" s="26"/>
      <c r="AT370" s="26"/>
      <c r="AU370" s="26"/>
      <c r="AV370" s="26"/>
      <c r="AW370" s="26"/>
      <c r="AX370" s="26"/>
      <c r="AY370" s="26"/>
      <c r="AZ370" s="26"/>
      <c r="BA370" s="26"/>
      <c r="BB370" s="26"/>
      <c r="BC370" s="26"/>
      <c r="BD370" s="26"/>
      <c r="BE370" s="26"/>
      <c r="BF370" s="26"/>
    </row>
    <row r="371" spans="1:58" ht="15.75" customHeight="1" outlineLevel="1" x14ac:dyDescent="0.45">
      <c r="A371" s="13">
        <v>368</v>
      </c>
      <c r="B371" s="39" t="s">
        <v>524</v>
      </c>
      <c r="C371" s="216" t="s">
        <v>525</v>
      </c>
      <c r="D371" s="66" t="s">
        <v>535</v>
      </c>
      <c r="E371" s="13"/>
      <c r="F371" s="132" t="s">
        <v>181</v>
      </c>
      <c r="G371" s="13"/>
      <c r="H371" s="13"/>
      <c r="I371" s="13"/>
      <c r="J371" s="13"/>
      <c r="K371" s="13"/>
      <c r="L371" s="13"/>
      <c r="M371" s="39"/>
      <c r="N371" s="167" t="s">
        <v>538</v>
      </c>
      <c r="O371" s="69" t="s">
        <v>537</v>
      </c>
      <c r="P371" s="66">
        <v>9.0069999999999997</v>
      </c>
      <c r="Q371" s="66">
        <v>-82.024000000000001</v>
      </c>
      <c r="R371" s="39" t="s">
        <v>204</v>
      </c>
      <c r="S371" s="87" t="s">
        <v>474</v>
      </c>
      <c r="T371" s="87"/>
      <c r="U371" s="87"/>
      <c r="V371" s="87"/>
      <c r="W371" s="94"/>
      <c r="X371" s="39"/>
      <c r="Y371" s="13"/>
      <c r="Z371" s="13"/>
      <c r="AA371" s="13"/>
      <c r="AB371" s="13"/>
      <c r="AC371" s="13"/>
      <c r="AD371" s="13"/>
      <c r="AE371" s="13"/>
      <c r="AF371" s="13"/>
      <c r="AG371" s="13"/>
      <c r="AH371" s="39"/>
      <c r="AI371" s="140"/>
      <c r="AJ371" s="39"/>
      <c r="AK371" s="140"/>
      <c r="AL371" s="13"/>
      <c r="AM371" s="13"/>
      <c r="AN371" s="13"/>
      <c r="AO371" s="155"/>
      <c r="AP371" s="26"/>
      <c r="AQ371" s="26"/>
      <c r="AR371" s="26"/>
      <c r="AS371" s="26"/>
      <c r="AT371" s="26"/>
      <c r="AU371" s="26"/>
      <c r="AV371" s="26"/>
      <c r="AW371" s="26"/>
      <c r="AX371" s="26"/>
      <c r="AY371" s="26"/>
      <c r="AZ371" s="26"/>
      <c r="BA371" s="26"/>
      <c r="BB371" s="26"/>
      <c r="BC371" s="26"/>
      <c r="BD371" s="26"/>
      <c r="BE371" s="26"/>
      <c r="BF371" s="26"/>
    </row>
    <row r="372" spans="1:58" ht="15.75" customHeight="1" outlineLevel="1" x14ac:dyDescent="0.45">
      <c r="A372" s="13">
        <v>369</v>
      </c>
      <c r="B372" s="39" t="s">
        <v>524</v>
      </c>
      <c r="C372" s="216" t="s">
        <v>525</v>
      </c>
      <c r="D372" s="66" t="s">
        <v>535</v>
      </c>
      <c r="E372" s="13"/>
      <c r="F372" s="132" t="s">
        <v>181</v>
      </c>
      <c r="G372" s="13"/>
      <c r="H372" s="13"/>
      <c r="I372" s="13"/>
      <c r="J372" s="13"/>
      <c r="K372" s="13"/>
      <c r="L372" s="13"/>
      <c r="M372" s="39"/>
      <c r="N372" s="167" t="s">
        <v>539</v>
      </c>
      <c r="O372" s="69" t="s">
        <v>537</v>
      </c>
      <c r="P372" s="66">
        <v>9.2219999999999995</v>
      </c>
      <c r="Q372" s="66">
        <v>-82.022999999999996</v>
      </c>
      <c r="R372" s="39" t="s">
        <v>204</v>
      </c>
      <c r="S372" s="87" t="s">
        <v>474</v>
      </c>
      <c r="T372" s="87"/>
      <c r="U372" s="87"/>
      <c r="V372" s="87"/>
      <c r="W372" s="94"/>
      <c r="X372" s="39"/>
      <c r="Y372" s="13"/>
      <c r="Z372" s="13"/>
      <c r="AA372" s="13"/>
      <c r="AB372" s="13"/>
      <c r="AC372" s="13"/>
      <c r="AD372" s="13"/>
      <c r="AE372" s="13"/>
      <c r="AF372" s="13"/>
      <c r="AG372" s="13"/>
      <c r="AH372" s="39"/>
      <c r="AI372" s="140"/>
      <c r="AJ372" s="39"/>
      <c r="AK372" s="140"/>
      <c r="AL372" s="13"/>
      <c r="AM372" s="13"/>
      <c r="AN372" s="13"/>
      <c r="AO372" s="155"/>
      <c r="AP372" s="26"/>
      <c r="AQ372" s="26"/>
      <c r="AR372" s="26"/>
      <c r="AS372" s="26"/>
      <c r="AT372" s="26"/>
      <c r="AU372" s="26"/>
      <c r="AV372" s="26"/>
      <c r="AW372" s="26"/>
      <c r="AX372" s="26"/>
      <c r="AY372" s="26"/>
      <c r="AZ372" s="26"/>
      <c r="BA372" s="26"/>
      <c r="BB372" s="26"/>
      <c r="BC372" s="26"/>
      <c r="BD372" s="26"/>
      <c r="BE372" s="26"/>
      <c r="BF372" s="26"/>
    </row>
    <row r="373" spans="1:58" ht="15.75" customHeight="1" outlineLevel="1" x14ac:dyDescent="0.45">
      <c r="A373" s="13">
        <v>370</v>
      </c>
      <c r="B373" s="39" t="s">
        <v>524</v>
      </c>
      <c r="C373" s="216" t="s">
        <v>525</v>
      </c>
      <c r="D373" s="66" t="s">
        <v>540</v>
      </c>
      <c r="E373" s="13"/>
      <c r="F373" s="133" t="s">
        <v>275</v>
      </c>
      <c r="G373" s="13"/>
      <c r="H373" s="13"/>
      <c r="I373" s="13"/>
      <c r="J373" s="13"/>
      <c r="K373" s="13"/>
      <c r="L373" s="13"/>
      <c r="M373" s="39"/>
      <c r="N373" s="167" t="s">
        <v>527</v>
      </c>
      <c r="O373" s="69" t="s">
        <v>364</v>
      </c>
      <c r="P373" s="66">
        <v>25.029</v>
      </c>
      <c r="Q373" s="66">
        <v>-80.540000000000006</v>
      </c>
      <c r="R373" s="39" t="s">
        <v>222</v>
      </c>
      <c r="S373" s="87" t="s">
        <v>474</v>
      </c>
      <c r="T373" s="87"/>
      <c r="U373" s="87"/>
      <c r="V373" s="87"/>
      <c r="W373" s="94"/>
      <c r="X373" s="39"/>
      <c r="Y373" s="13"/>
      <c r="Z373" s="13"/>
      <c r="AA373" s="13"/>
      <c r="AB373" s="13"/>
      <c r="AC373" s="13"/>
      <c r="AD373" s="13"/>
      <c r="AE373" s="13"/>
      <c r="AF373" s="13"/>
      <c r="AG373" s="13"/>
      <c r="AH373" s="39"/>
      <c r="AI373" s="140"/>
      <c r="AJ373" s="39"/>
      <c r="AK373" s="140"/>
      <c r="AL373" s="13"/>
      <c r="AM373" s="13"/>
      <c r="AN373" s="13"/>
      <c r="AO373" s="155"/>
      <c r="AP373" s="26"/>
      <c r="AQ373" s="26"/>
      <c r="AR373" s="26"/>
      <c r="AS373" s="26"/>
      <c r="AT373" s="26"/>
      <c r="AU373" s="26"/>
      <c r="AV373" s="26"/>
      <c r="AW373" s="26"/>
      <c r="AX373" s="26"/>
      <c r="AY373" s="26"/>
      <c r="AZ373" s="26"/>
      <c r="BA373" s="26"/>
      <c r="BB373" s="26"/>
      <c r="BC373" s="26"/>
      <c r="BD373" s="26"/>
      <c r="BE373" s="26"/>
      <c r="BF373" s="26"/>
    </row>
    <row r="374" spans="1:58" ht="15.75" customHeight="1" outlineLevel="1" x14ac:dyDescent="0.45">
      <c r="A374" s="13">
        <v>371</v>
      </c>
      <c r="B374" s="39" t="s">
        <v>524</v>
      </c>
      <c r="C374" s="216" t="s">
        <v>525</v>
      </c>
      <c r="D374" s="66" t="s">
        <v>541</v>
      </c>
      <c r="E374" s="13"/>
      <c r="F374" s="132" t="s">
        <v>181</v>
      </c>
      <c r="G374" s="13"/>
      <c r="H374" s="13"/>
      <c r="I374" s="13"/>
      <c r="J374" s="13"/>
      <c r="K374" s="13"/>
      <c r="L374" s="13"/>
      <c r="M374" s="39"/>
      <c r="N374" s="167" t="s">
        <v>542</v>
      </c>
      <c r="O374" s="69" t="s">
        <v>394</v>
      </c>
      <c r="P374" s="66">
        <v>-16.877300000000002</v>
      </c>
      <c r="Q374" s="66">
        <v>145.78530000000001</v>
      </c>
      <c r="R374" s="39" t="s">
        <v>190</v>
      </c>
      <c r="S374" s="87" t="s">
        <v>426</v>
      </c>
      <c r="T374" s="87"/>
      <c r="U374" s="87"/>
      <c r="V374" s="87"/>
      <c r="W374" s="94"/>
      <c r="X374" s="39"/>
      <c r="Y374" s="13"/>
      <c r="Z374" s="13"/>
      <c r="AA374" s="13"/>
      <c r="AB374" s="13"/>
      <c r="AC374" s="13"/>
      <c r="AD374" s="13"/>
      <c r="AE374" s="13"/>
      <c r="AF374" s="13"/>
      <c r="AG374" s="13"/>
      <c r="AH374" s="39"/>
      <c r="AI374" s="140"/>
      <c r="AJ374" s="39"/>
      <c r="AK374" s="140"/>
      <c r="AL374" s="13"/>
      <c r="AM374" s="13"/>
      <c r="AN374" s="13"/>
      <c r="AO374" s="155"/>
      <c r="AP374" s="26"/>
      <c r="AQ374" s="26"/>
      <c r="AR374" s="26"/>
      <c r="AS374" s="26"/>
      <c r="AT374" s="26"/>
      <c r="AU374" s="26"/>
      <c r="AV374" s="26"/>
      <c r="AW374" s="26"/>
      <c r="AX374" s="26"/>
      <c r="AY374" s="26"/>
      <c r="AZ374" s="26"/>
      <c r="BA374" s="26"/>
      <c r="BB374" s="26"/>
      <c r="BC374" s="26"/>
      <c r="BD374" s="26"/>
      <c r="BE374" s="26"/>
      <c r="BF374" s="26"/>
    </row>
    <row r="375" spans="1:58" ht="15.75" customHeight="1" outlineLevel="1" x14ac:dyDescent="0.45">
      <c r="A375" s="13">
        <v>372</v>
      </c>
      <c r="B375" s="39" t="s">
        <v>524</v>
      </c>
      <c r="C375" s="216" t="s">
        <v>525</v>
      </c>
      <c r="D375" s="66" t="s">
        <v>541</v>
      </c>
      <c r="E375" s="13"/>
      <c r="F375" s="132" t="s">
        <v>181</v>
      </c>
      <c r="G375" s="13"/>
      <c r="H375" s="13"/>
      <c r="I375" s="13"/>
      <c r="J375" s="13"/>
      <c r="K375" s="13"/>
      <c r="L375" s="13"/>
      <c r="M375" s="39"/>
      <c r="N375" s="167" t="s">
        <v>543</v>
      </c>
      <c r="O375" s="69" t="s">
        <v>394</v>
      </c>
      <c r="P375" s="66">
        <v>-17.948599999999999</v>
      </c>
      <c r="Q375" s="66">
        <v>146.10560000000001</v>
      </c>
      <c r="R375" s="39" t="s">
        <v>190</v>
      </c>
      <c r="S375" s="87" t="s">
        <v>426</v>
      </c>
      <c r="T375" s="87"/>
      <c r="U375" s="87"/>
      <c r="V375" s="87"/>
      <c r="W375" s="94"/>
      <c r="X375" s="39"/>
      <c r="Y375" s="13"/>
      <c r="Z375" s="13"/>
      <c r="AA375" s="13"/>
      <c r="AB375" s="13"/>
      <c r="AC375" s="13"/>
      <c r="AD375" s="13"/>
      <c r="AE375" s="13"/>
      <c r="AF375" s="13"/>
      <c r="AG375" s="13"/>
      <c r="AH375" s="39"/>
      <c r="AI375" s="140"/>
      <c r="AJ375" s="39"/>
      <c r="AK375" s="140"/>
      <c r="AL375" s="13"/>
      <c r="AM375" s="13"/>
      <c r="AN375" s="13"/>
      <c r="AO375" s="155"/>
      <c r="AP375" s="26"/>
      <c r="AQ375" s="26"/>
      <c r="AR375" s="26"/>
      <c r="AS375" s="26"/>
      <c r="AT375" s="26"/>
      <c r="AU375" s="26"/>
      <c r="AV375" s="26"/>
      <c r="AW375" s="26"/>
      <c r="AX375" s="26"/>
      <c r="AY375" s="26"/>
      <c r="AZ375" s="26"/>
      <c r="BA375" s="26"/>
      <c r="BB375" s="26"/>
      <c r="BC375" s="26"/>
      <c r="BD375" s="26"/>
      <c r="BE375" s="26"/>
      <c r="BF375" s="26"/>
    </row>
    <row r="376" spans="1:58" ht="15.75" customHeight="1" outlineLevel="1" x14ac:dyDescent="0.45">
      <c r="A376" s="13">
        <v>373</v>
      </c>
      <c r="B376" s="39" t="s">
        <v>524</v>
      </c>
      <c r="C376" s="216" t="s">
        <v>525</v>
      </c>
      <c r="D376" s="66" t="s">
        <v>541</v>
      </c>
      <c r="E376" s="13"/>
      <c r="F376" s="132" t="s">
        <v>181</v>
      </c>
      <c r="G376" s="13"/>
      <c r="H376" s="13"/>
      <c r="I376" s="13"/>
      <c r="J376" s="13"/>
      <c r="K376" s="13"/>
      <c r="L376" s="13"/>
      <c r="M376" s="39"/>
      <c r="N376" s="167" t="s">
        <v>544</v>
      </c>
      <c r="O376" s="69" t="s">
        <v>394</v>
      </c>
      <c r="P376" s="66">
        <v>-18.263400000000001</v>
      </c>
      <c r="Q376" s="66">
        <v>146.03579999999999</v>
      </c>
      <c r="R376" s="39" t="s">
        <v>190</v>
      </c>
      <c r="S376" s="87" t="s">
        <v>426</v>
      </c>
      <c r="T376" s="87"/>
      <c r="U376" s="87"/>
      <c r="V376" s="87"/>
      <c r="W376" s="94"/>
      <c r="X376" s="39"/>
      <c r="Y376" s="13"/>
      <c r="Z376" s="13"/>
      <c r="AA376" s="13"/>
      <c r="AB376" s="13"/>
      <c r="AC376" s="13"/>
      <c r="AD376" s="13"/>
      <c r="AE376" s="13"/>
      <c r="AF376" s="13"/>
      <c r="AG376" s="13"/>
      <c r="AH376" s="39"/>
      <c r="AI376" s="140"/>
      <c r="AJ376" s="39"/>
      <c r="AK376" s="140"/>
      <c r="AL376" s="13"/>
      <c r="AM376" s="13"/>
      <c r="AN376" s="13"/>
      <c r="AO376" s="155"/>
      <c r="AP376" s="26"/>
      <c r="AQ376" s="26"/>
      <c r="AR376" s="26"/>
      <c r="AS376" s="26"/>
      <c r="AT376" s="26"/>
      <c r="AU376" s="26"/>
      <c r="AV376" s="26"/>
      <c r="AW376" s="26"/>
      <c r="AX376" s="26"/>
      <c r="AY376" s="26"/>
      <c r="AZ376" s="26"/>
      <c r="BA376" s="26"/>
      <c r="BB376" s="26"/>
      <c r="BC376" s="26"/>
      <c r="BD376" s="26"/>
      <c r="BE376" s="26"/>
      <c r="BF376" s="26"/>
    </row>
    <row r="377" spans="1:58" ht="15.75" customHeight="1" outlineLevel="1" x14ac:dyDescent="0.45">
      <c r="A377" s="13">
        <v>374</v>
      </c>
      <c r="B377" s="39" t="s">
        <v>524</v>
      </c>
      <c r="C377" s="216" t="s">
        <v>525</v>
      </c>
      <c r="D377" s="66" t="s">
        <v>541</v>
      </c>
      <c r="E377" s="13"/>
      <c r="F377" s="132" t="s">
        <v>181</v>
      </c>
      <c r="G377" s="13"/>
      <c r="H377" s="13"/>
      <c r="I377" s="13"/>
      <c r="J377" s="13"/>
      <c r="K377" s="13"/>
      <c r="L377" s="13"/>
      <c r="M377" s="39"/>
      <c r="N377" s="167" t="s">
        <v>545</v>
      </c>
      <c r="O377" s="69" t="s">
        <v>394</v>
      </c>
      <c r="P377" s="66">
        <v>-19.113299999999999</v>
      </c>
      <c r="Q377" s="66">
        <v>146.85140000000001</v>
      </c>
      <c r="R377" s="39" t="s">
        <v>190</v>
      </c>
      <c r="S377" s="87" t="s">
        <v>426</v>
      </c>
      <c r="T377" s="87"/>
      <c r="U377" s="87"/>
      <c r="V377" s="87"/>
      <c r="W377" s="94"/>
      <c r="X377" s="39"/>
      <c r="Y377" s="13"/>
      <c r="Z377" s="13"/>
      <c r="AA377" s="13"/>
      <c r="AB377" s="13"/>
      <c r="AC377" s="13"/>
      <c r="AD377" s="13"/>
      <c r="AE377" s="13"/>
      <c r="AF377" s="13"/>
      <c r="AG377" s="13"/>
      <c r="AH377" s="39"/>
      <c r="AI377" s="140"/>
      <c r="AJ377" s="39"/>
      <c r="AK377" s="140"/>
      <c r="AL377" s="13"/>
      <c r="AM377" s="13"/>
      <c r="AN377" s="13"/>
      <c r="AO377" s="155"/>
      <c r="AP377" s="26"/>
      <c r="AQ377" s="26"/>
      <c r="AR377" s="26"/>
      <c r="AS377" s="26"/>
      <c r="AT377" s="26"/>
      <c r="AU377" s="26"/>
      <c r="AV377" s="26"/>
      <c r="AW377" s="26"/>
      <c r="AX377" s="26"/>
      <c r="AY377" s="26"/>
      <c r="AZ377" s="26"/>
      <c r="BA377" s="26"/>
      <c r="BB377" s="26"/>
      <c r="BC377" s="26"/>
      <c r="BD377" s="26"/>
      <c r="BE377" s="26"/>
      <c r="BF377" s="26"/>
    </row>
    <row r="378" spans="1:58" ht="15.75" customHeight="1" outlineLevel="1" x14ac:dyDescent="0.45">
      <c r="A378" s="13">
        <v>375</v>
      </c>
      <c r="B378" s="39" t="s">
        <v>524</v>
      </c>
      <c r="C378" s="216" t="s">
        <v>525</v>
      </c>
      <c r="D378" s="66" t="s">
        <v>541</v>
      </c>
      <c r="E378" s="13"/>
      <c r="F378" s="132" t="s">
        <v>181</v>
      </c>
      <c r="G378" s="13"/>
      <c r="H378" s="13"/>
      <c r="I378" s="13"/>
      <c r="J378" s="13"/>
      <c r="K378" s="13"/>
      <c r="L378" s="13"/>
      <c r="M378" s="39"/>
      <c r="N378" s="167" t="s">
        <v>546</v>
      </c>
      <c r="O378" s="69" t="s">
        <v>394</v>
      </c>
      <c r="P378" s="66">
        <v>-19.167449999999999</v>
      </c>
      <c r="Q378" s="66">
        <v>146.86019999999999</v>
      </c>
      <c r="R378" s="39" t="s">
        <v>190</v>
      </c>
      <c r="S378" s="87" t="s">
        <v>426</v>
      </c>
      <c r="T378" s="87"/>
      <c r="U378" s="87"/>
      <c r="V378" s="87"/>
      <c r="W378" s="94"/>
      <c r="X378" s="39"/>
      <c r="Y378" s="13"/>
      <c r="Z378" s="13"/>
      <c r="AA378" s="13"/>
      <c r="AB378" s="13"/>
      <c r="AC378" s="13"/>
      <c r="AD378" s="13"/>
      <c r="AE378" s="13"/>
      <c r="AF378" s="13"/>
      <c r="AG378" s="13"/>
      <c r="AH378" s="39"/>
      <c r="AI378" s="140"/>
      <c r="AJ378" s="39"/>
      <c r="AK378" s="140"/>
      <c r="AL378" s="13"/>
      <c r="AM378" s="13"/>
      <c r="AN378" s="13"/>
      <c r="AO378" s="155"/>
      <c r="AP378" s="26"/>
      <c r="AQ378" s="26"/>
      <c r="AR378" s="26"/>
      <c r="AS378" s="26"/>
      <c r="AT378" s="26"/>
      <c r="AU378" s="26"/>
      <c r="AV378" s="26"/>
      <c r="AW378" s="26"/>
      <c r="AX378" s="26"/>
      <c r="AY378" s="26"/>
      <c r="AZ378" s="26"/>
      <c r="BA378" s="26"/>
      <c r="BB378" s="26"/>
      <c r="BC378" s="26"/>
      <c r="BD378" s="26"/>
      <c r="BE378" s="26"/>
      <c r="BF378" s="26"/>
    </row>
    <row r="379" spans="1:58" ht="15.75" customHeight="1" outlineLevel="1" x14ac:dyDescent="0.45">
      <c r="A379" s="13">
        <v>376</v>
      </c>
      <c r="B379" s="39" t="s">
        <v>524</v>
      </c>
      <c r="C379" s="216" t="s">
        <v>525</v>
      </c>
      <c r="D379" s="66" t="s">
        <v>541</v>
      </c>
      <c r="E379" s="13"/>
      <c r="F379" s="132" t="s">
        <v>181</v>
      </c>
      <c r="G379" s="13"/>
      <c r="H379" s="13"/>
      <c r="I379" s="13"/>
      <c r="J379" s="13"/>
      <c r="K379" s="13"/>
      <c r="L379" s="13"/>
      <c r="M379" s="39"/>
      <c r="N379" s="167" t="s">
        <v>547</v>
      </c>
      <c r="O379" s="69" t="s">
        <v>394</v>
      </c>
      <c r="P379" s="66">
        <v>-19.148700000000002</v>
      </c>
      <c r="Q379" s="66">
        <v>146.79089999999999</v>
      </c>
      <c r="R379" s="39" t="s">
        <v>190</v>
      </c>
      <c r="S379" s="87" t="s">
        <v>426</v>
      </c>
      <c r="T379" s="87"/>
      <c r="U379" s="87"/>
      <c r="V379" s="87"/>
      <c r="W379" s="94"/>
      <c r="X379" s="39"/>
      <c r="Y379" s="13"/>
      <c r="Z379" s="13"/>
      <c r="AA379" s="13"/>
      <c r="AB379" s="13"/>
      <c r="AC379" s="13"/>
      <c r="AD379" s="13"/>
      <c r="AE379" s="13"/>
      <c r="AF379" s="13"/>
      <c r="AG379" s="13"/>
      <c r="AH379" s="39"/>
      <c r="AI379" s="140"/>
      <c r="AJ379" s="39"/>
      <c r="AK379" s="140"/>
      <c r="AL379" s="13"/>
      <c r="AM379" s="13"/>
      <c r="AN379" s="13"/>
      <c r="AO379" s="155"/>
      <c r="AP379" s="26"/>
      <c r="AQ379" s="26"/>
      <c r="AR379" s="26"/>
      <c r="AS379" s="26"/>
      <c r="AT379" s="26"/>
      <c r="AU379" s="26"/>
      <c r="AV379" s="26"/>
      <c r="AW379" s="26"/>
      <c r="AX379" s="26"/>
      <c r="AY379" s="26"/>
      <c r="AZ379" s="26"/>
      <c r="BA379" s="26"/>
      <c r="BB379" s="26"/>
      <c r="BC379" s="26"/>
      <c r="BD379" s="26"/>
      <c r="BE379" s="26"/>
      <c r="BF379" s="26"/>
    </row>
    <row r="380" spans="1:58" ht="15.75" customHeight="1" outlineLevel="1" x14ac:dyDescent="0.45">
      <c r="A380" s="13">
        <v>377</v>
      </c>
      <c r="B380" s="39" t="s">
        <v>524</v>
      </c>
      <c r="C380" s="216" t="s">
        <v>525</v>
      </c>
      <c r="D380" s="66" t="s">
        <v>541</v>
      </c>
      <c r="E380" s="13"/>
      <c r="F380" s="132" t="s">
        <v>181</v>
      </c>
      <c r="G380" s="13"/>
      <c r="H380" s="13"/>
      <c r="I380" s="13"/>
      <c r="J380" s="13"/>
      <c r="K380" s="13"/>
      <c r="L380" s="13"/>
      <c r="M380" s="39"/>
      <c r="N380" s="167" t="s">
        <v>548</v>
      </c>
      <c r="O380" s="69" t="s">
        <v>394</v>
      </c>
      <c r="P380" s="66">
        <v>-19.784300000000002</v>
      </c>
      <c r="Q380" s="66">
        <v>147.7543</v>
      </c>
      <c r="R380" s="39" t="s">
        <v>190</v>
      </c>
      <c r="S380" s="87" t="s">
        <v>426</v>
      </c>
      <c r="T380" s="87"/>
      <c r="U380" s="87"/>
      <c r="V380" s="87"/>
      <c r="W380" s="94"/>
      <c r="X380" s="39"/>
      <c r="Y380" s="13"/>
      <c r="Z380" s="13"/>
      <c r="AA380" s="13"/>
      <c r="AB380" s="13"/>
      <c r="AC380" s="13"/>
      <c r="AD380" s="13"/>
      <c r="AE380" s="13"/>
      <c r="AF380" s="13"/>
      <c r="AG380" s="13"/>
      <c r="AH380" s="39"/>
      <c r="AI380" s="140"/>
      <c r="AJ380" s="39"/>
      <c r="AK380" s="140"/>
      <c r="AL380" s="13"/>
      <c r="AM380" s="13"/>
      <c r="AN380" s="13"/>
      <c r="AO380" s="155"/>
      <c r="AP380" s="26"/>
      <c r="AQ380" s="26"/>
      <c r="AR380" s="26"/>
      <c r="AS380" s="26"/>
      <c r="AT380" s="26"/>
      <c r="AU380" s="26"/>
      <c r="AV380" s="26"/>
      <c r="AW380" s="26"/>
      <c r="AX380" s="26"/>
      <c r="AY380" s="26"/>
      <c r="AZ380" s="26"/>
      <c r="BA380" s="26"/>
      <c r="BB380" s="26"/>
      <c r="BC380" s="26"/>
      <c r="BD380" s="26"/>
      <c r="BE380" s="26"/>
      <c r="BF380" s="26"/>
    </row>
    <row r="381" spans="1:58" ht="15.75" customHeight="1" outlineLevel="1" x14ac:dyDescent="0.45">
      <c r="A381" s="13">
        <v>378</v>
      </c>
      <c r="B381" s="39" t="s">
        <v>524</v>
      </c>
      <c r="C381" s="216" t="s">
        <v>525</v>
      </c>
      <c r="D381" s="66" t="s">
        <v>541</v>
      </c>
      <c r="E381" s="13"/>
      <c r="F381" s="132" t="s">
        <v>181</v>
      </c>
      <c r="G381" s="13"/>
      <c r="H381" s="13"/>
      <c r="I381" s="13"/>
      <c r="J381" s="13"/>
      <c r="K381" s="13"/>
      <c r="L381" s="13"/>
      <c r="M381" s="39"/>
      <c r="N381" s="167" t="s">
        <v>549</v>
      </c>
      <c r="O381" s="69" t="s">
        <v>394</v>
      </c>
      <c r="P381" s="66">
        <v>-20.026</v>
      </c>
      <c r="Q381" s="66">
        <v>148.255</v>
      </c>
      <c r="R381" s="39" t="s">
        <v>190</v>
      </c>
      <c r="S381" s="87" t="s">
        <v>426</v>
      </c>
      <c r="T381" s="87"/>
      <c r="U381" s="87"/>
      <c r="V381" s="87"/>
      <c r="W381" s="94"/>
      <c r="X381" s="39"/>
      <c r="Y381" s="13"/>
      <c r="Z381" s="13"/>
      <c r="AA381" s="13"/>
      <c r="AB381" s="13"/>
      <c r="AC381" s="13"/>
      <c r="AD381" s="13"/>
      <c r="AE381" s="13"/>
      <c r="AF381" s="13"/>
      <c r="AG381" s="13"/>
      <c r="AH381" s="39"/>
      <c r="AI381" s="140"/>
      <c r="AJ381" s="39"/>
      <c r="AK381" s="140"/>
      <c r="AL381" s="13"/>
      <c r="AM381" s="13"/>
      <c r="AN381" s="13"/>
      <c r="AO381" s="155"/>
      <c r="AP381" s="26"/>
      <c r="AQ381" s="26"/>
      <c r="AR381" s="26"/>
      <c r="AS381" s="26"/>
      <c r="AT381" s="26"/>
      <c r="AU381" s="26"/>
      <c r="AV381" s="26"/>
      <c r="AW381" s="26"/>
      <c r="AX381" s="26"/>
      <c r="AY381" s="26"/>
      <c r="AZ381" s="26"/>
      <c r="BA381" s="26"/>
      <c r="BB381" s="26"/>
      <c r="BC381" s="26"/>
      <c r="BD381" s="26"/>
      <c r="BE381" s="26"/>
      <c r="BF381" s="26"/>
    </row>
    <row r="382" spans="1:58" ht="15.75" customHeight="1" outlineLevel="1" x14ac:dyDescent="0.45">
      <c r="A382" s="13">
        <v>379</v>
      </c>
      <c r="B382" s="39" t="s">
        <v>524</v>
      </c>
      <c r="C382" s="216" t="s">
        <v>525</v>
      </c>
      <c r="D382" s="66" t="s">
        <v>550</v>
      </c>
      <c r="E382" s="13"/>
      <c r="F382" s="132" t="s">
        <v>181</v>
      </c>
      <c r="G382" s="13"/>
      <c r="H382" s="13"/>
      <c r="I382" s="13"/>
      <c r="J382" s="13"/>
      <c r="K382" s="13"/>
      <c r="L382" s="13"/>
      <c r="M382" s="39"/>
      <c r="N382" s="167" t="s">
        <v>551</v>
      </c>
      <c r="O382" s="69" t="s">
        <v>552</v>
      </c>
      <c r="P382" s="66">
        <v>44.332099999999997</v>
      </c>
      <c r="Q382" s="66">
        <v>9.2353000000000005</v>
      </c>
      <c r="R382" s="14" t="s">
        <v>190</v>
      </c>
      <c r="S382" s="87" t="s">
        <v>553</v>
      </c>
      <c r="T382" s="87"/>
      <c r="U382" s="87"/>
      <c r="V382" s="87"/>
      <c r="W382" s="94"/>
      <c r="X382" s="39"/>
      <c r="Y382" s="13"/>
      <c r="Z382" s="13"/>
      <c r="AA382" s="13"/>
      <c r="AB382" s="13"/>
      <c r="AC382" s="13"/>
      <c r="AD382" s="13"/>
      <c r="AE382" s="13"/>
      <c r="AF382" s="13"/>
      <c r="AG382" s="13"/>
      <c r="AH382" s="39"/>
      <c r="AI382" s="140"/>
      <c r="AJ382" s="39"/>
      <c r="AK382" s="140"/>
      <c r="AL382" s="13"/>
      <c r="AM382" s="13"/>
      <c r="AN382" s="13"/>
      <c r="AO382" s="155"/>
      <c r="AP382" s="26"/>
      <c r="AQ382" s="26"/>
      <c r="AR382" s="26"/>
      <c r="AS382" s="26"/>
      <c r="AT382" s="26"/>
      <c r="AU382" s="26"/>
      <c r="AV382" s="26"/>
      <c r="AW382" s="26"/>
      <c r="AX382" s="26"/>
      <c r="AY382" s="26"/>
      <c r="AZ382" s="26"/>
      <c r="BA382" s="26"/>
      <c r="BB382" s="26"/>
      <c r="BC382" s="26"/>
      <c r="BD382" s="26"/>
      <c r="BE382" s="26"/>
      <c r="BF382" s="26"/>
    </row>
    <row r="383" spans="1:58" ht="15.75" customHeight="1" outlineLevel="1" x14ac:dyDescent="0.45">
      <c r="A383" s="13">
        <v>380</v>
      </c>
      <c r="B383" s="39" t="s">
        <v>524</v>
      </c>
      <c r="C383" s="216" t="s">
        <v>525</v>
      </c>
      <c r="D383" s="66" t="s">
        <v>554</v>
      </c>
      <c r="E383" s="13"/>
      <c r="F383" s="132" t="s">
        <v>181</v>
      </c>
      <c r="G383" s="13"/>
      <c r="H383" s="13"/>
      <c r="I383" s="13"/>
      <c r="J383" s="13"/>
      <c r="K383" s="13"/>
      <c r="L383" s="13"/>
      <c r="M383" s="39"/>
      <c r="N383" s="167" t="s">
        <v>555</v>
      </c>
      <c r="O383" s="69" t="s">
        <v>316</v>
      </c>
      <c r="P383" s="66">
        <v>21.2746</v>
      </c>
      <c r="Q383" s="66">
        <v>-89.686300000000003</v>
      </c>
      <c r="R383" s="14" t="s">
        <v>222</v>
      </c>
      <c r="S383" s="87" t="s">
        <v>474</v>
      </c>
      <c r="T383" s="87"/>
      <c r="U383" s="87"/>
      <c r="V383" s="87"/>
      <c r="W383" s="94"/>
      <c r="X383" s="39"/>
      <c r="Y383" s="13"/>
      <c r="Z383" s="13"/>
      <c r="AA383" s="13"/>
      <c r="AB383" s="13"/>
      <c r="AC383" s="13"/>
      <c r="AD383" s="13"/>
      <c r="AE383" s="13"/>
      <c r="AF383" s="13"/>
      <c r="AG383" s="13"/>
      <c r="AH383" s="39"/>
      <c r="AI383" s="140"/>
      <c r="AJ383" s="39"/>
      <c r="AK383" s="140"/>
      <c r="AL383" s="13"/>
      <c r="AM383" s="13"/>
      <c r="AN383" s="13"/>
      <c r="AO383" s="155"/>
      <c r="AP383" s="26"/>
      <c r="AQ383" s="26"/>
      <c r="AR383" s="26"/>
      <c r="AS383" s="26"/>
      <c r="AT383" s="26"/>
      <c r="AU383" s="26"/>
      <c r="AV383" s="26"/>
      <c r="AW383" s="26"/>
      <c r="AX383" s="26"/>
      <c r="AY383" s="26"/>
      <c r="AZ383" s="26"/>
      <c r="BA383" s="26"/>
      <c r="BB383" s="26"/>
      <c r="BC383" s="26"/>
      <c r="BD383" s="26"/>
      <c r="BE383" s="26"/>
      <c r="BF383" s="26"/>
    </row>
    <row r="384" spans="1:58" ht="15.75" customHeight="1" outlineLevel="1" x14ac:dyDescent="0.45">
      <c r="A384" s="13">
        <v>381</v>
      </c>
      <c r="B384" s="39" t="s">
        <v>524</v>
      </c>
      <c r="C384" s="216" t="s">
        <v>525</v>
      </c>
      <c r="D384" s="66" t="s">
        <v>554</v>
      </c>
      <c r="E384" s="13"/>
      <c r="F384" s="132" t="s">
        <v>181</v>
      </c>
      <c r="G384" s="13"/>
      <c r="H384" s="13"/>
      <c r="I384" s="13"/>
      <c r="J384" s="13"/>
      <c r="K384" s="13"/>
      <c r="L384" s="13"/>
      <c r="M384" s="39"/>
      <c r="N384" s="167" t="s">
        <v>556</v>
      </c>
      <c r="O384" s="69" t="s">
        <v>316</v>
      </c>
      <c r="P384" s="66">
        <v>20.9254</v>
      </c>
      <c r="Q384" s="66">
        <v>-90.3446</v>
      </c>
      <c r="R384" s="14" t="s">
        <v>204</v>
      </c>
      <c r="S384" s="87" t="s">
        <v>474</v>
      </c>
      <c r="T384" s="87"/>
      <c r="U384" s="87"/>
      <c r="V384" s="87"/>
      <c r="W384" s="94"/>
      <c r="X384" s="39"/>
      <c r="Y384" s="13"/>
      <c r="Z384" s="13"/>
      <c r="AA384" s="13"/>
      <c r="AB384" s="13"/>
      <c r="AC384" s="13"/>
      <c r="AD384" s="13"/>
      <c r="AE384" s="13"/>
      <c r="AF384" s="13"/>
      <c r="AG384" s="13"/>
      <c r="AH384" s="39"/>
      <c r="AI384" s="140"/>
      <c r="AJ384" s="39"/>
      <c r="AK384" s="140"/>
      <c r="AL384" s="13"/>
      <c r="AM384" s="13"/>
      <c r="AN384" s="13"/>
      <c r="AO384" s="155"/>
      <c r="AP384" s="26"/>
      <c r="AQ384" s="26"/>
      <c r="AR384" s="26"/>
      <c r="AS384" s="26"/>
      <c r="AT384" s="26"/>
      <c r="AU384" s="26"/>
      <c r="AV384" s="26"/>
      <c r="AW384" s="26"/>
      <c r="AX384" s="26"/>
      <c r="AY384" s="26"/>
      <c r="AZ384" s="26"/>
      <c r="BA384" s="26"/>
      <c r="BB384" s="26"/>
      <c r="BC384" s="26"/>
      <c r="BD384" s="26"/>
      <c r="BE384" s="26"/>
      <c r="BF384" s="26"/>
    </row>
    <row r="385" spans="1:58" ht="15.75" customHeight="1" outlineLevel="1" x14ac:dyDescent="0.45">
      <c r="A385" s="13">
        <v>382</v>
      </c>
      <c r="B385" s="39" t="s">
        <v>524</v>
      </c>
      <c r="C385" s="216" t="s">
        <v>525</v>
      </c>
      <c r="D385" s="66" t="s">
        <v>554</v>
      </c>
      <c r="E385" s="13"/>
      <c r="F385" s="132" t="s">
        <v>181</v>
      </c>
      <c r="G385" s="13"/>
      <c r="H385" s="13"/>
      <c r="I385" s="13"/>
      <c r="J385" s="13"/>
      <c r="K385" s="13"/>
      <c r="L385" s="13"/>
      <c r="M385" s="39"/>
      <c r="N385" s="167" t="s">
        <v>557</v>
      </c>
      <c r="O385" s="69" t="s">
        <v>316</v>
      </c>
      <c r="P385" s="66">
        <v>18.6297</v>
      </c>
      <c r="Q385" s="66">
        <v>-91.799700000000001</v>
      </c>
      <c r="R385" s="14" t="s">
        <v>204</v>
      </c>
      <c r="S385" s="87" t="s">
        <v>474</v>
      </c>
      <c r="T385" s="87"/>
      <c r="U385" s="87"/>
      <c r="V385" s="87"/>
      <c r="W385" s="94"/>
      <c r="X385" s="39"/>
      <c r="Y385" s="13"/>
      <c r="Z385" s="13"/>
      <c r="AA385" s="13"/>
      <c r="AB385" s="13"/>
      <c r="AC385" s="13"/>
      <c r="AD385" s="13"/>
      <c r="AE385" s="13"/>
      <c r="AF385" s="13"/>
      <c r="AG385" s="13"/>
      <c r="AH385" s="39"/>
      <c r="AI385" s="140"/>
      <c r="AJ385" s="39"/>
      <c r="AK385" s="140"/>
      <c r="AL385" s="13"/>
      <c r="AM385" s="13"/>
      <c r="AN385" s="13"/>
      <c r="AO385" s="155"/>
      <c r="AP385" s="26"/>
      <c r="AQ385" s="26"/>
      <c r="AR385" s="26"/>
      <c r="AS385" s="26"/>
      <c r="AT385" s="26"/>
      <c r="AU385" s="26"/>
      <c r="AV385" s="26"/>
      <c r="AW385" s="26"/>
      <c r="AX385" s="26"/>
      <c r="AY385" s="26"/>
      <c r="AZ385" s="26"/>
      <c r="BA385" s="26"/>
      <c r="BB385" s="26"/>
      <c r="BC385" s="26"/>
      <c r="BD385" s="26"/>
      <c r="BE385" s="26"/>
      <c r="BF385" s="26"/>
    </row>
    <row r="386" spans="1:58" ht="15.75" customHeight="1" outlineLevel="1" x14ac:dyDescent="0.45">
      <c r="A386" s="13">
        <v>383</v>
      </c>
      <c r="B386" s="39" t="s">
        <v>524</v>
      </c>
      <c r="C386" s="216" t="s">
        <v>525</v>
      </c>
      <c r="D386" s="66" t="s">
        <v>558</v>
      </c>
      <c r="E386" s="13"/>
      <c r="F386" s="132" t="s">
        <v>529</v>
      </c>
      <c r="G386" s="13"/>
      <c r="H386" s="13"/>
      <c r="I386" s="13"/>
      <c r="J386" s="13"/>
      <c r="K386" s="13"/>
      <c r="L386" s="13"/>
      <c r="M386" s="39"/>
      <c r="N386" s="167" t="s">
        <v>559</v>
      </c>
      <c r="O386" s="69" t="s">
        <v>490</v>
      </c>
      <c r="P386" s="66">
        <v>16.440000000000001</v>
      </c>
      <c r="Q386" s="66">
        <v>119.92</v>
      </c>
      <c r="R386" s="14" t="s">
        <v>190</v>
      </c>
      <c r="S386" s="87" t="s">
        <v>426</v>
      </c>
      <c r="T386" s="87"/>
      <c r="U386" s="87"/>
      <c r="V386" s="87"/>
      <c r="W386" s="94"/>
      <c r="X386" s="39"/>
      <c r="Y386" s="13"/>
      <c r="Z386" s="13"/>
      <c r="AA386" s="13"/>
      <c r="AB386" s="13"/>
      <c r="AC386" s="13"/>
      <c r="AD386" s="13"/>
      <c r="AE386" s="13"/>
      <c r="AF386" s="13"/>
      <c r="AG386" s="13"/>
      <c r="AH386" s="39"/>
      <c r="AI386" s="140"/>
      <c r="AJ386" s="39"/>
      <c r="AK386" s="140"/>
      <c r="AL386" s="13"/>
      <c r="AM386" s="13"/>
      <c r="AN386" s="13"/>
      <c r="AO386" s="155"/>
      <c r="AP386" s="26"/>
      <c r="AQ386" s="26"/>
      <c r="AR386" s="26"/>
      <c r="AS386" s="26"/>
      <c r="AT386" s="26"/>
      <c r="AU386" s="26"/>
      <c r="AV386" s="26"/>
      <c r="AW386" s="26"/>
      <c r="AX386" s="26"/>
      <c r="AY386" s="26"/>
      <c r="AZ386" s="26"/>
      <c r="BA386" s="26"/>
      <c r="BB386" s="26"/>
      <c r="BC386" s="26"/>
      <c r="BD386" s="26"/>
      <c r="BE386" s="26"/>
      <c r="BF386" s="26"/>
    </row>
    <row r="387" spans="1:58" ht="15.75" customHeight="1" outlineLevel="1" x14ac:dyDescent="0.45">
      <c r="A387" s="13">
        <v>384</v>
      </c>
      <c r="B387" s="39" t="s">
        <v>524</v>
      </c>
      <c r="C387" s="216" t="s">
        <v>525</v>
      </c>
      <c r="D387" s="66" t="s">
        <v>558</v>
      </c>
      <c r="E387" s="13"/>
      <c r="F387" s="132" t="s">
        <v>529</v>
      </c>
      <c r="G387" s="13"/>
      <c r="H387" s="13"/>
      <c r="I387" s="13"/>
      <c r="J387" s="13"/>
      <c r="K387" s="13"/>
      <c r="L387" s="13"/>
      <c r="M387" s="39"/>
      <c r="N387" s="167" t="s">
        <v>559</v>
      </c>
      <c r="O387" s="69" t="s">
        <v>490</v>
      </c>
      <c r="P387" s="66">
        <v>16.37</v>
      </c>
      <c r="Q387" s="66">
        <v>119.96</v>
      </c>
      <c r="R387" s="14" t="s">
        <v>190</v>
      </c>
      <c r="S387" s="87" t="s">
        <v>426</v>
      </c>
      <c r="T387" s="87"/>
      <c r="U387" s="87"/>
      <c r="V387" s="87"/>
      <c r="W387" s="94"/>
      <c r="X387" s="39"/>
      <c r="Y387" s="13"/>
      <c r="Z387" s="13"/>
      <c r="AA387" s="13"/>
      <c r="AB387" s="13"/>
      <c r="AC387" s="13"/>
      <c r="AD387" s="13"/>
      <c r="AE387" s="13"/>
      <c r="AF387" s="13"/>
      <c r="AG387" s="13"/>
      <c r="AH387" s="39"/>
      <c r="AI387" s="140"/>
      <c r="AJ387" s="39"/>
      <c r="AK387" s="140"/>
      <c r="AL387" s="13"/>
      <c r="AM387" s="13"/>
      <c r="AN387" s="13"/>
      <c r="AO387" s="155"/>
      <c r="AP387" s="26"/>
      <c r="AQ387" s="26"/>
      <c r="AR387" s="26"/>
      <c r="AS387" s="26"/>
      <c r="AT387" s="26"/>
      <c r="AU387" s="26"/>
      <c r="AV387" s="26"/>
      <c r="AW387" s="26"/>
      <c r="AX387" s="26"/>
      <c r="AY387" s="26"/>
      <c r="AZ387" s="26"/>
      <c r="BA387" s="26"/>
      <c r="BB387" s="26"/>
      <c r="BC387" s="26"/>
      <c r="BD387" s="26"/>
      <c r="BE387" s="26"/>
      <c r="BF387" s="26"/>
    </row>
    <row r="388" spans="1:58" ht="15.75" customHeight="1" outlineLevel="1" x14ac:dyDescent="0.45">
      <c r="A388" s="13">
        <v>385</v>
      </c>
      <c r="B388" s="39" t="s">
        <v>524</v>
      </c>
      <c r="C388" s="216" t="s">
        <v>525</v>
      </c>
      <c r="D388" s="66" t="s">
        <v>558</v>
      </c>
      <c r="E388" s="13"/>
      <c r="F388" s="132" t="s">
        <v>529</v>
      </c>
      <c r="G388" s="13"/>
      <c r="H388" s="13"/>
      <c r="I388" s="13"/>
      <c r="J388" s="13"/>
      <c r="K388" s="13"/>
      <c r="L388" s="13"/>
      <c r="M388" s="39"/>
      <c r="N388" s="167" t="s">
        <v>559</v>
      </c>
      <c r="O388" s="69" t="s">
        <v>490</v>
      </c>
      <c r="P388" s="66">
        <v>16.350000000000001</v>
      </c>
      <c r="Q388" s="66">
        <v>119.94</v>
      </c>
      <c r="R388" s="14" t="s">
        <v>190</v>
      </c>
      <c r="S388" s="87" t="s">
        <v>426</v>
      </c>
      <c r="T388" s="87"/>
      <c r="U388" s="87"/>
      <c r="V388" s="87"/>
      <c r="W388" s="94"/>
      <c r="X388" s="39"/>
      <c r="Y388" s="13"/>
      <c r="Z388" s="13"/>
      <c r="AA388" s="13"/>
      <c r="AB388" s="13"/>
      <c r="AC388" s="13"/>
      <c r="AD388" s="13"/>
      <c r="AE388" s="13"/>
      <c r="AF388" s="13"/>
      <c r="AG388" s="13"/>
      <c r="AH388" s="39"/>
      <c r="AI388" s="140"/>
      <c r="AJ388" s="39"/>
      <c r="AK388" s="140"/>
      <c r="AL388" s="13"/>
      <c r="AM388" s="13"/>
      <c r="AN388" s="13"/>
      <c r="AO388" s="155"/>
      <c r="AP388" s="26"/>
      <c r="AQ388" s="26"/>
      <c r="AR388" s="26"/>
      <c r="AS388" s="26"/>
      <c r="AT388" s="26"/>
      <c r="AU388" s="26"/>
      <c r="AV388" s="26"/>
      <c r="AW388" s="26"/>
      <c r="AX388" s="26"/>
      <c r="AY388" s="26"/>
      <c r="AZ388" s="26"/>
      <c r="BA388" s="26"/>
      <c r="BB388" s="26"/>
      <c r="BC388" s="26"/>
      <c r="BD388" s="26"/>
      <c r="BE388" s="26"/>
      <c r="BF388" s="26"/>
    </row>
    <row r="389" spans="1:58" ht="15.75" customHeight="1" outlineLevel="1" x14ac:dyDescent="0.45">
      <c r="A389" s="13">
        <v>386</v>
      </c>
      <c r="B389" s="39" t="s">
        <v>524</v>
      </c>
      <c r="C389" s="216" t="s">
        <v>525</v>
      </c>
      <c r="D389" s="66" t="s">
        <v>558</v>
      </c>
      <c r="E389" s="13"/>
      <c r="F389" s="132" t="s">
        <v>529</v>
      </c>
      <c r="G389" s="13"/>
      <c r="H389" s="13"/>
      <c r="I389" s="13"/>
      <c r="J389" s="13"/>
      <c r="K389" s="13"/>
      <c r="L389" s="13"/>
      <c r="M389" s="39"/>
      <c r="N389" s="167" t="s">
        <v>560</v>
      </c>
      <c r="O389" s="69" t="s">
        <v>561</v>
      </c>
      <c r="P389" s="66">
        <v>52.93</v>
      </c>
      <c r="Q389" s="66">
        <v>-4.57</v>
      </c>
      <c r="R389" s="14" t="s">
        <v>197</v>
      </c>
      <c r="S389" s="87" t="s">
        <v>356</v>
      </c>
      <c r="T389" s="87"/>
      <c r="U389" s="87"/>
      <c r="V389" s="87"/>
      <c r="W389" s="94"/>
      <c r="X389" s="39"/>
      <c r="Y389" s="13"/>
      <c r="Z389" s="13"/>
      <c r="AA389" s="13"/>
      <c r="AB389" s="13"/>
      <c r="AC389" s="13"/>
      <c r="AD389" s="13"/>
      <c r="AE389" s="13"/>
      <c r="AF389" s="13"/>
      <c r="AG389" s="13"/>
      <c r="AH389" s="39"/>
      <c r="AI389" s="140"/>
      <c r="AJ389" s="39"/>
      <c r="AK389" s="140"/>
      <c r="AL389" s="13"/>
      <c r="AM389" s="13"/>
      <c r="AN389" s="13"/>
      <c r="AO389" s="155"/>
      <c r="AP389" s="26"/>
      <c r="AQ389" s="26"/>
      <c r="AR389" s="26"/>
      <c r="AS389" s="26"/>
      <c r="AT389" s="26"/>
      <c r="AU389" s="26"/>
      <c r="AV389" s="26"/>
      <c r="AW389" s="26"/>
      <c r="AX389" s="26"/>
      <c r="AY389" s="26"/>
      <c r="AZ389" s="26"/>
      <c r="BA389" s="26"/>
      <c r="BB389" s="26"/>
      <c r="BC389" s="26"/>
      <c r="BD389" s="26"/>
      <c r="BE389" s="26"/>
      <c r="BF389" s="26"/>
    </row>
    <row r="390" spans="1:58" ht="15.75" customHeight="1" outlineLevel="1" x14ac:dyDescent="0.45">
      <c r="A390" s="13">
        <v>387</v>
      </c>
      <c r="B390" s="39" t="s">
        <v>524</v>
      </c>
      <c r="C390" s="216" t="s">
        <v>525</v>
      </c>
      <c r="D390" s="66" t="s">
        <v>558</v>
      </c>
      <c r="E390" s="13"/>
      <c r="F390" s="132" t="s">
        <v>529</v>
      </c>
      <c r="G390" s="13"/>
      <c r="H390" s="13"/>
      <c r="I390" s="13"/>
      <c r="J390" s="13"/>
      <c r="K390" s="13"/>
      <c r="L390" s="13"/>
      <c r="M390" s="39"/>
      <c r="N390" s="167" t="s">
        <v>562</v>
      </c>
      <c r="O390" s="69" t="s">
        <v>561</v>
      </c>
      <c r="P390" s="66">
        <v>53.27</v>
      </c>
      <c r="Q390" s="66">
        <v>-4.58</v>
      </c>
      <c r="R390" s="14" t="s">
        <v>197</v>
      </c>
      <c r="S390" s="87" t="s">
        <v>356</v>
      </c>
      <c r="T390" s="87"/>
      <c r="U390" s="87"/>
      <c r="V390" s="87"/>
      <c r="W390" s="94"/>
      <c r="X390" s="39"/>
      <c r="Y390" s="13"/>
      <c r="Z390" s="13"/>
      <c r="AA390" s="13"/>
      <c r="AB390" s="13"/>
      <c r="AC390" s="13"/>
      <c r="AD390" s="13"/>
      <c r="AE390" s="13"/>
      <c r="AF390" s="13"/>
      <c r="AG390" s="13"/>
      <c r="AH390" s="39"/>
      <c r="AI390" s="140"/>
      <c r="AJ390" s="39"/>
      <c r="AK390" s="140"/>
      <c r="AL390" s="13"/>
      <c r="AM390" s="13"/>
      <c r="AN390" s="13"/>
      <c r="AO390" s="155"/>
      <c r="AP390" s="26"/>
      <c r="AQ390" s="26"/>
      <c r="AR390" s="26"/>
      <c r="AS390" s="26"/>
      <c r="AT390" s="26"/>
      <c r="AU390" s="26"/>
      <c r="AV390" s="26"/>
      <c r="AW390" s="26"/>
      <c r="AX390" s="26"/>
      <c r="AY390" s="26"/>
      <c r="AZ390" s="26"/>
      <c r="BA390" s="26"/>
      <c r="BB390" s="26"/>
      <c r="BC390" s="26"/>
      <c r="BD390" s="26"/>
      <c r="BE390" s="26"/>
      <c r="BF390" s="26"/>
    </row>
    <row r="391" spans="1:58" ht="15.75" customHeight="1" outlineLevel="1" x14ac:dyDescent="0.45">
      <c r="A391" s="13">
        <v>388</v>
      </c>
      <c r="B391" s="39" t="s">
        <v>524</v>
      </c>
      <c r="C391" s="216" t="s">
        <v>525</v>
      </c>
      <c r="D391" s="66" t="s">
        <v>558</v>
      </c>
      <c r="E391" s="13"/>
      <c r="F391" s="132" t="s">
        <v>529</v>
      </c>
      <c r="G391" s="13"/>
      <c r="H391" s="13"/>
      <c r="I391" s="13"/>
      <c r="J391" s="13"/>
      <c r="K391" s="13"/>
      <c r="L391" s="13"/>
      <c r="M391" s="39"/>
      <c r="N391" s="167" t="s">
        <v>562</v>
      </c>
      <c r="O391" s="69" t="s">
        <v>561</v>
      </c>
      <c r="P391" s="66">
        <v>53.27</v>
      </c>
      <c r="Q391" s="66">
        <v>-4.58</v>
      </c>
      <c r="R391" s="14" t="s">
        <v>197</v>
      </c>
      <c r="S391" s="87" t="s">
        <v>356</v>
      </c>
      <c r="T391" s="87"/>
      <c r="U391" s="87"/>
      <c r="V391" s="87"/>
      <c r="W391" s="94"/>
      <c r="X391" s="39"/>
      <c r="Y391" s="13"/>
      <c r="Z391" s="13"/>
      <c r="AA391" s="13"/>
      <c r="AB391" s="13"/>
      <c r="AC391" s="13"/>
      <c r="AD391" s="13"/>
      <c r="AE391" s="13"/>
      <c r="AF391" s="13"/>
      <c r="AG391" s="13"/>
      <c r="AH391" s="39"/>
      <c r="AI391" s="140"/>
      <c r="AJ391" s="39"/>
      <c r="AK391" s="140"/>
      <c r="AL391" s="13"/>
      <c r="AM391" s="13"/>
      <c r="AN391" s="13"/>
      <c r="AO391" s="155"/>
      <c r="AP391" s="26"/>
      <c r="AQ391" s="26"/>
      <c r="AR391" s="26"/>
      <c r="AS391" s="26"/>
      <c r="AT391" s="26"/>
      <c r="AU391" s="26"/>
      <c r="AV391" s="26"/>
      <c r="AW391" s="26"/>
      <c r="AX391" s="26"/>
      <c r="AY391" s="26"/>
      <c r="AZ391" s="26"/>
      <c r="BA391" s="26"/>
      <c r="BB391" s="26"/>
      <c r="BC391" s="26"/>
      <c r="BD391" s="26"/>
      <c r="BE391" s="26"/>
      <c r="BF391" s="26"/>
    </row>
    <row r="392" spans="1:58" ht="15.75" customHeight="1" outlineLevel="1" x14ac:dyDescent="0.45">
      <c r="A392" s="13">
        <v>389</v>
      </c>
      <c r="B392" s="39" t="s">
        <v>524</v>
      </c>
      <c r="C392" s="216" t="s">
        <v>525</v>
      </c>
      <c r="D392" s="66" t="s">
        <v>558</v>
      </c>
      <c r="E392" s="13"/>
      <c r="F392" s="132" t="s">
        <v>529</v>
      </c>
      <c r="G392" s="13"/>
      <c r="H392" s="13"/>
      <c r="I392" s="13"/>
      <c r="J392" s="13"/>
      <c r="K392" s="13"/>
      <c r="L392" s="13"/>
      <c r="M392" s="39"/>
      <c r="N392" s="167" t="s">
        <v>562</v>
      </c>
      <c r="O392" s="69" t="s">
        <v>561</v>
      </c>
      <c r="P392" s="66">
        <v>53.27</v>
      </c>
      <c r="Q392" s="66">
        <v>-4.58</v>
      </c>
      <c r="R392" s="14" t="s">
        <v>197</v>
      </c>
      <c r="S392" s="87" t="s">
        <v>356</v>
      </c>
      <c r="T392" s="87"/>
      <c r="U392" s="87"/>
      <c r="V392" s="87"/>
      <c r="W392" s="94"/>
      <c r="X392" s="39"/>
      <c r="Y392" s="13"/>
      <c r="Z392" s="13"/>
      <c r="AA392" s="13"/>
      <c r="AB392" s="13"/>
      <c r="AC392" s="13"/>
      <c r="AD392" s="13"/>
      <c r="AE392" s="13"/>
      <c r="AF392" s="13"/>
      <c r="AG392" s="13"/>
      <c r="AH392" s="39"/>
      <c r="AI392" s="140"/>
      <c r="AJ392" s="39"/>
      <c r="AK392" s="140"/>
      <c r="AL392" s="13"/>
      <c r="AM392" s="13"/>
      <c r="AN392" s="13"/>
      <c r="AO392" s="155"/>
      <c r="AP392" s="26"/>
      <c r="AQ392" s="26"/>
      <c r="AR392" s="26"/>
      <c r="AS392" s="26"/>
      <c r="AT392" s="26"/>
      <c r="AU392" s="26"/>
      <c r="AV392" s="26"/>
      <c r="AW392" s="26"/>
      <c r="AX392" s="26"/>
      <c r="AY392" s="26"/>
      <c r="AZ392" s="26"/>
      <c r="BA392" s="26"/>
      <c r="BB392" s="26"/>
      <c r="BC392" s="26"/>
      <c r="BD392" s="26"/>
      <c r="BE392" s="26"/>
      <c r="BF392" s="26"/>
    </row>
    <row r="393" spans="1:58" ht="15.75" customHeight="1" outlineLevel="1" x14ac:dyDescent="0.45">
      <c r="A393" s="13">
        <v>390</v>
      </c>
      <c r="B393" s="39" t="s">
        <v>524</v>
      </c>
      <c r="C393" s="216" t="s">
        <v>525</v>
      </c>
      <c r="D393" s="66" t="s">
        <v>563</v>
      </c>
      <c r="E393" s="13"/>
      <c r="F393" s="132" t="s">
        <v>181</v>
      </c>
      <c r="G393" s="13"/>
      <c r="H393" s="13"/>
      <c r="I393" s="13"/>
      <c r="J393" s="13"/>
      <c r="K393" s="13"/>
      <c r="L393" s="13"/>
      <c r="M393" s="39"/>
      <c r="N393" s="167" t="s">
        <v>564</v>
      </c>
      <c r="O393" s="69" t="s">
        <v>364</v>
      </c>
      <c r="P393" s="66">
        <v>30.128</v>
      </c>
      <c r="Q393" s="66">
        <v>-85.620999999999995</v>
      </c>
      <c r="R393" s="14" t="s">
        <v>204</v>
      </c>
      <c r="S393" s="87" t="s">
        <v>474</v>
      </c>
      <c r="T393" s="87"/>
      <c r="U393" s="87"/>
      <c r="V393" s="87"/>
      <c r="W393" s="94"/>
      <c r="X393" s="39"/>
      <c r="Y393" s="13"/>
      <c r="Z393" s="13"/>
      <c r="AA393" s="13"/>
      <c r="AB393" s="13"/>
      <c r="AC393" s="13"/>
      <c r="AD393" s="13"/>
      <c r="AE393" s="13"/>
      <c r="AF393" s="13"/>
      <c r="AG393" s="13"/>
      <c r="AH393" s="39"/>
      <c r="AI393" s="140"/>
      <c r="AJ393" s="39"/>
      <c r="AK393" s="140"/>
      <c r="AL393" s="13"/>
      <c r="AM393" s="13"/>
      <c r="AN393" s="13"/>
      <c r="AO393" s="155"/>
      <c r="AP393" s="26"/>
      <c r="AQ393" s="26"/>
      <c r="AR393" s="26"/>
      <c r="AS393" s="26"/>
      <c r="AT393" s="26"/>
      <c r="AU393" s="26"/>
      <c r="AV393" s="26"/>
      <c r="AW393" s="26"/>
      <c r="AX393" s="26"/>
      <c r="AY393" s="26"/>
      <c r="AZ393" s="26"/>
      <c r="BA393" s="26"/>
      <c r="BB393" s="26"/>
      <c r="BC393" s="26"/>
      <c r="BD393" s="26"/>
      <c r="BE393" s="26"/>
      <c r="BF393" s="26"/>
    </row>
    <row r="394" spans="1:58" ht="15.75" customHeight="1" outlineLevel="1" x14ac:dyDescent="0.45">
      <c r="A394" s="13">
        <v>391</v>
      </c>
      <c r="B394" s="39" t="s">
        <v>524</v>
      </c>
      <c r="C394" s="216" t="s">
        <v>525</v>
      </c>
      <c r="D394" s="66" t="s">
        <v>563</v>
      </c>
      <c r="E394" s="13"/>
      <c r="F394" s="132" t="s">
        <v>181</v>
      </c>
      <c r="G394" s="13"/>
      <c r="H394" s="13"/>
      <c r="I394" s="13"/>
      <c r="J394" s="13"/>
      <c r="K394" s="13"/>
      <c r="L394" s="13"/>
      <c r="M394" s="39"/>
      <c r="N394" s="167" t="s">
        <v>564</v>
      </c>
      <c r="O394" s="69" t="s">
        <v>364</v>
      </c>
      <c r="P394" s="66">
        <v>30.167000000000002</v>
      </c>
      <c r="Q394" s="66">
        <v>-85.725999999999999</v>
      </c>
      <c r="R394" s="14" t="s">
        <v>204</v>
      </c>
      <c r="S394" s="87" t="s">
        <v>474</v>
      </c>
      <c r="T394" s="87"/>
      <c r="U394" s="87"/>
      <c r="V394" s="87"/>
      <c r="W394" s="94"/>
      <c r="X394" s="39"/>
      <c r="Y394" s="13"/>
      <c r="Z394" s="13"/>
      <c r="AA394" s="13"/>
      <c r="AB394" s="13"/>
      <c r="AC394" s="13"/>
      <c r="AD394" s="13"/>
      <c r="AE394" s="13"/>
      <c r="AF394" s="13"/>
      <c r="AG394" s="13"/>
      <c r="AH394" s="39"/>
      <c r="AI394" s="140"/>
      <c r="AJ394" s="39"/>
      <c r="AK394" s="140"/>
      <c r="AL394" s="13"/>
      <c r="AM394" s="13"/>
      <c r="AN394" s="13"/>
      <c r="AO394" s="155"/>
      <c r="AP394" s="26"/>
      <c r="AQ394" s="26"/>
      <c r="AR394" s="26"/>
      <c r="AS394" s="26"/>
      <c r="AT394" s="26"/>
      <c r="AU394" s="26"/>
      <c r="AV394" s="26"/>
      <c r="AW394" s="26"/>
      <c r="AX394" s="26"/>
      <c r="AY394" s="26"/>
      <c r="AZ394" s="26"/>
      <c r="BA394" s="26"/>
      <c r="BB394" s="26"/>
      <c r="BC394" s="26"/>
      <c r="BD394" s="26"/>
      <c r="BE394" s="26"/>
      <c r="BF394" s="26"/>
    </row>
    <row r="395" spans="1:58" ht="15.75" customHeight="1" outlineLevel="1" x14ac:dyDescent="0.45">
      <c r="A395" s="13">
        <v>392</v>
      </c>
      <c r="B395" s="39" t="s">
        <v>524</v>
      </c>
      <c r="C395" s="216" t="s">
        <v>525</v>
      </c>
      <c r="D395" s="66" t="s">
        <v>563</v>
      </c>
      <c r="E395" s="13"/>
      <c r="F395" s="132" t="s">
        <v>181</v>
      </c>
      <c r="G395" s="13"/>
      <c r="H395" s="13"/>
      <c r="I395" s="13"/>
      <c r="J395" s="13"/>
      <c r="K395" s="13"/>
      <c r="L395" s="13"/>
      <c r="M395" s="39"/>
      <c r="N395" s="167" t="s">
        <v>564</v>
      </c>
      <c r="O395" s="69" t="s">
        <v>364</v>
      </c>
      <c r="P395" s="66">
        <v>30.137</v>
      </c>
      <c r="Q395" s="66">
        <v>-85.691999999999993</v>
      </c>
      <c r="R395" s="14" t="s">
        <v>204</v>
      </c>
      <c r="S395" s="87" t="s">
        <v>474</v>
      </c>
      <c r="T395" s="87"/>
      <c r="U395" s="87"/>
      <c r="V395" s="87"/>
      <c r="W395" s="94"/>
      <c r="X395" s="39"/>
      <c r="Y395" s="13"/>
      <c r="Z395" s="13"/>
      <c r="AA395" s="13"/>
      <c r="AB395" s="13"/>
      <c r="AC395" s="13"/>
      <c r="AD395" s="13"/>
      <c r="AE395" s="13"/>
      <c r="AF395" s="13"/>
      <c r="AG395" s="13"/>
      <c r="AH395" s="39"/>
      <c r="AI395" s="140"/>
      <c r="AJ395" s="39"/>
      <c r="AK395" s="140"/>
      <c r="AL395" s="13"/>
      <c r="AM395" s="13"/>
      <c r="AN395" s="13"/>
      <c r="AO395" s="155"/>
      <c r="AP395" s="26"/>
      <c r="AQ395" s="26"/>
      <c r="AR395" s="26"/>
      <c r="AS395" s="26"/>
      <c r="AT395" s="26"/>
      <c r="AU395" s="26"/>
      <c r="AV395" s="26"/>
      <c r="AW395" s="26"/>
      <c r="AX395" s="26"/>
      <c r="AY395" s="26"/>
      <c r="AZ395" s="26"/>
      <c r="BA395" s="26"/>
      <c r="BB395" s="26"/>
      <c r="BC395" s="26"/>
      <c r="BD395" s="26"/>
      <c r="BE395" s="26"/>
      <c r="BF395" s="26"/>
    </row>
    <row r="396" spans="1:58" ht="15.75" customHeight="1" outlineLevel="1" x14ac:dyDescent="0.45">
      <c r="A396" s="13">
        <v>393</v>
      </c>
      <c r="B396" s="39" t="s">
        <v>524</v>
      </c>
      <c r="C396" s="216" t="s">
        <v>525</v>
      </c>
      <c r="D396" s="66" t="s">
        <v>563</v>
      </c>
      <c r="E396" s="13"/>
      <c r="F396" s="132" t="s">
        <v>181</v>
      </c>
      <c r="G396" s="13"/>
      <c r="H396" s="13"/>
      <c r="I396" s="13"/>
      <c r="J396" s="13"/>
      <c r="K396" s="13"/>
      <c r="L396" s="13"/>
      <c r="M396" s="39"/>
      <c r="N396" s="167" t="s">
        <v>564</v>
      </c>
      <c r="O396" s="69" t="s">
        <v>364</v>
      </c>
      <c r="P396" s="66">
        <v>30.094000000000001</v>
      </c>
      <c r="Q396" s="66">
        <v>-85.664000000000001</v>
      </c>
      <c r="R396" s="14" t="s">
        <v>204</v>
      </c>
      <c r="S396" s="87" t="s">
        <v>474</v>
      </c>
      <c r="T396" s="87"/>
      <c r="U396" s="87"/>
      <c r="V396" s="87"/>
      <c r="W396" s="94"/>
      <c r="X396" s="39"/>
      <c r="Y396" s="13"/>
      <c r="Z396" s="13"/>
      <c r="AA396" s="13"/>
      <c r="AB396" s="13"/>
      <c r="AC396" s="13"/>
      <c r="AD396" s="13"/>
      <c r="AE396" s="13"/>
      <c r="AF396" s="13"/>
      <c r="AG396" s="13"/>
      <c r="AH396" s="39"/>
      <c r="AI396" s="140"/>
      <c r="AJ396" s="39"/>
      <c r="AK396" s="140"/>
      <c r="AL396" s="13"/>
      <c r="AM396" s="13"/>
      <c r="AN396" s="13"/>
      <c r="AO396" s="155"/>
      <c r="AP396" s="26"/>
      <c r="AQ396" s="26"/>
      <c r="AR396" s="26"/>
      <c r="AS396" s="26"/>
      <c r="AT396" s="26"/>
      <c r="AU396" s="26"/>
      <c r="AV396" s="26"/>
      <c r="AW396" s="26"/>
      <c r="AX396" s="26"/>
      <c r="AY396" s="26"/>
      <c r="AZ396" s="26"/>
      <c r="BA396" s="26"/>
      <c r="BB396" s="26"/>
      <c r="BC396" s="26"/>
      <c r="BD396" s="26"/>
      <c r="BE396" s="26"/>
      <c r="BF396" s="26"/>
    </row>
    <row r="397" spans="1:58" ht="15.75" customHeight="1" outlineLevel="1" x14ac:dyDescent="0.45">
      <c r="A397" s="13">
        <v>394</v>
      </c>
      <c r="B397" s="39" t="s">
        <v>524</v>
      </c>
      <c r="C397" s="216" t="s">
        <v>525</v>
      </c>
      <c r="D397" s="66" t="s">
        <v>563</v>
      </c>
      <c r="E397" s="13"/>
      <c r="F397" s="132" t="s">
        <v>181</v>
      </c>
      <c r="G397" s="13"/>
      <c r="H397" s="13"/>
      <c r="I397" s="13"/>
      <c r="J397" s="13"/>
      <c r="K397" s="13"/>
      <c r="L397" s="13"/>
      <c r="M397" s="39"/>
      <c r="N397" s="167" t="s">
        <v>564</v>
      </c>
      <c r="O397" s="69" t="s">
        <v>364</v>
      </c>
      <c r="P397" s="66">
        <v>30.14</v>
      </c>
      <c r="Q397" s="66">
        <v>-85.64</v>
      </c>
      <c r="R397" s="14" t="s">
        <v>204</v>
      </c>
      <c r="S397" s="87" t="s">
        <v>474</v>
      </c>
      <c r="T397" s="87"/>
      <c r="U397" s="87"/>
      <c r="V397" s="87"/>
      <c r="W397" s="94"/>
      <c r="X397" s="39"/>
      <c r="Y397" s="13"/>
      <c r="Z397" s="13"/>
      <c r="AA397" s="13"/>
      <c r="AB397" s="13"/>
      <c r="AC397" s="13"/>
      <c r="AD397" s="13"/>
      <c r="AE397" s="13"/>
      <c r="AF397" s="13"/>
      <c r="AG397" s="13"/>
      <c r="AH397" s="39"/>
      <c r="AI397" s="140"/>
      <c r="AJ397" s="39"/>
      <c r="AK397" s="140"/>
      <c r="AL397" s="13"/>
      <c r="AM397" s="13"/>
      <c r="AN397" s="13"/>
      <c r="AO397" s="155"/>
      <c r="AP397" s="26"/>
      <c r="AQ397" s="26"/>
      <c r="AR397" s="26"/>
      <c r="AS397" s="26"/>
      <c r="AT397" s="26"/>
      <c r="AU397" s="26"/>
      <c r="AV397" s="26"/>
      <c r="AW397" s="26"/>
      <c r="AX397" s="26"/>
      <c r="AY397" s="26"/>
      <c r="AZ397" s="26"/>
      <c r="BA397" s="26"/>
      <c r="BB397" s="26"/>
      <c r="BC397" s="26"/>
      <c r="BD397" s="26"/>
      <c r="BE397" s="26"/>
      <c r="BF397" s="26"/>
    </row>
    <row r="398" spans="1:58" ht="15.75" customHeight="1" outlineLevel="1" x14ac:dyDescent="0.45">
      <c r="A398" s="13">
        <v>395</v>
      </c>
      <c r="B398" s="39" t="s">
        <v>524</v>
      </c>
      <c r="C398" s="216" t="s">
        <v>525</v>
      </c>
      <c r="D398" s="66" t="s">
        <v>563</v>
      </c>
      <c r="E398" s="13"/>
      <c r="F398" s="133" t="s">
        <v>275</v>
      </c>
      <c r="G398" s="13"/>
      <c r="H398" s="13"/>
      <c r="I398" s="13"/>
      <c r="J398" s="13"/>
      <c r="K398" s="13"/>
      <c r="L398" s="13"/>
      <c r="M398" s="39"/>
      <c r="N398" s="167" t="s">
        <v>564</v>
      </c>
      <c r="O398" s="69" t="s">
        <v>364</v>
      </c>
      <c r="P398" s="66">
        <v>30.128</v>
      </c>
      <c r="Q398" s="66">
        <v>-85.620999999999995</v>
      </c>
      <c r="R398" s="14" t="s">
        <v>204</v>
      </c>
      <c r="S398" s="87" t="s">
        <v>474</v>
      </c>
      <c r="T398" s="87"/>
      <c r="U398" s="87"/>
      <c r="V398" s="87"/>
      <c r="W398" s="94"/>
      <c r="X398" s="39"/>
      <c r="Y398" s="13"/>
      <c r="Z398" s="13"/>
      <c r="AA398" s="13"/>
      <c r="AB398" s="13"/>
      <c r="AC398" s="13"/>
      <c r="AD398" s="13"/>
      <c r="AE398" s="13"/>
      <c r="AF398" s="13"/>
      <c r="AG398" s="13"/>
      <c r="AH398" s="39"/>
      <c r="AI398" s="140"/>
      <c r="AJ398" s="39"/>
      <c r="AK398" s="140"/>
      <c r="AL398" s="13"/>
      <c r="AM398" s="13"/>
      <c r="AN398" s="13"/>
      <c r="AO398" s="155"/>
      <c r="AP398" s="26"/>
      <c r="AQ398" s="26"/>
      <c r="AR398" s="26"/>
      <c r="AS398" s="26"/>
      <c r="AT398" s="26"/>
      <c r="AU398" s="26"/>
      <c r="AV398" s="26"/>
      <c r="AW398" s="26"/>
      <c r="AX398" s="26"/>
      <c r="AY398" s="26"/>
      <c r="AZ398" s="26"/>
      <c r="BA398" s="26"/>
      <c r="BB398" s="26"/>
      <c r="BC398" s="26"/>
      <c r="BD398" s="26"/>
      <c r="BE398" s="26"/>
      <c r="BF398" s="26"/>
    </row>
    <row r="399" spans="1:58" ht="15.75" customHeight="1" outlineLevel="1" x14ac:dyDescent="0.45">
      <c r="A399" s="13">
        <v>396</v>
      </c>
      <c r="B399" s="39" t="s">
        <v>524</v>
      </c>
      <c r="C399" s="216" t="s">
        <v>525</v>
      </c>
      <c r="D399" s="66" t="s">
        <v>563</v>
      </c>
      <c r="E399" s="13"/>
      <c r="F399" s="133" t="s">
        <v>275</v>
      </c>
      <c r="G399" s="13"/>
      <c r="H399" s="13"/>
      <c r="I399" s="13"/>
      <c r="J399" s="13"/>
      <c r="K399" s="13"/>
      <c r="L399" s="13"/>
      <c r="M399" s="39"/>
      <c r="N399" s="167" t="s">
        <v>564</v>
      </c>
      <c r="O399" s="69" t="s">
        <v>364</v>
      </c>
      <c r="P399" s="66">
        <v>30.167000000000002</v>
      </c>
      <c r="Q399" s="66">
        <v>-85.725999999999999</v>
      </c>
      <c r="R399" s="14" t="s">
        <v>204</v>
      </c>
      <c r="S399" s="87" t="s">
        <v>474</v>
      </c>
      <c r="T399" s="87"/>
      <c r="U399" s="87"/>
      <c r="V399" s="87"/>
      <c r="W399" s="94"/>
      <c r="X399" s="39"/>
      <c r="Y399" s="13"/>
      <c r="Z399" s="13"/>
      <c r="AA399" s="13"/>
      <c r="AB399" s="13"/>
      <c r="AC399" s="13"/>
      <c r="AD399" s="13"/>
      <c r="AE399" s="13"/>
      <c r="AF399" s="13"/>
      <c r="AG399" s="13"/>
      <c r="AH399" s="39"/>
      <c r="AI399" s="140"/>
      <c r="AJ399" s="39"/>
      <c r="AK399" s="140"/>
      <c r="AL399" s="13"/>
      <c r="AM399" s="13"/>
      <c r="AN399" s="13"/>
      <c r="AO399" s="155"/>
      <c r="AP399" s="26"/>
      <c r="AQ399" s="26"/>
      <c r="AR399" s="26"/>
      <c r="AS399" s="26"/>
      <c r="AT399" s="26"/>
      <c r="AU399" s="26"/>
      <c r="AV399" s="26"/>
      <c r="AW399" s="26"/>
      <c r="AX399" s="26"/>
      <c r="AY399" s="26"/>
      <c r="AZ399" s="26"/>
      <c r="BA399" s="26"/>
      <c r="BB399" s="26"/>
      <c r="BC399" s="26"/>
      <c r="BD399" s="26"/>
      <c r="BE399" s="26"/>
      <c r="BF399" s="26"/>
    </row>
    <row r="400" spans="1:58" ht="15.75" customHeight="1" outlineLevel="1" x14ac:dyDescent="0.45">
      <c r="A400" s="13">
        <v>397</v>
      </c>
      <c r="B400" s="39" t="s">
        <v>524</v>
      </c>
      <c r="C400" s="216" t="s">
        <v>525</v>
      </c>
      <c r="D400" s="66" t="s">
        <v>563</v>
      </c>
      <c r="E400" s="13"/>
      <c r="F400" s="133" t="s">
        <v>275</v>
      </c>
      <c r="G400" s="13"/>
      <c r="H400" s="13"/>
      <c r="I400" s="13"/>
      <c r="J400" s="13"/>
      <c r="K400" s="13"/>
      <c r="L400" s="13"/>
      <c r="M400" s="39"/>
      <c r="N400" s="167" t="s">
        <v>564</v>
      </c>
      <c r="O400" s="69" t="s">
        <v>364</v>
      </c>
      <c r="P400" s="66">
        <v>30.137</v>
      </c>
      <c r="Q400" s="66">
        <v>-85.691999999999993</v>
      </c>
      <c r="R400" s="14" t="s">
        <v>204</v>
      </c>
      <c r="S400" s="87" t="s">
        <v>474</v>
      </c>
      <c r="T400" s="87"/>
      <c r="U400" s="87"/>
      <c r="V400" s="87"/>
      <c r="W400" s="94"/>
      <c r="X400" s="39"/>
      <c r="Y400" s="13"/>
      <c r="Z400" s="13"/>
      <c r="AA400" s="13"/>
      <c r="AB400" s="13"/>
      <c r="AC400" s="13"/>
      <c r="AD400" s="13"/>
      <c r="AE400" s="13"/>
      <c r="AF400" s="13"/>
      <c r="AG400" s="13"/>
      <c r="AH400" s="39"/>
      <c r="AI400" s="140"/>
      <c r="AJ400" s="39"/>
      <c r="AK400" s="140"/>
      <c r="AL400" s="13"/>
      <c r="AM400" s="13"/>
      <c r="AN400" s="13"/>
      <c r="AO400" s="155"/>
      <c r="AP400" s="26"/>
      <c r="AQ400" s="26"/>
      <c r="AR400" s="26"/>
      <c r="AS400" s="26"/>
      <c r="AT400" s="26"/>
      <c r="AU400" s="26"/>
      <c r="AV400" s="26"/>
      <c r="AW400" s="26"/>
      <c r="AX400" s="26"/>
      <c r="AY400" s="26"/>
      <c r="AZ400" s="26"/>
      <c r="BA400" s="26"/>
      <c r="BB400" s="26"/>
      <c r="BC400" s="26"/>
      <c r="BD400" s="26"/>
      <c r="BE400" s="26"/>
      <c r="BF400" s="26"/>
    </row>
    <row r="401" spans="1:58" ht="15.75" customHeight="1" outlineLevel="1" x14ac:dyDescent="0.45">
      <c r="A401" s="13">
        <v>398</v>
      </c>
      <c r="B401" s="39" t="s">
        <v>524</v>
      </c>
      <c r="C401" s="216" t="s">
        <v>525</v>
      </c>
      <c r="D401" s="66" t="s">
        <v>563</v>
      </c>
      <c r="E401" s="13"/>
      <c r="F401" s="133" t="s">
        <v>275</v>
      </c>
      <c r="G401" s="13"/>
      <c r="H401" s="13"/>
      <c r="I401" s="13"/>
      <c r="J401" s="13"/>
      <c r="K401" s="13"/>
      <c r="L401" s="13"/>
      <c r="M401" s="39"/>
      <c r="N401" s="167" t="s">
        <v>564</v>
      </c>
      <c r="O401" s="69" t="s">
        <v>364</v>
      </c>
      <c r="P401" s="66">
        <v>30.094000000000001</v>
      </c>
      <c r="Q401" s="66">
        <v>-85.664000000000001</v>
      </c>
      <c r="R401" s="14" t="s">
        <v>204</v>
      </c>
      <c r="S401" s="87" t="s">
        <v>474</v>
      </c>
      <c r="T401" s="87"/>
      <c r="U401" s="87"/>
      <c r="V401" s="87"/>
      <c r="W401" s="94"/>
      <c r="X401" s="39"/>
      <c r="Y401" s="13"/>
      <c r="Z401" s="13"/>
      <c r="AA401" s="13"/>
      <c r="AB401" s="13"/>
      <c r="AC401" s="13"/>
      <c r="AD401" s="13"/>
      <c r="AE401" s="13"/>
      <c r="AF401" s="13"/>
      <c r="AG401" s="13"/>
      <c r="AH401" s="39"/>
      <c r="AI401" s="140"/>
      <c r="AJ401" s="39"/>
      <c r="AK401" s="140"/>
      <c r="AL401" s="13"/>
      <c r="AM401" s="13"/>
      <c r="AN401" s="13"/>
      <c r="AO401" s="155"/>
      <c r="AP401" s="26"/>
      <c r="AQ401" s="26"/>
      <c r="AR401" s="26"/>
      <c r="AS401" s="26"/>
      <c r="AT401" s="26"/>
      <c r="AU401" s="26"/>
      <c r="AV401" s="26"/>
      <c r="AW401" s="26"/>
      <c r="AX401" s="26"/>
      <c r="AY401" s="26"/>
      <c r="AZ401" s="26"/>
      <c r="BA401" s="26"/>
      <c r="BB401" s="26"/>
      <c r="BC401" s="26"/>
      <c r="BD401" s="26"/>
      <c r="BE401" s="26"/>
      <c r="BF401" s="26"/>
    </row>
    <row r="402" spans="1:58" ht="15.75" customHeight="1" outlineLevel="1" x14ac:dyDescent="0.45">
      <c r="A402" s="13">
        <v>399</v>
      </c>
      <c r="B402" s="39" t="s">
        <v>524</v>
      </c>
      <c r="C402" s="216" t="s">
        <v>525</v>
      </c>
      <c r="D402" s="66" t="s">
        <v>563</v>
      </c>
      <c r="E402" s="13"/>
      <c r="F402" s="133" t="s">
        <v>275</v>
      </c>
      <c r="G402" s="13"/>
      <c r="H402" s="13"/>
      <c r="I402" s="13"/>
      <c r="J402" s="13"/>
      <c r="K402" s="13"/>
      <c r="L402" s="13"/>
      <c r="M402" s="39"/>
      <c r="N402" s="167" t="s">
        <v>564</v>
      </c>
      <c r="O402" s="69" t="s">
        <v>364</v>
      </c>
      <c r="P402" s="66">
        <v>30.14</v>
      </c>
      <c r="Q402" s="66">
        <v>-85.64</v>
      </c>
      <c r="R402" s="14" t="s">
        <v>204</v>
      </c>
      <c r="S402" s="87" t="s">
        <v>474</v>
      </c>
      <c r="T402" s="87"/>
      <c r="U402" s="87"/>
      <c r="V402" s="87"/>
      <c r="W402" s="94"/>
      <c r="X402" s="39"/>
      <c r="Y402" s="13"/>
      <c r="Z402" s="13"/>
      <c r="AA402" s="13"/>
      <c r="AB402" s="13"/>
      <c r="AC402" s="13"/>
      <c r="AD402" s="13"/>
      <c r="AE402" s="13"/>
      <c r="AF402" s="13"/>
      <c r="AG402" s="13"/>
      <c r="AH402" s="39"/>
      <c r="AI402" s="140"/>
      <c r="AJ402" s="39"/>
      <c r="AK402" s="140"/>
      <c r="AL402" s="13"/>
      <c r="AM402" s="13"/>
      <c r="AN402" s="13"/>
      <c r="AO402" s="155"/>
      <c r="AP402" s="26"/>
      <c r="AQ402" s="26"/>
      <c r="AR402" s="26"/>
      <c r="AS402" s="26"/>
      <c r="AT402" s="26"/>
      <c r="AU402" s="26"/>
      <c r="AV402" s="26"/>
      <c r="AW402" s="26"/>
      <c r="AX402" s="26"/>
      <c r="AY402" s="26"/>
      <c r="AZ402" s="26"/>
      <c r="BA402" s="26"/>
      <c r="BB402" s="26"/>
      <c r="BC402" s="26"/>
      <c r="BD402" s="26"/>
      <c r="BE402" s="26"/>
      <c r="BF402" s="26"/>
    </row>
    <row r="403" spans="1:58" ht="15.75" customHeight="1" outlineLevel="1" x14ac:dyDescent="0.45">
      <c r="A403" s="13">
        <v>400</v>
      </c>
      <c r="B403" s="39" t="s">
        <v>524</v>
      </c>
      <c r="C403" s="216" t="s">
        <v>525</v>
      </c>
      <c r="D403" s="66" t="s">
        <v>565</v>
      </c>
      <c r="E403" s="13"/>
      <c r="F403" s="132" t="s">
        <v>181</v>
      </c>
      <c r="G403" s="13"/>
      <c r="H403" s="13"/>
      <c r="I403" s="13"/>
      <c r="J403" s="13"/>
      <c r="K403" s="13"/>
      <c r="L403" s="13"/>
      <c r="M403" s="39"/>
      <c r="N403" s="167" t="s">
        <v>566</v>
      </c>
      <c r="O403" s="69" t="s">
        <v>364</v>
      </c>
      <c r="P403" s="66">
        <v>27.75</v>
      </c>
      <c r="Q403" s="66">
        <v>-97.23</v>
      </c>
      <c r="R403" s="14" t="s">
        <v>204</v>
      </c>
      <c r="S403" s="87" t="s">
        <v>474</v>
      </c>
      <c r="T403" s="87"/>
      <c r="U403" s="87"/>
      <c r="V403" s="87"/>
      <c r="W403" s="94"/>
      <c r="X403" s="39"/>
      <c r="Y403" s="13"/>
      <c r="Z403" s="13"/>
      <c r="AA403" s="13"/>
      <c r="AB403" s="13"/>
      <c r="AC403" s="13"/>
      <c r="AD403" s="13"/>
      <c r="AE403" s="13"/>
      <c r="AF403" s="13"/>
      <c r="AG403" s="13"/>
      <c r="AH403" s="39"/>
      <c r="AI403" s="140"/>
      <c r="AJ403" s="39"/>
      <c r="AK403" s="140"/>
      <c r="AL403" s="13"/>
      <c r="AM403" s="13"/>
      <c r="AN403" s="13"/>
      <c r="AO403" s="155"/>
      <c r="AP403" s="26"/>
      <c r="AQ403" s="26"/>
      <c r="AR403" s="26"/>
      <c r="AS403" s="26"/>
      <c r="AT403" s="26"/>
      <c r="AU403" s="26"/>
      <c r="AV403" s="26"/>
      <c r="AW403" s="26"/>
      <c r="AX403" s="26"/>
      <c r="AY403" s="26"/>
      <c r="AZ403" s="26"/>
      <c r="BA403" s="26"/>
      <c r="BB403" s="26"/>
      <c r="BC403" s="26"/>
      <c r="BD403" s="26"/>
      <c r="BE403" s="26"/>
      <c r="BF403" s="26"/>
    </row>
    <row r="404" spans="1:58" ht="15.75" customHeight="1" outlineLevel="1" x14ac:dyDescent="0.45">
      <c r="A404" s="13">
        <v>401</v>
      </c>
      <c r="B404" s="39" t="s">
        <v>524</v>
      </c>
      <c r="C404" s="216" t="s">
        <v>525</v>
      </c>
      <c r="D404" s="66" t="s">
        <v>565</v>
      </c>
      <c r="E404" s="13"/>
      <c r="F404" s="132" t="s">
        <v>181</v>
      </c>
      <c r="G404" s="13"/>
      <c r="H404" s="13"/>
      <c r="I404" s="13"/>
      <c r="J404" s="13"/>
      <c r="K404" s="13"/>
      <c r="L404" s="13"/>
      <c r="M404" s="39"/>
      <c r="N404" s="167" t="s">
        <v>567</v>
      </c>
      <c r="O404" s="69" t="s">
        <v>364</v>
      </c>
      <c r="P404" s="66">
        <v>27.52</v>
      </c>
      <c r="Q404" s="66">
        <v>-97.3</v>
      </c>
      <c r="R404" s="14" t="s">
        <v>204</v>
      </c>
      <c r="S404" s="87" t="s">
        <v>474</v>
      </c>
      <c r="T404" s="87"/>
      <c r="U404" s="87"/>
      <c r="V404" s="87"/>
      <c r="W404" s="94"/>
      <c r="X404" s="39"/>
      <c r="Y404" s="13"/>
      <c r="Z404" s="13"/>
      <c r="AA404" s="13"/>
      <c r="AB404" s="13"/>
      <c r="AC404" s="13"/>
      <c r="AD404" s="13"/>
      <c r="AE404" s="13"/>
      <c r="AF404" s="13"/>
      <c r="AG404" s="13"/>
      <c r="AH404" s="39"/>
      <c r="AI404" s="140"/>
      <c r="AJ404" s="39"/>
      <c r="AK404" s="140"/>
      <c r="AL404" s="13"/>
      <c r="AM404" s="13"/>
      <c r="AN404" s="13"/>
      <c r="AO404" s="155"/>
      <c r="AP404" s="26"/>
      <c r="AQ404" s="26"/>
      <c r="AR404" s="26"/>
      <c r="AS404" s="26"/>
      <c r="AT404" s="26"/>
      <c r="AU404" s="26"/>
      <c r="AV404" s="26"/>
      <c r="AW404" s="26"/>
      <c r="AX404" s="26"/>
      <c r="AY404" s="26"/>
      <c r="AZ404" s="26"/>
      <c r="BA404" s="26"/>
      <c r="BB404" s="26"/>
      <c r="BC404" s="26"/>
      <c r="BD404" s="26"/>
      <c r="BE404" s="26"/>
      <c r="BF404" s="26"/>
    </row>
    <row r="405" spans="1:58" ht="15.75" customHeight="1" outlineLevel="1" x14ac:dyDescent="0.45">
      <c r="A405" s="13">
        <v>402</v>
      </c>
      <c r="B405" s="39" t="s">
        <v>524</v>
      </c>
      <c r="C405" s="216" t="s">
        <v>525</v>
      </c>
      <c r="D405" s="66" t="s">
        <v>568</v>
      </c>
      <c r="E405" s="13"/>
      <c r="F405" s="132" t="s">
        <v>181</v>
      </c>
      <c r="G405" s="13"/>
      <c r="H405" s="13"/>
      <c r="I405" s="13"/>
      <c r="J405" s="13"/>
      <c r="K405" s="13"/>
      <c r="L405" s="13"/>
      <c r="M405" s="39"/>
      <c r="N405" s="167" t="s">
        <v>569</v>
      </c>
      <c r="O405" s="69" t="s">
        <v>552</v>
      </c>
      <c r="P405" s="66">
        <v>39.844999999999999</v>
      </c>
      <c r="Q405" s="66">
        <v>8.5190000000000001</v>
      </c>
      <c r="R405" s="14" t="s">
        <v>190</v>
      </c>
      <c r="S405" s="87" t="s">
        <v>553</v>
      </c>
      <c r="T405" s="87"/>
      <c r="U405" s="87"/>
      <c r="V405" s="87"/>
      <c r="W405" s="94"/>
      <c r="X405" s="39"/>
      <c r="Y405" s="13"/>
      <c r="Z405" s="13"/>
      <c r="AA405" s="13"/>
      <c r="AB405" s="13"/>
      <c r="AC405" s="13"/>
      <c r="AD405" s="13"/>
      <c r="AE405" s="13"/>
      <c r="AF405" s="13"/>
      <c r="AG405" s="13"/>
      <c r="AH405" s="39"/>
      <c r="AI405" s="140"/>
      <c r="AJ405" s="39"/>
      <c r="AK405" s="140"/>
      <c r="AL405" s="13"/>
      <c r="AM405" s="13"/>
      <c r="AN405" s="13"/>
      <c r="AO405" s="155"/>
      <c r="AP405" s="26"/>
      <c r="AQ405" s="26"/>
      <c r="AR405" s="26"/>
      <c r="AS405" s="26"/>
      <c r="AT405" s="26"/>
      <c r="AU405" s="26"/>
      <c r="AV405" s="26"/>
      <c r="AW405" s="26"/>
      <c r="AX405" s="26"/>
      <c r="AY405" s="26"/>
      <c r="AZ405" s="26"/>
      <c r="BA405" s="26"/>
      <c r="BB405" s="26"/>
      <c r="BC405" s="26"/>
      <c r="BD405" s="26"/>
      <c r="BE405" s="26"/>
      <c r="BF405" s="26"/>
    </row>
    <row r="406" spans="1:58" ht="15.75" customHeight="1" outlineLevel="1" x14ac:dyDescent="0.45">
      <c r="A406" s="13">
        <v>403</v>
      </c>
      <c r="B406" s="39" t="s">
        <v>524</v>
      </c>
      <c r="C406" s="216" t="s">
        <v>525</v>
      </c>
      <c r="D406" s="66" t="s">
        <v>568</v>
      </c>
      <c r="E406" s="13"/>
      <c r="F406" s="133" t="s">
        <v>275</v>
      </c>
      <c r="G406" s="13"/>
      <c r="H406" s="13"/>
      <c r="I406" s="13"/>
      <c r="J406" s="13"/>
      <c r="K406" s="13"/>
      <c r="L406" s="13"/>
      <c r="M406" s="39"/>
      <c r="N406" s="167" t="s">
        <v>569</v>
      </c>
      <c r="O406" s="69" t="s">
        <v>552</v>
      </c>
      <c r="P406" s="66">
        <v>39.844999999999999</v>
      </c>
      <c r="Q406" s="66">
        <v>8.5190000000000001</v>
      </c>
      <c r="R406" s="14" t="s">
        <v>190</v>
      </c>
      <c r="S406" s="87" t="s">
        <v>553</v>
      </c>
      <c r="T406" s="87"/>
      <c r="U406" s="87"/>
      <c r="V406" s="87"/>
      <c r="W406" s="94"/>
      <c r="X406" s="39"/>
      <c r="Y406" s="13"/>
      <c r="Z406" s="13"/>
      <c r="AA406" s="13"/>
      <c r="AB406" s="13"/>
      <c r="AC406" s="13"/>
      <c r="AD406" s="13"/>
      <c r="AE406" s="13"/>
      <c r="AF406" s="13"/>
      <c r="AG406" s="13"/>
      <c r="AH406" s="39"/>
      <c r="AI406" s="140"/>
      <c r="AJ406" s="39"/>
      <c r="AK406" s="140"/>
      <c r="AL406" s="13"/>
      <c r="AM406" s="13"/>
      <c r="AN406" s="13"/>
      <c r="AO406" s="155"/>
      <c r="AP406" s="26"/>
      <c r="AQ406" s="26"/>
      <c r="AR406" s="26"/>
      <c r="AS406" s="26"/>
      <c r="AT406" s="26"/>
      <c r="AU406" s="26"/>
      <c r="AV406" s="26"/>
      <c r="AW406" s="26"/>
      <c r="AX406" s="26"/>
      <c r="AY406" s="26"/>
      <c r="AZ406" s="26"/>
      <c r="BA406" s="26"/>
      <c r="BB406" s="26"/>
      <c r="BC406" s="26"/>
      <c r="BD406" s="26"/>
      <c r="BE406" s="26"/>
      <c r="BF406" s="26"/>
    </row>
    <row r="407" spans="1:58" ht="15.75" customHeight="1" outlineLevel="1" x14ac:dyDescent="0.45">
      <c r="A407" s="13">
        <v>404</v>
      </c>
      <c r="B407" s="39" t="s">
        <v>524</v>
      </c>
      <c r="C407" s="216" t="s">
        <v>525</v>
      </c>
      <c r="D407" s="66" t="s">
        <v>568</v>
      </c>
      <c r="E407" s="13"/>
      <c r="F407" s="133" t="s">
        <v>275</v>
      </c>
      <c r="G407" s="13"/>
      <c r="H407" s="13"/>
      <c r="I407" s="13"/>
      <c r="J407" s="13"/>
      <c r="K407" s="13"/>
      <c r="L407" s="13"/>
      <c r="M407" s="39"/>
      <c r="N407" s="167" t="s">
        <v>569</v>
      </c>
      <c r="O407" s="69" t="s">
        <v>552</v>
      </c>
      <c r="P407" s="66">
        <v>39.844999999999999</v>
      </c>
      <c r="Q407" s="66">
        <v>8.5190000000000001</v>
      </c>
      <c r="R407" s="14" t="s">
        <v>190</v>
      </c>
      <c r="S407" s="87" t="s">
        <v>553</v>
      </c>
      <c r="T407" s="87"/>
      <c r="U407" s="87"/>
      <c r="V407" s="87"/>
      <c r="W407" s="94"/>
      <c r="X407" s="39"/>
      <c r="Y407" s="13"/>
      <c r="Z407" s="13"/>
      <c r="AA407" s="13"/>
      <c r="AB407" s="13"/>
      <c r="AC407" s="13"/>
      <c r="AD407" s="13"/>
      <c r="AE407" s="13"/>
      <c r="AF407" s="13"/>
      <c r="AG407" s="13"/>
      <c r="AH407" s="39"/>
      <c r="AI407" s="140"/>
      <c r="AJ407" s="39"/>
      <c r="AK407" s="140"/>
      <c r="AL407" s="13"/>
      <c r="AM407" s="13"/>
      <c r="AN407" s="13"/>
      <c r="AO407" s="155"/>
      <c r="AP407" s="26"/>
      <c r="AQ407" s="26"/>
      <c r="AR407" s="26"/>
      <c r="AS407" s="26"/>
      <c r="AT407" s="26"/>
      <c r="AU407" s="26"/>
      <c r="AV407" s="26"/>
      <c r="AW407" s="26"/>
      <c r="AX407" s="26"/>
      <c r="AY407" s="26"/>
      <c r="AZ407" s="26"/>
      <c r="BA407" s="26"/>
      <c r="BB407" s="26"/>
      <c r="BC407" s="26"/>
      <c r="BD407" s="26"/>
      <c r="BE407" s="26"/>
      <c r="BF407" s="26"/>
    </row>
    <row r="408" spans="1:58" ht="15.75" customHeight="1" outlineLevel="1" x14ac:dyDescent="0.45">
      <c r="A408" s="13">
        <v>405</v>
      </c>
      <c r="B408" s="39" t="s">
        <v>524</v>
      </c>
      <c r="C408" s="216" t="s">
        <v>525</v>
      </c>
      <c r="D408" s="66" t="s">
        <v>570</v>
      </c>
      <c r="E408" s="13"/>
      <c r="F408" s="132" t="s">
        <v>181</v>
      </c>
      <c r="G408" s="13"/>
      <c r="H408" s="13"/>
      <c r="I408" s="13"/>
      <c r="J408" s="13"/>
      <c r="K408" s="13"/>
      <c r="L408" s="13"/>
      <c r="M408" s="39"/>
      <c r="N408" s="167" t="s">
        <v>571</v>
      </c>
      <c r="O408" s="69" t="s">
        <v>475</v>
      </c>
      <c r="P408" s="66">
        <v>35.156999999999996</v>
      </c>
      <c r="Q408" s="66">
        <v>139.61199999999999</v>
      </c>
      <c r="R408" s="14" t="s">
        <v>190</v>
      </c>
      <c r="S408" s="87" t="s">
        <v>572</v>
      </c>
      <c r="T408" s="87"/>
      <c r="U408" s="87"/>
      <c r="V408" s="87"/>
      <c r="W408" s="94"/>
      <c r="X408" s="39"/>
      <c r="Y408" s="13"/>
      <c r="Z408" s="13"/>
      <c r="AA408" s="13"/>
      <c r="AB408" s="13"/>
      <c r="AC408" s="13"/>
      <c r="AD408" s="13"/>
      <c r="AE408" s="13"/>
      <c r="AF408" s="13"/>
      <c r="AG408" s="13"/>
      <c r="AH408" s="39"/>
      <c r="AI408" s="140"/>
      <c r="AJ408" s="39"/>
      <c r="AK408" s="140"/>
      <c r="AL408" s="13"/>
      <c r="AM408" s="13"/>
      <c r="AN408" s="13"/>
      <c r="AO408" s="155"/>
      <c r="AP408" s="26"/>
      <c r="AQ408" s="26"/>
      <c r="AR408" s="26"/>
      <c r="AS408" s="26"/>
      <c r="AT408" s="26"/>
      <c r="AU408" s="26"/>
      <c r="AV408" s="26"/>
      <c r="AW408" s="26"/>
      <c r="AX408" s="26"/>
      <c r="AY408" s="26"/>
      <c r="AZ408" s="26"/>
      <c r="BA408" s="26"/>
      <c r="BB408" s="26"/>
      <c r="BC408" s="26"/>
      <c r="BD408" s="26"/>
      <c r="BE408" s="26"/>
      <c r="BF408" s="26"/>
    </row>
    <row r="409" spans="1:58" ht="15.75" customHeight="1" outlineLevel="1" x14ac:dyDescent="0.45">
      <c r="A409" s="13">
        <v>406</v>
      </c>
      <c r="B409" s="39" t="s">
        <v>524</v>
      </c>
      <c r="C409" s="216" t="s">
        <v>525</v>
      </c>
      <c r="D409" s="66" t="s">
        <v>570</v>
      </c>
      <c r="E409" s="13"/>
      <c r="F409" s="132" t="s">
        <v>529</v>
      </c>
      <c r="G409" s="13"/>
      <c r="H409" s="13"/>
      <c r="I409" s="13"/>
      <c r="J409" s="13"/>
      <c r="K409" s="13"/>
      <c r="L409" s="13"/>
      <c r="M409" s="39"/>
      <c r="N409" s="167" t="s">
        <v>571</v>
      </c>
      <c r="O409" s="69" t="s">
        <v>475</v>
      </c>
      <c r="P409" s="66">
        <v>35.156999999999996</v>
      </c>
      <c r="Q409" s="66">
        <v>139.61199999999999</v>
      </c>
      <c r="R409" s="14" t="s">
        <v>190</v>
      </c>
      <c r="S409" s="87" t="s">
        <v>572</v>
      </c>
      <c r="T409" s="87"/>
      <c r="U409" s="87"/>
      <c r="V409" s="87"/>
      <c r="W409" s="94"/>
      <c r="X409" s="39"/>
      <c r="Y409" s="13"/>
      <c r="Z409" s="13"/>
      <c r="AA409" s="13"/>
      <c r="AB409" s="13"/>
      <c r="AC409" s="13"/>
      <c r="AD409" s="13"/>
      <c r="AE409" s="13"/>
      <c r="AF409" s="13"/>
      <c r="AG409" s="13"/>
      <c r="AH409" s="39"/>
      <c r="AI409" s="140"/>
      <c r="AJ409" s="39"/>
      <c r="AK409" s="140"/>
      <c r="AL409" s="13"/>
      <c r="AM409" s="13"/>
      <c r="AN409" s="13"/>
      <c r="AO409" s="155"/>
      <c r="AP409" s="26"/>
      <c r="AQ409" s="26"/>
      <c r="AR409" s="26"/>
      <c r="AS409" s="26"/>
      <c r="AT409" s="26"/>
      <c r="AU409" s="26"/>
      <c r="AV409" s="26"/>
      <c r="AW409" s="26"/>
      <c r="AX409" s="26"/>
      <c r="AY409" s="26"/>
      <c r="AZ409" s="26"/>
      <c r="BA409" s="26"/>
      <c r="BB409" s="26"/>
      <c r="BC409" s="26"/>
      <c r="BD409" s="26"/>
      <c r="BE409" s="26"/>
      <c r="BF409" s="26"/>
    </row>
    <row r="410" spans="1:58" ht="15.75" customHeight="1" outlineLevel="1" x14ac:dyDescent="0.45">
      <c r="A410" s="13">
        <v>407</v>
      </c>
      <c r="B410" s="39" t="s">
        <v>524</v>
      </c>
      <c r="C410" s="216" t="s">
        <v>525</v>
      </c>
      <c r="D410" s="66" t="s">
        <v>570</v>
      </c>
      <c r="E410" s="13"/>
      <c r="F410" s="132" t="s">
        <v>529</v>
      </c>
      <c r="G410" s="13"/>
      <c r="H410" s="13"/>
      <c r="I410" s="13"/>
      <c r="J410" s="13"/>
      <c r="K410" s="13"/>
      <c r="L410" s="13"/>
      <c r="M410" s="39"/>
      <c r="N410" s="167" t="s">
        <v>571</v>
      </c>
      <c r="O410" s="69" t="s">
        <v>475</v>
      </c>
      <c r="P410" s="66">
        <v>35.156999999999996</v>
      </c>
      <c r="Q410" s="66">
        <v>139.61199999999999</v>
      </c>
      <c r="R410" s="14" t="s">
        <v>190</v>
      </c>
      <c r="S410" s="87" t="s">
        <v>572</v>
      </c>
      <c r="T410" s="87"/>
      <c r="U410" s="87"/>
      <c r="V410" s="87"/>
      <c r="W410" s="94"/>
      <c r="X410" s="39"/>
      <c r="Y410" s="13"/>
      <c r="Z410" s="13"/>
      <c r="AA410" s="13"/>
      <c r="AB410" s="13"/>
      <c r="AC410" s="13"/>
      <c r="AD410" s="13"/>
      <c r="AE410" s="13"/>
      <c r="AF410" s="13"/>
      <c r="AG410" s="13"/>
      <c r="AH410" s="39"/>
      <c r="AI410" s="140"/>
      <c r="AJ410" s="39"/>
      <c r="AK410" s="140"/>
      <c r="AL410" s="13"/>
      <c r="AM410" s="13"/>
      <c r="AN410" s="13"/>
      <c r="AO410" s="155"/>
      <c r="AP410" s="26"/>
      <c r="AQ410" s="26"/>
      <c r="AR410" s="26"/>
      <c r="AS410" s="26"/>
      <c r="AT410" s="26"/>
      <c r="AU410" s="26"/>
      <c r="AV410" s="26"/>
      <c r="AW410" s="26"/>
      <c r="AX410" s="26"/>
      <c r="AY410" s="26"/>
      <c r="AZ410" s="26"/>
      <c r="BA410" s="26"/>
      <c r="BB410" s="26"/>
      <c r="BC410" s="26"/>
      <c r="BD410" s="26"/>
      <c r="BE410" s="26"/>
      <c r="BF410" s="26"/>
    </row>
    <row r="411" spans="1:58" ht="15.75" customHeight="1" outlineLevel="1" x14ac:dyDescent="0.45">
      <c r="A411" s="13">
        <v>408</v>
      </c>
      <c r="B411" s="39" t="s">
        <v>524</v>
      </c>
      <c r="C411" s="216" t="s">
        <v>525</v>
      </c>
      <c r="D411" s="66" t="s">
        <v>570</v>
      </c>
      <c r="E411" s="13"/>
      <c r="F411" s="133" t="s">
        <v>275</v>
      </c>
      <c r="G411" s="13"/>
      <c r="H411" s="13"/>
      <c r="I411" s="13"/>
      <c r="J411" s="13"/>
      <c r="K411" s="13"/>
      <c r="L411" s="13"/>
      <c r="M411" s="39"/>
      <c r="N411" s="167" t="s">
        <v>571</v>
      </c>
      <c r="O411" s="69" t="s">
        <v>475</v>
      </c>
      <c r="P411" s="66">
        <v>35.156999999999996</v>
      </c>
      <c r="Q411" s="66">
        <v>139.61199999999999</v>
      </c>
      <c r="R411" s="14" t="s">
        <v>190</v>
      </c>
      <c r="S411" s="87" t="s">
        <v>572</v>
      </c>
      <c r="T411" s="87"/>
      <c r="U411" s="87"/>
      <c r="V411" s="87"/>
      <c r="W411" s="94"/>
      <c r="X411" s="39"/>
      <c r="Y411" s="13"/>
      <c r="Z411" s="13"/>
      <c r="AA411" s="13"/>
      <c r="AB411" s="13"/>
      <c r="AC411" s="13"/>
      <c r="AD411" s="13"/>
      <c r="AE411" s="13"/>
      <c r="AF411" s="13"/>
      <c r="AG411" s="13"/>
      <c r="AH411" s="39"/>
      <c r="AI411" s="140"/>
      <c r="AJ411" s="39"/>
      <c r="AK411" s="140"/>
      <c r="AL411" s="13"/>
      <c r="AM411" s="13"/>
      <c r="AN411" s="13"/>
      <c r="AO411" s="155"/>
      <c r="AP411" s="26"/>
      <c r="AQ411" s="26"/>
      <c r="AR411" s="26"/>
      <c r="AS411" s="26"/>
      <c r="AT411" s="26"/>
      <c r="AU411" s="26"/>
      <c r="AV411" s="26"/>
      <c r="AW411" s="26"/>
      <c r="AX411" s="26"/>
      <c r="AY411" s="26"/>
      <c r="AZ411" s="26"/>
      <c r="BA411" s="26"/>
      <c r="BB411" s="26"/>
      <c r="BC411" s="26"/>
      <c r="BD411" s="26"/>
      <c r="BE411" s="26"/>
      <c r="BF411" s="26"/>
    </row>
    <row r="412" spans="1:58" ht="15.75" customHeight="1" outlineLevel="1" x14ac:dyDescent="0.45">
      <c r="A412" s="13">
        <v>409</v>
      </c>
      <c r="B412" s="39" t="s">
        <v>524</v>
      </c>
      <c r="C412" s="216" t="s">
        <v>525</v>
      </c>
      <c r="D412" s="66" t="s">
        <v>570</v>
      </c>
      <c r="E412" s="13"/>
      <c r="F412" s="133" t="s">
        <v>275</v>
      </c>
      <c r="G412" s="13"/>
      <c r="H412" s="13"/>
      <c r="I412" s="13"/>
      <c r="J412" s="13"/>
      <c r="K412" s="13"/>
      <c r="L412" s="13"/>
      <c r="M412" s="39"/>
      <c r="N412" s="167" t="s">
        <v>571</v>
      </c>
      <c r="O412" s="69" t="s">
        <v>475</v>
      </c>
      <c r="P412" s="66">
        <v>35.156999999999996</v>
      </c>
      <c r="Q412" s="66">
        <v>139.61199999999999</v>
      </c>
      <c r="R412" s="14" t="s">
        <v>190</v>
      </c>
      <c r="S412" s="87" t="s">
        <v>572</v>
      </c>
      <c r="T412" s="87"/>
      <c r="U412" s="87"/>
      <c r="V412" s="87"/>
      <c r="W412" s="94"/>
      <c r="X412" s="39"/>
      <c r="Y412" s="13"/>
      <c r="Z412" s="13"/>
      <c r="AA412" s="13"/>
      <c r="AB412" s="13"/>
      <c r="AC412" s="13"/>
      <c r="AD412" s="13"/>
      <c r="AE412" s="13"/>
      <c r="AF412" s="13"/>
      <c r="AG412" s="13"/>
      <c r="AH412" s="39"/>
      <c r="AI412" s="140"/>
      <c r="AJ412" s="39"/>
      <c r="AK412" s="140"/>
      <c r="AL412" s="13"/>
      <c r="AM412" s="13"/>
      <c r="AN412" s="13"/>
      <c r="AO412" s="155"/>
      <c r="AP412" s="26"/>
      <c r="AQ412" s="26"/>
      <c r="AR412" s="26"/>
      <c r="AS412" s="26"/>
      <c r="AT412" s="26"/>
      <c r="AU412" s="26"/>
      <c r="AV412" s="26"/>
      <c r="AW412" s="26"/>
      <c r="AX412" s="26"/>
      <c r="AY412" s="26"/>
      <c r="AZ412" s="26"/>
      <c r="BA412" s="26"/>
      <c r="BB412" s="26"/>
      <c r="BC412" s="26"/>
      <c r="BD412" s="26"/>
      <c r="BE412" s="26"/>
      <c r="BF412" s="26"/>
    </row>
    <row r="413" spans="1:58" ht="15.75" customHeight="1" outlineLevel="1" x14ac:dyDescent="0.45">
      <c r="A413" s="13">
        <v>410</v>
      </c>
      <c r="B413" s="39" t="s">
        <v>524</v>
      </c>
      <c r="C413" s="216" t="s">
        <v>525</v>
      </c>
      <c r="D413" s="66" t="s">
        <v>570</v>
      </c>
      <c r="E413" s="13"/>
      <c r="F413" s="133" t="s">
        <v>275</v>
      </c>
      <c r="G413" s="13"/>
      <c r="H413" s="13"/>
      <c r="I413" s="13"/>
      <c r="J413" s="13"/>
      <c r="K413" s="13"/>
      <c r="L413" s="13"/>
      <c r="M413" s="39"/>
      <c r="N413" s="167" t="s">
        <v>571</v>
      </c>
      <c r="O413" s="69" t="s">
        <v>475</v>
      </c>
      <c r="P413" s="66">
        <v>35.156999999999996</v>
      </c>
      <c r="Q413" s="66">
        <v>139.61199999999999</v>
      </c>
      <c r="R413" s="14" t="s">
        <v>190</v>
      </c>
      <c r="S413" s="87" t="s">
        <v>572</v>
      </c>
      <c r="T413" s="87"/>
      <c r="U413" s="87"/>
      <c r="V413" s="87"/>
      <c r="W413" s="94"/>
      <c r="X413" s="39"/>
      <c r="Y413" s="13"/>
      <c r="Z413" s="13"/>
      <c r="AA413" s="13"/>
      <c r="AB413" s="13"/>
      <c r="AC413" s="13"/>
      <c r="AD413" s="13"/>
      <c r="AE413" s="13"/>
      <c r="AF413" s="13"/>
      <c r="AG413" s="13"/>
      <c r="AH413" s="39"/>
      <c r="AI413" s="140"/>
      <c r="AJ413" s="39"/>
      <c r="AK413" s="140"/>
      <c r="AL413" s="13"/>
      <c r="AM413" s="13"/>
      <c r="AN413" s="13"/>
      <c r="AO413" s="155"/>
      <c r="AP413" s="26"/>
      <c r="AQ413" s="26"/>
      <c r="AR413" s="26"/>
      <c r="AS413" s="26"/>
      <c r="AT413" s="26"/>
      <c r="AU413" s="26"/>
      <c r="AV413" s="26"/>
      <c r="AW413" s="26"/>
      <c r="AX413" s="26"/>
      <c r="AY413" s="26"/>
      <c r="AZ413" s="26"/>
      <c r="BA413" s="26"/>
      <c r="BB413" s="26"/>
      <c r="BC413" s="26"/>
      <c r="BD413" s="26"/>
      <c r="BE413" s="26"/>
      <c r="BF413" s="26"/>
    </row>
    <row r="414" spans="1:58" ht="15.75" customHeight="1" outlineLevel="1" x14ac:dyDescent="0.45">
      <c r="A414" s="13">
        <v>411</v>
      </c>
      <c r="B414" s="39" t="s">
        <v>524</v>
      </c>
      <c r="C414" s="216" t="s">
        <v>525</v>
      </c>
      <c r="D414" s="66" t="s">
        <v>573</v>
      </c>
      <c r="E414" s="13"/>
      <c r="F414" s="132" t="s">
        <v>181</v>
      </c>
      <c r="G414" s="13"/>
      <c r="H414" s="13"/>
      <c r="I414" s="13"/>
      <c r="J414" s="13"/>
      <c r="K414" s="13"/>
      <c r="L414" s="13"/>
      <c r="M414" s="39"/>
      <c r="N414" s="167" t="s">
        <v>574</v>
      </c>
      <c r="O414" s="69" t="s">
        <v>316</v>
      </c>
      <c r="P414" s="66">
        <v>19.77</v>
      </c>
      <c r="Q414" s="66">
        <v>-87.48</v>
      </c>
      <c r="R414" s="14" t="s">
        <v>204</v>
      </c>
      <c r="S414" s="87" t="s">
        <v>474</v>
      </c>
      <c r="T414" s="87"/>
      <c r="U414" s="87"/>
      <c r="V414" s="87"/>
      <c r="W414" s="94"/>
      <c r="X414" s="39"/>
      <c r="Y414" s="13"/>
      <c r="Z414" s="13"/>
      <c r="AA414" s="13"/>
      <c r="AB414" s="13"/>
      <c r="AC414" s="13"/>
      <c r="AD414" s="13"/>
      <c r="AE414" s="13"/>
      <c r="AF414" s="13"/>
      <c r="AG414" s="13"/>
      <c r="AH414" s="39"/>
      <c r="AI414" s="140"/>
      <c r="AJ414" s="39"/>
      <c r="AK414" s="140"/>
      <c r="AL414" s="13"/>
      <c r="AM414" s="13"/>
      <c r="AN414" s="13"/>
      <c r="AO414" s="155"/>
      <c r="AP414" s="26"/>
      <c r="AQ414" s="26"/>
      <c r="AR414" s="26"/>
      <c r="AS414" s="26"/>
      <c r="AT414" s="26"/>
      <c r="AU414" s="26"/>
      <c r="AV414" s="26"/>
      <c r="AW414" s="26"/>
      <c r="AX414" s="26"/>
      <c r="AY414" s="26"/>
      <c r="AZ414" s="26"/>
      <c r="BA414" s="26"/>
      <c r="BB414" s="26"/>
      <c r="BC414" s="26"/>
      <c r="BD414" s="26"/>
      <c r="BE414" s="26"/>
      <c r="BF414" s="26"/>
    </row>
    <row r="415" spans="1:58" ht="15.75" customHeight="1" outlineLevel="1" x14ac:dyDescent="0.45">
      <c r="A415" s="13">
        <v>412</v>
      </c>
      <c r="B415" s="39" t="s">
        <v>524</v>
      </c>
      <c r="C415" s="216" t="s">
        <v>525</v>
      </c>
      <c r="D415" s="66" t="s">
        <v>573</v>
      </c>
      <c r="E415" s="13"/>
      <c r="F415" s="132" t="s">
        <v>181</v>
      </c>
      <c r="G415" s="13"/>
      <c r="H415" s="13"/>
      <c r="I415" s="13"/>
      <c r="J415" s="13"/>
      <c r="K415" s="13"/>
      <c r="L415" s="13"/>
      <c r="M415" s="39"/>
      <c r="N415" s="167" t="s">
        <v>575</v>
      </c>
      <c r="O415" s="69" t="s">
        <v>490</v>
      </c>
      <c r="P415" s="66">
        <v>6.8849999999999998</v>
      </c>
      <c r="Q415" s="66">
        <v>126.23</v>
      </c>
      <c r="R415" s="14" t="s">
        <v>190</v>
      </c>
      <c r="S415" s="87" t="s">
        <v>426</v>
      </c>
      <c r="T415" s="87"/>
      <c r="U415" s="87"/>
      <c r="V415" s="87"/>
      <c r="W415" s="94"/>
      <c r="X415" s="39"/>
      <c r="Y415" s="13"/>
      <c r="Z415" s="13"/>
      <c r="AA415" s="13"/>
      <c r="AB415" s="13"/>
      <c r="AC415" s="13"/>
      <c r="AD415" s="13"/>
      <c r="AE415" s="13"/>
      <c r="AF415" s="13"/>
      <c r="AG415" s="13"/>
      <c r="AH415" s="39"/>
      <c r="AI415" s="140"/>
      <c r="AJ415" s="39"/>
      <c r="AK415" s="140"/>
      <c r="AL415" s="13"/>
      <c r="AM415" s="13"/>
      <c r="AN415" s="13"/>
      <c r="AO415" s="155"/>
      <c r="AP415" s="26"/>
      <c r="AQ415" s="26"/>
      <c r="AR415" s="26"/>
      <c r="AS415" s="26"/>
      <c r="AT415" s="26"/>
      <c r="AU415" s="26"/>
      <c r="AV415" s="26"/>
      <c r="AW415" s="26"/>
      <c r="AX415" s="26"/>
      <c r="AY415" s="26"/>
      <c r="AZ415" s="26"/>
      <c r="BA415" s="26"/>
      <c r="BB415" s="26"/>
      <c r="BC415" s="26"/>
      <c r="BD415" s="26"/>
      <c r="BE415" s="26"/>
      <c r="BF415" s="26"/>
    </row>
    <row r="416" spans="1:58" ht="15.75" customHeight="1" outlineLevel="1" x14ac:dyDescent="0.45">
      <c r="A416" s="13">
        <v>413</v>
      </c>
      <c r="B416" s="39" t="s">
        <v>524</v>
      </c>
      <c r="C416" s="216" t="s">
        <v>525</v>
      </c>
      <c r="D416" s="66" t="s">
        <v>573</v>
      </c>
      <c r="E416" s="13"/>
      <c r="F416" s="132" t="s">
        <v>181</v>
      </c>
      <c r="G416" s="13"/>
      <c r="H416" s="13"/>
      <c r="I416" s="13"/>
      <c r="J416" s="13"/>
      <c r="K416" s="13"/>
      <c r="L416" s="13"/>
      <c r="M416" s="39"/>
      <c r="N416" s="167" t="s">
        <v>576</v>
      </c>
      <c r="O416" s="69" t="s">
        <v>577</v>
      </c>
      <c r="P416" s="66">
        <v>-4.6390000000000002</v>
      </c>
      <c r="Q416" s="66">
        <v>39.277000000000001</v>
      </c>
      <c r="R416" s="14" t="s">
        <v>230</v>
      </c>
      <c r="S416" s="87" t="s">
        <v>464</v>
      </c>
      <c r="T416" s="87"/>
      <c r="U416" s="87"/>
      <c r="V416" s="87"/>
      <c r="W416" s="94"/>
      <c r="X416" s="39"/>
      <c r="Y416" s="13"/>
      <c r="Z416" s="13"/>
      <c r="AA416" s="13"/>
      <c r="AB416" s="13"/>
      <c r="AC416" s="13"/>
      <c r="AD416" s="13"/>
      <c r="AE416" s="13"/>
      <c r="AF416" s="13"/>
      <c r="AG416" s="13"/>
      <c r="AH416" s="39"/>
      <c r="AI416" s="140"/>
      <c r="AJ416" s="39"/>
      <c r="AK416" s="140"/>
      <c r="AL416" s="13"/>
      <c r="AM416" s="13"/>
      <c r="AN416" s="13"/>
      <c r="AO416" s="155"/>
      <c r="AP416" s="26"/>
      <c r="AQ416" s="26"/>
      <c r="AR416" s="26"/>
      <c r="AS416" s="26"/>
      <c r="AT416" s="26"/>
      <c r="AU416" s="26"/>
      <c r="AV416" s="26"/>
      <c r="AW416" s="26"/>
      <c r="AX416" s="26"/>
      <c r="AY416" s="26"/>
      <c r="AZ416" s="26"/>
      <c r="BA416" s="26"/>
      <c r="BB416" s="26"/>
      <c r="BC416" s="26"/>
      <c r="BD416" s="26"/>
      <c r="BE416" s="26"/>
      <c r="BF416" s="26"/>
    </row>
    <row r="417" spans="1:58" ht="15.75" customHeight="1" outlineLevel="1" x14ac:dyDescent="0.45">
      <c r="A417" s="13">
        <v>414</v>
      </c>
      <c r="B417" s="39" t="s">
        <v>524</v>
      </c>
      <c r="C417" s="216" t="s">
        <v>525</v>
      </c>
      <c r="D417" s="66" t="s">
        <v>573</v>
      </c>
      <c r="E417" s="13"/>
      <c r="F417" s="132" t="s">
        <v>181</v>
      </c>
      <c r="G417" s="13"/>
      <c r="H417" s="13"/>
      <c r="I417" s="13"/>
      <c r="J417" s="13"/>
      <c r="K417" s="13"/>
      <c r="L417" s="13"/>
      <c r="M417" s="39"/>
      <c r="N417" s="167" t="s">
        <v>576</v>
      </c>
      <c r="O417" s="69" t="s">
        <v>577</v>
      </c>
      <c r="P417" s="66">
        <v>-4.6390000000000002</v>
      </c>
      <c r="Q417" s="66">
        <v>39.277000000000001</v>
      </c>
      <c r="R417" s="14" t="s">
        <v>230</v>
      </c>
      <c r="S417" s="87" t="s">
        <v>464</v>
      </c>
      <c r="T417" s="87"/>
      <c r="U417" s="87"/>
      <c r="V417" s="87"/>
      <c r="W417" s="94"/>
      <c r="X417" s="39"/>
      <c r="Y417" s="13"/>
      <c r="Z417" s="13"/>
      <c r="AA417" s="13"/>
      <c r="AB417" s="13"/>
      <c r="AC417" s="13"/>
      <c r="AD417" s="13"/>
      <c r="AE417" s="13"/>
      <c r="AF417" s="13"/>
      <c r="AG417" s="13"/>
      <c r="AH417" s="39"/>
      <c r="AI417" s="140"/>
      <c r="AJ417" s="39"/>
      <c r="AK417" s="140"/>
      <c r="AL417" s="13"/>
      <c r="AM417" s="13"/>
      <c r="AN417" s="13"/>
      <c r="AO417" s="155"/>
      <c r="AP417" s="26"/>
      <c r="AQ417" s="26"/>
      <c r="AR417" s="26"/>
      <c r="AS417" s="26"/>
      <c r="AT417" s="26"/>
      <c r="AU417" s="26"/>
      <c r="AV417" s="26"/>
      <c r="AW417" s="26"/>
      <c r="AX417" s="26"/>
      <c r="AY417" s="26"/>
      <c r="AZ417" s="26"/>
      <c r="BA417" s="26"/>
      <c r="BB417" s="26"/>
      <c r="BC417" s="26"/>
      <c r="BD417" s="26"/>
      <c r="BE417" s="26"/>
      <c r="BF417" s="26"/>
    </row>
    <row r="418" spans="1:58" ht="15.75" customHeight="1" outlineLevel="1" x14ac:dyDescent="0.45">
      <c r="A418" s="13">
        <v>415</v>
      </c>
      <c r="B418" s="39" t="s">
        <v>524</v>
      </c>
      <c r="C418" s="216" t="s">
        <v>525</v>
      </c>
      <c r="D418" s="66" t="s">
        <v>573</v>
      </c>
      <c r="E418" s="13"/>
      <c r="F418" s="132" t="s">
        <v>181</v>
      </c>
      <c r="G418" s="13"/>
      <c r="H418" s="13"/>
      <c r="I418" s="13"/>
      <c r="J418" s="13"/>
      <c r="K418" s="13"/>
      <c r="L418" s="13"/>
      <c r="M418" s="39"/>
      <c r="N418" s="167" t="s">
        <v>576</v>
      </c>
      <c r="O418" s="69" t="s">
        <v>577</v>
      </c>
      <c r="P418" s="66">
        <v>-4.6390000000000002</v>
      </c>
      <c r="Q418" s="66">
        <v>39.277000000000001</v>
      </c>
      <c r="R418" s="14" t="s">
        <v>230</v>
      </c>
      <c r="S418" s="87" t="s">
        <v>464</v>
      </c>
      <c r="T418" s="87"/>
      <c r="U418" s="87"/>
      <c r="V418" s="87"/>
      <c r="W418" s="94"/>
      <c r="X418" s="39"/>
      <c r="Y418" s="13"/>
      <c r="Z418" s="13"/>
      <c r="AA418" s="13"/>
      <c r="AB418" s="13"/>
      <c r="AC418" s="13"/>
      <c r="AD418" s="13"/>
      <c r="AE418" s="13"/>
      <c r="AF418" s="13"/>
      <c r="AG418" s="13"/>
      <c r="AH418" s="39"/>
      <c r="AI418" s="140"/>
      <c r="AJ418" s="39"/>
      <c r="AK418" s="140"/>
      <c r="AL418" s="13"/>
      <c r="AM418" s="13"/>
      <c r="AN418" s="13"/>
      <c r="AO418" s="155"/>
      <c r="AP418" s="26"/>
      <c r="AQ418" s="26"/>
      <c r="AR418" s="26"/>
      <c r="AS418" s="26"/>
      <c r="AT418" s="26"/>
      <c r="AU418" s="26"/>
      <c r="AV418" s="26"/>
      <c r="AW418" s="26"/>
      <c r="AX418" s="26"/>
      <c r="AY418" s="26"/>
      <c r="AZ418" s="26"/>
      <c r="BA418" s="26"/>
      <c r="BB418" s="26"/>
      <c r="BC418" s="26"/>
      <c r="BD418" s="26"/>
      <c r="BE418" s="26"/>
      <c r="BF418" s="26"/>
    </row>
    <row r="419" spans="1:58" ht="15.75" customHeight="1" outlineLevel="1" x14ac:dyDescent="0.45">
      <c r="A419" s="13">
        <v>416</v>
      </c>
      <c r="B419" s="39" t="s">
        <v>524</v>
      </c>
      <c r="C419" s="216" t="s">
        <v>525</v>
      </c>
      <c r="D419" s="66" t="s">
        <v>578</v>
      </c>
      <c r="E419" s="13"/>
      <c r="F419" s="132" t="s">
        <v>181</v>
      </c>
      <c r="G419" s="13"/>
      <c r="H419" s="13"/>
      <c r="I419" s="13"/>
      <c r="J419" s="13"/>
      <c r="K419" s="13"/>
      <c r="L419" s="13"/>
      <c r="M419" s="39"/>
      <c r="N419" s="167" t="s">
        <v>579</v>
      </c>
      <c r="O419" s="69" t="s">
        <v>580</v>
      </c>
      <c r="P419" s="66">
        <v>39.9</v>
      </c>
      <c r="Q419" s="66">
        <v>2.56</v>
      </c>
      <c r="R419" s="14" t="s">
        <v>190</v>
      </c>
      <c r="S419" s="87" t="s">
        <v>553</v>
      </c>
      <c r="T419" s="87"/>
      <c r="U419" s="87"/>
      <c r="V419" s="87"/>
      <c r="W419" s="94"/>
      <c r="X419" s="39"/>
      <c r="Y419" s="13"/>
      <c r="Z419" s="13"/>
      <c r="AA419" s="13"/>
      <c r="AB419" s="13"/>
      <c r="AC419" s="13"/>
      <c r="AD419" s="13"/>
      <c r="AE419" s="13"/>
      <c r="AF419" s="13"/>
      <c r="AG419" s="13"/>
      <c r="AH419" s="39"/>
      <c r="AI419" s="140"/>
      <c r="AJ419" s="39"/>
      <c r="AK419" s="140"/>
      <c r="AL419" s="13"/>
      <c r="AM419" s="13"/>
      <c r="AN419" s="13"/>
      <c r="AO419" s="155"/>
      <c r="AP419" s="26"/>
      <c r="AQ419" s="26"/>
      <c r="AR419" s="26"/>
      <c r="AS419" s="26"/>
      <c r="AT419" s="26"/>
      <c r="AU419" s="26"/>
      <c r="AV419" s="26"/>
      <c r="AW419" s="26"/>
      <c r="AX419" s="26"/>
      <c r="AY419" s="26"/>
      <c r="AZ419" s="26"/>
      <c r="BA419" s="26"/>
      <c r="BB419" s="26"/>
      <c r="BC419" s="26"/>
      <c r="BD419" s="26"/>
      <c r="BE419" s="26"/>
      <c r="BF419" s="26"/>
    </row>
    <row r="420" spans="1:58" ht="15.75" customHeight="1" outlineLevel="1" x14ac:dyDescent="0.45">
      <c r="A420" s="13">
        <v>417</v>
      </c>
      <c r="B420" s="39" t="s">
        <v>524</v>
      </c>
      <c r="C420" s="216" t="s">
        <v>525</v>
      </c>
      <c r="D420" s="66" t="s">
        <v>578</v>
      </c>
      <c r="E420" s="13"/>
      <c r="F420" s="132" t="s">
        <v>181</v>
      </c>
      <c r="G420" s="13"/>
      <c r="H420" s="13"/>
      <c r="I420" s="13"/>
      <c r="J420" s="13"/>
      <c r="K420" s="13"/>
      <c r="L420" s="13"/>
      <c r="M420" s="39"/>
      <c r="N420" s="167" t="s">
        <v>581</v>
      </c>
      <c r="O420" s="69" t="s">
        <v>580</v>
      </c>
      <c r="P420" s="66">
        <v>39.9</v>
      </c>
      <c r="Q420" s="66">
        <v>2.56</v>
      </c>
      <c r="R420" s="14" t="s">
        <v>190</v>
      </c>
      <c r="S420" s="87" t="s">
        <v>553</v>
      </c>
      <c r="T420" s="87"/>
      <c r="U420" s="87"/>
      <c r="V420" s="87"/>
      <c r="W420" s="94"/>
      <c r="X420" s="39"/>
      <c r="Y420" s="13"/>
      <c r="Z420" s="13"/>
      <c r="AA420" s="13"/>
      <c r="AB420" s="13"/>
      <c r="AC420" s="13"/>
      <c r="AD420" s="13"/>
      <c r="AE420" s="13"/>
      <c r="AF420" s="13"/>
      <c r="AG420" s="13"/>
      <c r="AH420" s="39"/>
      <c r="AI420" s="140"/>
      <c r="AJ420" s="39"/>
      <c r="AK420" s="140"/>
      <c r="AL420" s="13"/>
      <c r="AM420" s="13"/>
      <c r="AN420" s="13"/>
      <c r="AO420" s="155"/>
      <c r="AP420" s="26"/>
      <c r="AQ420" s="26"/>
      <c r="AR420" s="26"/>
      <c r="AS420" s="26"/>
      <c r="AT420" s="26"/>
      <c r="AU420" s="26"/>
      <c r="AV420" s="26"/>
      <c r="AW420" s="26"/>
      <c r="AX420" s="26"/>
      <c r="AY420" s="26"/>
      <c r="AZ420" s="26"/>
      <c r="BA420" s="26"/>
      <c r="BB420" s="26"/>
      <c r="BC420" s="26"/>
      <c r="BD420" s="26"/>
      <c r="BE420" s="26"/>
      <c r="BF420" s="26"/>
    </row>
    <row r="421" spans="1:58" ht="15.75" customHeight="1" outlineLevel="1" x14ac:dyDescent="0.45">
      <c r="A421" s="13">
        <v>418</v>
      </c>
      <c r="B421" s="39" t="s">
        <v>524</v>
      </c>
      <c r="C421" s="216" t="s">
        <v>525</v>
      </c>
      <c r="D421" s="66" t="s">
        <v>578</v>
      </c>
      <c r="E421" s="13"/>
      <c r="F421" s="132" t="s">
        <v>181</v>
      </c>
      <c r="G421" s="13"/>
      <c r="H421" s="13"/>
      <c r="I421" s="13"/>
      <c r="J421" s="13"/>
      <c r="K421" s="13"/>
      <c r="L421" s="13"/>
      <c r="M421" s="39"/>
      <c r="N421" s="167" t="s">
        <v>582</v>
      </c>
      <c r="O421" s="69" t="s">
        <v>580</v>
      </c>
      <c r="P421" s="66">
        <v>39.9</v>
      </c>
      <c r="Q421" s="66">
        <v>2.56</v>
      </c>
      <c r="R421" s="14" t="s">
        <v>190</v>
      </c>
      <c r="S421" s="87" t="s">
        <v>553</v>
      </c>
      <c r="T421" s="87"/>
      <c r="U421" s="87"/>
      <c r="V421" s="87"/>
      <c r="W421" s="94"/>
      <c r="X421" s="39"/>
      <c r="Y421" s="13"/>
      <c r="Z421" s="13"/>
      <c r="AA421" s="13"/>
      <c r="AB421" s="13"/>
      <c r="AC421" s="13"/>
      <c r="AD421" s="13"/>
      <c r="AE421" s="13"/>
      <c r="AF421" s="13"/>
      <c r="AG421" s="13"/>
      <c r="AH421" s="39"/>
      <c r="AI421" s="140"/>
      <c r="AJ421" s="39"/>
      <c r="AK421" s="140"/>
      <c r="AL421" s="13"/>
      <c r="AM421" s="13"/>
      <c r="AN421" s="13"/>
      <c r="AO421" s="155"/>
      <c r="AP421" s="26"/>
      <c r="AQ421" s="26"/>
      <c r="AR421" s="26"/>
      <c r="AS421" s="26"/>
      <c r="AT421" s="26"/>
      <c r="AU421" s="26"/>
      <c r="AV421" s="26"/>
      <c r="AW421" s="26"/>
      <c r="AX421" s="26"/>
      <c r="AY421" s="26"/>
      <c r="AZ421" s="26"/>
      <c r="BA421" s="26"/>
      <c r="BB421" s="26"/>
      <c r="BC421" s="26"/>
      <c r="BD421" s="26"/>
      <c r="BE421" s="26"/>
      <c r="BF421" s="26"/>
    </row>
    <row r="422" spans="1:58" ht="15.75" customHeight="1" outlineLevel="1" x14ac:dyDescent="0.45">
      <c r="A422" s="13">
        <v>419</v>
      </c>
      <c r="B422" s="39" t="s">
        <v>524</v>
      </c>
      <c r="C422" s="216" t="s">
        <v>525</v>
      </c>
      <c r="D422" s="66" t="s">
        <v>578</v>
      </c>
      <c r="E422" s="13"/>
      <c r="F422" s="132" t="s">
        <v>181</v>
      </c>
      <c r="G422" s="13"/>
      <c r="H422" s="13"/>
      <c r="I422" s="13"/>
      <c r="J422" s="13"/>
      <c r="K422" s="13"/>
      <c r="L422" s="13"/>
      <c r="M422" s="39"/>
      <c r="N422" s="167" t="s">
        <v>583</v>
      </c>
      <c r="O422" s="69" t="s">
        <v>580</v>
      </c>
      <c r="P422" s="66">
        <v>39.9</v>
      </c>
      <c r="Q422" s="66">
        <v>2.56</v>
      </c>
      <c r="R422" s="14" t="s">
        <v>190</v>
      </c>
      <c r="S422" s="87" t="s">
        <v>553</v>
      </c>
      <c r="T422" s="87"/>
      <c r="U422" s="87"/>
      <c r="V422" s="87"/>
      <c r="W422" s="94"/>
      <c r="X422" s="39"/>
      <c r="Y422" s="13"/>
      <c r="Z422" s="13"/>
      <c r="AA422" s="13"/>
      <c r="AB422" s="13"/>
      <c r="AC422" s="13"/>
      <c r="AD422" s="13"/>
      <c r="AE422" s="13"/>
      <c r="AF422" s="13"/>
      <c r="AG422" s="13"/>
      <c r="AH422" s="39"/>
      <c r="AI422" s="140"/>
      <c r="AJ422" s="39"/>
      <c r="AK422" s="140"/>
      <c r="AL422" s="13"/>
      <c r="AM422" s="13"/>
      <c r="AN422" s="13"/>
      <c r="AO422" s="155"/>
      <c r="AP422" s="26"/>
      <c r="AQ422" s="26"/>
      <c r="AR422" s="26"/>
      <c r="AS422" s="26"/>
      <c r="AT422" s="26"/>
      <c r="AU422" s="26"/>
      <c r="AV422" s="26"/>
      <c r="AW422" s="26"/>
      <c r="AX422" s="26"/>
      <c r="AY422" s="26"/>
      <c r="AZ422" s="26"/>
      <c r="BA422" s="26"/>
      <c r="BB422" s="26"/>
      <c r="BC422" s="26"/>
      <c r="BD422" s="26"/>
      <c r="BE422" s="26"/>
      <c r="BF422" s="26"/>
    </row>
    <row r="423" spans="1:58" ht="15.75" customHeight="1" outlineLevel="1" x14ac:dyDescent="0.45">
      <c r="A423" s="13">
        <v>420</v>
      </c>
      <c r="B423" s="39" t="s">
        <v>524</v>
      </c>
      <c r="C423" s="216" t="s">
        <v>525</v>
      </c>
      <c r="D423" s="66" t="s">
        <v>578</v>
      </c>
      <c r="E423" s="13"/>
      <c r="F423" s="132" t="s">
        <v>181</v>
      </c>
      <c r="G423" s="13"/>
      <c r="H423" s="13"/>
      <c r="I423" s="13"/>
      <c r="J423" s="13"/>
      <c r="K423" s="13"/>
      <c r="L423" s="13"/>
      <c r="M423" s="39"/>
      <c r="N423" s="167" t="s">
        <v>584</v>
      </c>
      <c r="O423" s="69" t="s">
        <v>580</v>
      </c>
      <c r="P423" s="66">
        <v>39.9</v>
      </c>
      <c r="Q423" s="66">
        <v>2.56</v>
      </c>
      <c r="R423" s="14" t="s">
        <v>190</v>
      </c>
      <c r="S423" s="87" t="s">
        <v>553</v>
      </c>
      <c r="T423" s="87"/>
      <c r="U423" s="87"/>
      <c r="V423" s="87"/>
      <c r="W423" s="94"/>
      <c r="X423" s="39"/>
      <c r="Y423" s="13"/>
      <c r="Z423" s="13"/>
      <c r="AA423" s="13"/>
      <c r="AB423" s="13"/>
      <c r="AC423" s="13"/>
      <c r="AD423" s="13"/>
      <c r="AE423" s="13"/>
      <c r="AF423" s="13"/>
      <c r="AG423" s="13"/>
      <c r="AH423" s="39"/>
      <c r="AI423" s="140"/>
      <c r="AJ423" s="39"/>
      <c r="AK423" s="140"/>
      <c r="AL423" s="13"/>
      <c r="AM423" s="13"/>
      <c r="AN423" s="13"/>
      <c r="AO423" s="155"/>
      <c r="AP423" s="26"/>
      <c r="AQ423" s="26"/>
      <c r="AR423" s="26"/>
      <c r="AS423" s="26"/>
      <c r="AT423" s="26"/>
      <c r="AU423" s="26"/>
      <c r="AV423" s="26"/>
      <c r="AW423" s="26"/>
      <c r="AX423" s="26"/>
      <c r="AY423" s="26"/>
      <c r="AZ423" s="26"/>
      <c r="BA423" s="26"/>
      <c r="BB423" s="26"/>
      <c r="BC423" s="26"/>
      <c r="BD423" s="26"/>
      <c r="BE423" s="26"/>
      <c r="BF423" s="26"/>
    </row>
    <row r="424" spans="1:58" ht="15.75" customHeight="1" outlineLevel="1" x14ac:dyDescent="0.45">
      <c r="A424" s="13">
        <v>421</v>
      </c>
      <c r="B424" s="39" t="s">
        <v>524</v>
      </c>
      <c r="C424" s="216" t="s">
        <v>525</v>
      </c>
      <c r="D424" s="66" t="s">
        <v>578</v>
      </c>
      <c r="E424" s="13"/>
      <c r="F424" s="132" t="s">
        <v>181</v>
      </c>
      <c r="G424" s="13"/>
      <c r="H424" s="13"/>
      <c r="I424" s="13"/>
      <c r="J424" s="13"/>
      <c r="K424" s="13"/>
      <c r="L424" s="13"/>
      <c r="M424" s="39"/>
      <c r="N424" s="167" t="s">
        <v>585</v>
      </c>
      <c r="O424" s="69" t="s">
        <v>580</v>
      </c>
      <c r="P424" s="66">
        <v>39.9</v>
      </c>
      <c r="Q424" s="66">
        <v>2.56</v>
      </c>
      <c r="R424" s="14" t="s">
        <v>190</v>
      </c>
      <c r="S424" s="87" t="s">
        <v>553</v>
      </c>
      <c r="T424" s="87"/>
      <c r="U424" s="87"/>
      <c r="V424" s="87"/>
      <c r="W424" s="94"/>
      <c r="X424" s="39"/>
      <c r="Y424" s="13"/>
      <c r="Z424" s="13"/>
      <c r="AA424" s="13"/>
      <c r="AB424" s="13"/>
      <c r="AC424" s="13"/>
      <c r="AD424" s="13"/>
      <c r="AE424" s="13"/>
      <c r="AF424" s="13"/>
      <c r="AG424" s="13"/>
      <c r="AH424" s="39"/>
      <c r="AI424" s="140"/>
      <c r="AJ424" s="39"/>
      <c r="AK424" s="140"/>
      <c r="AL424" s="13"/>
      <c r="AM424" s="13"/>
      <c r="AN424" s="13"/>
      <c r="AO424" s="155"/>
      <c r="AP424" s="26"/>
      <c r="AQ424" s="26"/>
      <c r="AR424" s="26"/>
      <c r="AS424" s="26"/>
      <c r="AT424" s="26"/>
      <c r="AU424" s="26"/>
      <c r="AV424" s="26"/>
      <c r="AW424" s="26"/>
      <c r="AX424" s="26"/>
      <c r="AY424" s="26"/>
      <c r="AZ424" s="26"/>
      <c r="BA424" s="26"/>
      <c r="BB424" s="26"/>
      <c r="BC424" s="26"/>
      <c r="BD424" s="26"/>
      <c r="BE424" s="26"/>
      <c r="BF424" s="26"/>
    </row>
    <row r="425" spans="1:58" ht="15.75" customHeight="1" outlineLevel="1" x14ac:dyDescent="0.45">
      <c r="A425" s="13">
        <v>422</v>
      </c>
      <c r="B425" s="39" t="s">
        <v>524</v>
      </c>
      <c r="C425" s="216" t="s">
        <v>525</v>
      </c>
      <c r="D425" s="66" t="s">
        <v>578</v>
      </c>
      <c r="E425" s="13"/>
      <c r="F425" s="133" t="s">
        <v>275</v>
      </c>
      <c r="G425" s="13"/>
      <c r="H425" s="13"/>
      <c r="I425" s="13"/>
      <c r="J425" s="13"/>
      <c r="K425" s="13"/>
      <c r="L425" s="13"/>
      <c r="M425" s="39"/>
      <c r="N425" s="167" t="s">
        <v>579</v>
      </c>
      <c r="O425" s="69" t="s">
        <v>580</v>
      </c>
      <c r="P425" s="66">
        <v>39.9</v>
      </c>
      <c r="Q425" s="66">
        <v>2.56</v>
      </c>
      <c r="R425" s="14" t="s">
        <v>190</v>
      </c>
      <c r="S425" s="87" t="s">
        <v>553</v>
      </c>
      <c r="T425" s="87"/>
      <c r="U425" s="87"/>
      <c r="V425" s="87"/>
      <c r="W425" s="94"/>
      <c r="X425" s="39"/>
      <c r="Y425" s="13"/>
      <c r="Z425" s="13"/>
      <c r="AA425" s="13"/>
      <c r="AB425" s="13"/>
      <c r="AC425" s="13"/>
      <c r="AD425" s="13"/>
      <c r="AE425" s="13"/>
      <c r="AF425" s="13"/>
      <c r="AG425" s="13"/>
      <c r="AH425" s="39"/>
      <c r="AI425" s="140"/>
      <c r="AJ425" s="39"/>
      <c r="AK425" s="140"/>
      <c r="AL425" s="13"/>
      <c r="AM425" s="13"/>
      <c r="AN425" s="13"/>
      <c r="AO425" s="155"/>
      <c r="AP425" s="26"/>
      <c r="AQ425" s="26"/>
      <c r="AR425" s="26"/>
      <c r="AS425" s="26"/>
      <c r="AT425" s="26"/>
      <c r="AU425" s="26"/>
      <c r="AV425" s="26"/>
      <c r="AW425" s="26"/>
      <c r="AX425" s="26"/>
      <c r="AY425" s="26"/>
      <c r="AZ425" s="26"/>
      <c r="BA425" s="26"/>
      <c r="BB425" s="26"/>
      <c r="BC425" s="26"/>
      <c r="BD425" s="26"/>
      <c r="BE425" s="26"/>
      <c r="BF425" s="26"/>
    </row>
    <row r="426" spans="1:58" ht="15.75" customHeight="1" outlineLevel="1" x14ac:dyDescent="0.45">
      <c r="A426" s="13">
        <v>423</v>
      </c>
      <c r="B426" s="39" t="s">
        <v>524</v>
      </c>
      <c r="C426" s="216" t="s">
        <v>525</v>
      </c>
      <c r="D426" s="66" t="s">
        <v>578</v>
      </c>
      <c r="E426" s="13"/>
      <c r="F426" s="133" t="s">
        <v>275</v>
      </c>
      <c r="G426" s="13"/>
      <c r="H426" s="13"/>
      <c r="I426" s="13"/>
      <c r="J426" s="13"/>
      <c r="K426" s="13"/>
      <c r="L426" s="13"/>
      <c r="M426" s="39"/>
      <c r="N426" s="167" t="s">
        <v>581</v>
      </c>
      <c r="O426" s="69" t="s">
        <v>580</v>
      </c>
      <c r="P426" s="66">
        <v>39.9</v>
      </c>
      <c r="Q426" s="66">
        <v>2.56</v>
      </c>
      <c r="R426" s="14" t="s">
        <v>190</v>
      </c>
      <c r="S426" s="87" t="s">
        <v>553</v>
      </c>
      <c r="T426" s="87"/>
      <c r="U426" s="87"/>
      <c r="V426" s="87"/>
      <c r="W426" s="94"/>
      <c r="X426" s="39"/>
      <c r="Y426" s="13"/>
      <c r="Z426" s="13"/>
      <c r="AA426" s="13"/>
      <c r="AB426" s="13"/>
      <c r="AC426" s="13"/>
      <c r="AD426" s="13"/>
      <c r="AE426" s="13"/>
      <c r="AF426" s="13"/>
      <c r="AG426" s="13"/>
      <c r="AH426" s="39"/>
      <c r="AI426" s="140"/>
      <c r="AJ426" s="39"/>
      <c r="AK426" s="140"/>
      <c r="AL426" s="13"/>
      <c r="AM426" s="13"/>
      <c r="AN426" s="13"/>
      <c r="AO426" s="155"/>
      <c r="AP426" s="26"/>
      <c r="AQ426" s="26"/>
      <c r="AR426" s="26"/>
      <c r="AS426" s="26"/>
      <c r="AT426" s="26"/>
      <c r="AU426" s="26"/>
      <c r="AV426" s="26"/>
      <c r="AW426" s="26"/>
      <c r="AX426" s="26"/>
      <c r="AY426" s="26"/>
      <c r="AZ426" s="26"/>
      <c r="BA426" s="26"/>
      <c r="BB426" s="26"/>
      <c r="BC426" s="26"/>
      <c r="BD426" s="26"/>
      <c r="BE426" s="26"/>
      <c r="BF426" s="26"/>
    </row>
    <row r="427" spans="1:58" ht="15.75" customHeight="1" outlineLevel="1" x14ac:dyDescent="0.45">
      <c r="A427" s="13">
        <v>424</v>
      </c>
      <c r="B427" s="39" t="s">
        <v>524</v>
      </c>
      <c r="C427" s="216" t="s">
        <v>525</v>
      </c>
      <c r="D427" s="66" t="s">
        <v>578</v>
      </c>
      <c r="E427" s="13"/>
      <c r="F427" s="133" t="s">
        <v>275</v>
      </c>
      <c r="G427" s="13"/>
      <c r="H427" s="13"/>
      <c r="I427" s="13"/>
      <c r="J427" s="13"/>
      <c r="K427" s="13"/>
      <c r="L427" s="13"/>
      <c r="M427" s="39"/>
      <c r="N427" s="167" t="s">
        <v>582</v>
      </c>
      <c r="O427" s="69" t="s">
        <v>580</v>
      </c>
      <c r="P427" s="66">
        <v>39.9</v>
      </c>
      <c r="Q427" s="66">
        <v>2.56</v>
      </c>
      <c r="R427" s="14" t="s">
        <v>190</v>
      </c>
      <c r="S427" s="87" t="s">
        <v>553</v>
      </c>
      <c r="T427" s="87"/>
      <c r="U427" s="87"/>
      <c r="V427" s="87"/>
      <c r="W427" s="94"/>
      <c r="X427" s="39"/>
      <c r="Y427" s="13"/>
      <c r="Z427" s="13"/>
      <c r="AA427" s="13"/>
      <c r="AB427" s="13"/>
      <c r="AC427" s="13"/>
      <c r="AD427" s="13"/>
      <c r="AE427" s="13"/>
      <c r="AF427" s="13"/>
      <c r="AG427" s="13"/>
      <c r="AH427" s="39"/>
      <c r="AI427" s="140"/>
      <c r="AJ427" s="39"/>
      <c r="AK427" s="140"/>
      <c r="AL427" s="13"/>
      <c r="AM427" s="13"/>
      <c r="AN427" s="13"/>
      <c r="AO427" s="155"/>
      <c r="AP427" s="26"/>
      <c r="AQ427" s="26"/>
      <c r="AR427" s="26"/>
      <c r="AS427" s="26"/>
      <c r="AT427" s="26"/>
      <c r="AU427" s="26"/>
      <c r="AV427" s="26"/>
      <c r="AW427" s="26"/>
      <c r="AX427" s="26"/>
      <c r="AY427" s="26"/>
      <c r="AZ427" s="26"/>
      <c r="BA427" s="26"/>
      <c r="BB427" s="26"/>
      <c r="BC427" s="26"/>
      <c r="BD427" s="26"/>
      <c r="BE427" s="26"/>
      <c r="BF427" s="26"/>
    </row>
    <row r="428" spans="1:58" ht="15.75" customHeight="1" outlineLevel="1" x14ac:dyDescent="0.45">
      <c r="A428" s="13">
        <v>425</v>
      </c>
      <c r="B428" s="39" t="s">
        <v>524</v>
      </c>
      <c r="C428" s="216" t="s">
        <v>525</v>
      </c>
      <c r="D428" s="66" t="s">
        <v>578</v>
      </c>
      <c r="E428" s="13"/>
      <c r="F428" s="133" t="s">
        <v>275</v>
      </c>
      <c r="G428" s="13"/>
      <c r="H428" s="13"/>
      <c r="I428" s="13"/>
      <c r="J428" s="13"/>
      <c r="K428" s="13"/>
      <c r="L428" s="13"/>
      <c r="M428" s="39"/>
      <c r="N428" s="167" t="s">
        <v>583</v>
      </c>
      <c r="O428" s="69" t="s">
        <v>580</v>
      </c>
      <c r="P428" s="66">
        <v>39.9</v>
      </c>
      <c r="Q428" s="66">
        <v>2.56</v>
      </c>
      <c r="R428" s="14" t="s">
        <v>190</v>
      </c>
      <c r="S428" s="87" t="s">
        <v>553</v>
      </c>
      <c r="T428" s="87"/>
      <c r="U428" s="87"/>
      <c r="V428" s="87"/>
      <c r="W428" s="94"/>
      <c r="X428" s="39"/>
      <c r="Y428" s="13"/>
      <c r="Z428" s="13"/>
      <c r="AA428" s="13"/>
      <c r="AB428" s="13"/>
      <c r="AC428" s="13"/>
      <c r="AD428" s="13"/>
      <c r="AE428" s="13"/>
      <c r="AF428" s="13"/>
      <c r="AG428" s="13"/>
      <c r="AH428" s="39"/>
      <c r="AI428" s="140"/>
      <c r="AJ428" s="39"/>
      <c r="AK428" s="140"/>
      <c r="AL428" s="13"/>
      <c r="AM428" s="13"/>
      <c r="AN428" s="13"/>
      <c r="AO428" s="155"/>
      <c r="AP428" s="26"/>
      <c r="AQ428" s="26"/>
      <c r="AR428" s="26"/>
      <c r="AS428" s="26"/>
      <c r="AT428" s="26"/>
      <c r="AU428" s="26"/>
      <c r="AV428" s="26"/>
      <c r="AW428" s="26"/>
      <c r="AX428" s="26"/>
      <c r="AY428" s="26"/>
      <c r="AZ428" s="26"/>
      <c r="BA428" s="26"/>
      <c r="BB428" s="26"/>
      <c r="BC428" s="26"/>
      <c r="BD428" s="26"/>
      <c r="BE428" s="26"/>
      <c r="BF428" s="26"/>
    </row>
    <row r="429" spans="1:58" ht="15.75" customHeight="1" outlineLevel="1" x14ac:dyDescent="0.45">
      <c r="A429" s="13">
        <v>426</v>
      </c>
      <c r="B429" s="39" t="s">
        <v>524</v>
      </c>
      <c r="C429" s="216" t="s">
        <v>525</v>
      </c>
      <c r="D429" s="66" t="s">
        <v>578</v>
      </c>
      <c r="E429" s="13"/>
      <c r="F429" s="133" t="s">
        <v>275</v>
      </c>
      <c r="G429" s="13"/>
      <c r="H429" s="13"/>
      <c r="I429" s="13"/>
      <c r="J429" s="13"/>
      <c r="K429" s="13"/>
      <c r="L429" s="13"/>
      <c r="M429" s="39"/>
      <c r="N429" s="167" t="s">
        <v>584</v>
      </c>
      <c r="O429" s="69" t="s">
        <v>580</v>
      </c>
      <c r="P429" s="66">
        <v>39.9</v>
      </c>
      <c r="Q429" s="66">
        <v>2.56</v>
      </c>
      <c r="R429" s="14" t="s">
        <v>190</v>
      </c>
      <c r="S429" s="87" t="s">
        <v>553</v>
      </c>
      <c r="T429" s="87"/>
      <c r="U429" s="87"/>
      <c r="V429" s="87"/>
      <c r="W429" s="94"/>
      <c r="X429" s="39"/>
      <c r="Y429" s="13"/>
      <c r="Z429" s="13"/>
      <c r="AA429" s="13"/>
      <c r="AB429" s="13"/>
      <c r="AC429" s="13"/>
      <c r="AD429" s="13"/>
      <c r="AE429" s="13"/>
      <c r="AF429" s="13"/>
      <c r="AG429" s="13"/>
      <c r="AH429" s="39"/>
      <c r="AI429" s="140"/>
      <c r="AJ429" s="39"/>
      <c r="AK429" s="140"/>
      <c r="AL429" s="13"/>
      <c r="AM429" s="13"/>
      <c r="AN429" s="13"/>
      <c r="AO429" s="155"/>
      <c r="AP429" s="26"/>
      <c r="AQ429" s="26"/>
      <c r="AR429" s="26"/>
      <c r="AS429" s="26"/>
      <c r="AT429" s="26"/>
      <c r="AU429" s="26"/>
      <c r="AV429" s="26"/>
      <c r="AW429" s="26"/>
      <c r="AX429" s="26"/>
      <c r="AY429" s="26"/>
      <c r="AZ429" s="26"/>
      <c r="BA429" s="26"/>
      <c r="BB429" s="26"/>
      <c r="BC429" s="26"/>
      <c r="BD429" s="26"/>
      <c r="BE429" s="26"/>
      <c r="BF429" s="26"/>
    </row>
    <row r="430" spans="1:58" ht="15.75" customHeight="1" outlineLevel="1" x14ac:dyDescent="0.45">
      <c r="A430" s="13">
        <v>427</v>
      </c>
      <c r="B430" s="39" t="s">
        <v>524</v>
      </c>
      <c r="C430" s="216" t="s">
        <v>525</v>
      </c>
      <c r="D430" s="66" t="s">
        <v>578</v>
      </c>
      <c r="E430" s="13"/>
      <c r="F430" s="133" t="s">
        <v>275</v>
      </c>
      <c r="G430" s="13"/>
      <c r="H430" s="13"/>
      <c r="I430" s="13"/>
      <c r="J430" s="13"/>
      <c r="K430" s="13"/>
      <c r="L430" s="13"/>
      <c r="M430" s="39"/>
      <c r="N430" s="167" t="s">
        <v>585</v>
      </c>
      <c r="O430" s="69" t="s">
        <v>580</v>
      </c>
      <c r="P430" s="66">
        <v>39.9</v>
      </c>
      <c r="Q430" s="66">
        <v>2.56</v>
      </c>
      <c r="R430" s="14" t="s">
        <v>190</v>
      </c>
      <c r="S430" s="87" t="s">
        <v>553</v>
      </c>
      <c r="T430" s="87"/>
      <c r="U430" s="87"/>
      <c r="V430" s="87"/>
      <c r="W430" s="94"/>
      <c r="X430" s="39"/>
      <c r="Y430" s="13"/>
      <c r="Z430" s="13"/>
      <c r="AA430" s="13"/>
      <c r="AB430" s="13"/>
      <c r="AC430" s="13"/>
      <c r="AD430" s="13"/>
      <c r="AE430" s="13"/>
      <c r="AF430" s="13"/>
      <c r="AG430" s="13"/>
      <c r="AH430" s="39"/>
      <c r="AI430" s="140"/>
      <c r="AJ430" s="39"/>
      <c r="AK430" s="140"/>
      <c r="AL430" s="13"/>
      <c r="AM430" s="13"/>
      <c r="AN430" s="13"/>
      <c r="AO430" s="155"/>
      <c r="AP430" s="26"/>
      <c r="AQ430" s="26"/>
      <c r="AR430" s="26"/>
      <c r="AS430" s="26"/>
      <c r="AT430" s="26"/>
      <c r="AU430" s="26"/>
      <c r="AV430" s="26"/>
      <c r="AW430" s="26"/>
      <c r="AX430" s="26"/>
      <c r="AY430" s="26"/>
      <c r="AZ430" s="26"/>
      <c r="BA430" s="26"/>
      <c r="BB430" s="26"/>
      <c r="BC430" s="26"/>
      <c r="BD430" s="26"/>
      <c r="BE430" s="26"/>
      <c r="BF430" s="26"/>
    </row>
    <row r="431" spans="1:58" ht="15.75" customHeight="1" outlineLevel="1" x14ac:dyDescent="0.45">
      <c r="A431" s="13">
        <v>428</v>
      </c>
      <c r="B431" s="39" t="s">
        <v>524</v>
      </c>
      <c r="C431" s="216" t="s">
        <v>525</v>
      </c>
      <c r="D431" s="66" t="s">
        <v>586</v>
      </c>
      <c r="E431" s="13"/>
      <c r="F431" s="132" t="s">
        <v>181</v>
      </c>
      <c r="G431" s="13"/>
      <c r="H431" s="13"/>
      <c r="I431" s="13"/>
      <c r="J431" s="13"/>
      <c r="K431" s="13"/>
      <c r="L431" s="13"/>
      <c r="M431" s="39"/>
      <c r="N431" s="166" t="s">
        <v>587</v>
      </c>
      <c r="O431" s="69" t="s">
        <v>353</v>
      </c>
      <c r="P431" s="66">
        <v>55.171973000000001</v>
      </c>
      <c r="Q431" s="267">
        <v>127</v>
      </c>
      <c r="R431" s="14" t="s">
        <v>210</v>
      </c>
      <c r="S431" s="87" t="s">
        <v>356</v>
      </c>
      <c r="T431" s="87"/>
      <c r="U431" s="87"/>
      <c r="V431" s="87"/>
      <c r="W431" s="94"/>
      <c r="X431" s="39"/>
      <c r="Y431" s="13"/>
      <c r="Z431" s="13"/>
      <c r="AA431" s="13"/>
      <c r="AB431" s="13"/>
      <c r="AC431" s="13"/>
      <c r="AD431" s="13"/>
      <c r="AE431" s="13"/>
      <c r="AF431" s="13"/>
      <c r="AG431" s="13"/>
      <c r="AH431" s="39"/>
      <c r="AI431" s="140"/>
      <c r="AJ431" s="39"/>
      <c r="AK431" s="140"/>
      <c r="AL431" s="13"/>
      <c r="AM431" s="13"/>
      <c r="AN431" s="13"/>
      <c r="AO431" s="155"/>
      <c r="AP431" s="26"/>
      <c r="AQ431" s="26"/>
      <c r="AR431" s="26"/>
      <c r="AS431" s="26"/>
      <c r="AT431" s="26"/>
      <c r="AU431" s="26"/>
      <c r="AV431" s="26"/>
      <c r="AW431" s="26"/>
      <c r="AX431" s="26"/>
      <c r="AY431" s="26"/>
      <c r="AZ431" s="26"/>
      <c r="BA431" s="26"/>
      <c r="BB431" s="26"/>
      <c r="BC431" s="26"/>
      <c r="BD431" s="26"/>
      <c r="BE431" s="26"/>
      <c r="BF431" s="26"/>
    </row>
    <row r="432" spans="1:58" ht="15.75" customHeight="1" outlineLevel="1" x14ac:dyDescent="0.45">
      <c r="A432" s="13">
        <v>429</v>
      </c>
      <c r="B432" s="39" t="s">
        <v>524</v>
      </c>
      <c r="C432" s="216" t="s">
        <v>525</v>
      </c>
      <c r="D432" s="66" t="s">
        <v>586</v>
      </c>
      <c r="E432" s="13"/>
      <c r="F432" s="132" t="s">
        <v>181</v>
      </c>
      <c r="G432" s="13"/>
      <c r="H432" s="13"/>
      <c r="I432" s="13"/>
      <c r="J432" s="13"/>
      <c r="K432" s="13"/>
      <c r="L432" s="13"/>
      <c r="M432" s="39"/>
      <c r="N432" s="166" t="s">
        <v>588</v>
      </c>
      <c r="O432" s="69" t="s">
        <v>353</v>
      </c>
      <c r="P432" s="66">
        <v>55.171973000000001</v>
      </c>
      <c r="Q432" s="66">
        <v>10.493102</v>
      </c>
      <c r="R432" s="14" t="s">
        <v>210</v>
      </c>
      <c r="S432" s="87" t="s">
        <v>356</v>
      </c>
      <c r="T432" s="87"/>
      <c r="U432" s="87"/>
      <c r="V432" s="87"/>
      <c r="W432" s="94"/>
      <c r="X432" s="39"/>
      <c r="Y432" s="13"/>
      <c r="Z432" s="13"/>
      <c r="AA432" s="13"/>
      <c r="AB432" s="13"/>
      <c r="AC432" s="13"/>
      <c r="AD432" s="13"/>
      <c r="AE432" s="13"/>
      <c r="AF432" s="13"/>
      <c r="AG432" s="13"/>
      <c r="AH432" s="39"/>
      <c r="AI432" s="140"/>
      <c r="AJ432" s="39"/>
      <c r="AK432" s="140"/>
      <c r="AL432" s="13"/>
      <c r="AM432" s="13"/>
      <c r="AN432" s="13"/>
      <c r="AO432" s="155"/>
      <c r="AP432" s="26"/>
      <c r="AQ432" s="26"/>
      <c r="AR432" s="26"/>
      <c r="AS432" s="26"/>
      <c r="AT432" s="26"/>
      <c r="AU432" s="26"/>
      <c r="AV432" s="26"/>
      <c r="AW432" s="26"/>
      <c r="AX432" s="26"/>
      <c r="AY432" s="26"/>
      <c r="AZ432" s="26"/>
      <c r="BA432" s="26"/>
      <c r="BB432" s="26"/>
      <c r="BC432" s="26"/>
      <c r="BD432" s="26"/>
      <c r="BE432" s="26"/>
      <c r="BF432" s="26"/>
    </row>
    <row r="433" spans="1:58" ht="15.75" customHeight="1" outlineLevel="1" x14ac:dyDescent="0.45">
      <c r="A433" s="13">
        <v>430</v>
      </c>
      <c r="B433" s="39" t="s">
        <v>524</v>
      </c>
      <c r="C433" s="216" t="s">
        <v>525</v>
      </c>
      <c r="D433" s="66" t="s">
        <v>586</v>
      </c>
      <c r="E433" s="13"/>
      <c r="F433" s="132" t="s">
        <v>181</v>
      </c>
      <c r="G433" s="13"/>
      <c r="H433" s="13"/>
      <c r="I433" s="13"/>
      <c r="J433" s="13"/>
      <c r="K433" s="13"/>
      <c r="L433" s="13"/>
      <c r="M433" s="39"/>
      <c r="N433" s="166" t="s">
        <v>589</v>
      </c>
      <c r="O433" s="69" t="s">
        <v>470</v>
      </c>
      <c r="P433" s="66">
        <v>51.36</v>
      </c>
      <c r="Q433" s="66">
        <v>4.0599999999999996</v>
      </c>
      <c r="R433" s="14" t="s">
        <v>197</v>
      </c>
      <c r="S433" s="87" t="s">
        <v>356</v>
      </c>
      <c r="T433" s="87"/>
      <c r="U433" s="87"/>
      <c r="V433" s="87"/>
      <c r="W433" s="94"/>
      <c r="X433" s="39"/>
      <c r="Y433" s="13"/>
      <c r="Z433" s="13"/>
      <c r="AA433" s="13"/>
      <c r="AB433" s="13"/>
      <c r="AC433" s="13"/>
      <c r="AD433" s="13"/>
      <c r="AE433" s="13"/>
      <c r="AF433" s="13"/>
      <c r="AG433" s="13"/>
      <c r="AH433" s="39"/>
      <c r="AI433" s="140"/>
      <c r="AJ433" s="39"/>
      <c r="AK433" s="140"/>
      <c r="AL433" s="13"/>
      <c r="AM433" s="13"/>
      <c r="AN433" s="13"/>
      <c r="AO433" s="155"/>
      <c r="AP433" s="26"/>
      <c r="AQ433" s="26"/>
      <c r="AR433" s="26"/>
      <c r="AS433" s="26"/>
      <c r="AT433" s="26"/>
      <c r="AU433" s="26"/>
      <c r="AV433" s="26"/>
      <c r="AW433" s="26"/>
      <c r="AX433" s="26"/>
      <c r="AY433" s="26"/>
      <c r="AZ433" s="26"/>
      <c r="BA433" s="26"/>
      <c r="BB433" s="26"/>
      <c r="BC433" s="26"/>
      <c r="BD433" s="26"/>
      <c r="BE433" s="26"/>
      <c r="BF433" s="26"/>
    </row>
    <row r="434" spans="1:58" ht="15.75" customHeight="1" outlineLevel="1" x14ac:dyDescent="0.45">
      <c r="A434" s="13">
        <v>431</v>
      </c>
      <c r="B434" s="39" t="s">
        <v>524</v>
      </c>
      <c r="C434" s="216" t="s">
        <v>525</v>
      </c>
      <c r="D434" s="66" t="s">
        <v>586</v>
      </c>
      <c r="E434" s="13"/>
      <c r="F434" s="132" t="s">
        <v>181</v>
      </c>
      <c r="G434" s="13"/>
      <c r="H434" s="13"/>
      <c r="I434" s="13"/>
      <c r="J434" s="13"/>
      <c r="K434" s="13"/>
      <c r="L434" s="13"/>
      <c r="M434" s="39"/>
      <c r="N434" s="166" t="s">
        <v>590</v>
      </c>
      <c r="O434" s="69" t="s">
        <v>381</v>
      </c>
      <c r="P434" s="66">
        <v>44.39</v>
      </c>
      <c r="Q434" s="66">
        <v>-1.0900000000000001</v>
      </c>
      <c r="R434" s="14" t="s">
        <v>197</v>
      </c>
      <c r="S434" s="87" t="s">
        <v>356</v>
      </c>
      <c r="T434" s="87"/>
      <c r="U434" s="87"/>
      <c r="V434" s="87"/>
      <c r="W434" s="94"/>
      <c r="X434" s="39"/>
      <c r="Y434" s="13"/>
      <c r="Z434" s="13"/>
      <c r="AA434" s="13"/>
      <c r="AB434" s="13"/>
      <c r="AC434" s="13"/>
      <c r="AD434" s="13"/>
      <c r="AE434" s="13"/>
      <c r="AF434" s="13"/>
      <c r="AG434" s="13"/>
      <c r="AH434" s="39"/>
      <c r="AI434" s="140"/>
      <c r="AJ434" s="39"/>
      <c r="AK434" s="140"/>
      <c r="AL434" s="13"/>
      <c r="AM434" s="13"/>
      <c r="AN434" s="13"/>
      <c r="AO434" s="155"/>
      <c r="AP434" s="26"/>
      <c r="AQ434" s="26"/>
      <c r="AR434" s="26"/>
      <c r="AS434" s="26"/>
      <c r="AT434" s="26"/>
      <c r="AU434" s="26"/>
      <c r="AV434" s="26"/>
      <c r="AW434" s="26"/>
      <c r="AX434" s="26"/>
      <c r="AY434" s="26"/>
      <c r="AZ434" s="26"/>
      <c r="BA434" s="26"/>
      <c r="BB434" s="26"/>
      <c r="BC434" s="26"/>
      <c r="BD434" s="26"/>
      <c r="BE434" s="26"/>
      <c r="BF434" s="26"/>
    </row>
    <row r="435" spans="1:58" ht="15.75" customHeight="1" outlineLevel="1" x14ac:dyDescent="0.45">
      <c r="A435" s="13">
        <v>432</v>
      </c>
      <c r="B435" s="39" t="s">
        <v>524</v>
      </c>
      <c r="C435" s="216" t="s">
        <v>525</v>
      </c>
      <c r="D435" s="66" t="s">
        <v>586</v>
      </c>
      <c r="E435" s="13"/>
      <c r="F435" s="132" t="s">
        <v>181</v>
      </c>
      <c r="G435" s="13"/>
      <c r="H435" s="13"/>
      <c r="I435" s="13"/>
      <c r="J435" s="13"/>
      <c r="K435" s="13"/>
      <c r="L435" s="13"/>
      <c r="M435" s="39"/>
      <c r="N435" s="166" t="s">
        <v>591</v>
      </c>
      <c r="O435" s="69" t="s">
        <v>381</v>
      </c>
      <c r="P435" s="66">
        <v>44.39</v>
      </c>
      <c r="Q435" s="66">
        <v>-1.0900000000000001</v>
      </c>
      <c r="R435" s="14" t="s">
        <v>197</v>
      </c>
      <c r="S435" s="87" t="s">
        <v>356</v>
      </c>
      <c r="T435" s="87"/>
      <c r="U435" s="87"/>
      <c r="V435" s="87"/>
      <c r="W435" s="94"/>
      <c r="X435" s="39"/>
      <c r="Y435" s="13"/>
      <c r="Z435" s="13"/>
      <c r="AA435" s="13"/>
      <c r="AB435" s="13"/>
      <c r="AC435" s="13"/>
      <c r="AD435" s="13"/>
      <c r="AE435" s="13"/>
      <c r="AF435" s="13"/>
      <c r="AG435" s="13"/>
      <c r="AH435" s="39"/>
      <c r="AI435" s="140"/>
      <c r="AJ435" s="39"/>
      <c r="AK435" s="140"/>
      <c r="AL435" s="13"/>
      <c r="AM435" s="13"/>
      <c r="AN435" s="13"/>
      <c r="AO435" s="155"/>
      <c r="AP435" s="26"/>
      <c r="AQ435" s="26"/>
      <c r="AR435" s="26"/>
      <c r="AS435" s="26"/>
      <c r="AT435" s="26"/>
      <c r="AU435" s="26"/>
      <c r="AV435" s="26"/>
      <c r="AW435" s="26"/>
      <c r="AX435" s="26"/>
      <c r="AY435" s="26"/>
      <c r="AZ435" s="26"/>
      <c r="BA435" s="26"/>
      <c r="BB435" s="26"/>
      <c r="BC435" s="26"/>
      <c r="BD435" s="26"/>
      <c r="BE435" s="26"/>
      <c r="BF435" s="26"/>
    </row>
    <row r="436" spans="1:58" ht="15.75" customHeight="1" outlineLevel="1" x14ac:dyDescent="0.45">
      <c r="A436" s="13">
        <v>433</v>
      </c>
      <c r="B436" s="39" t="s">
        <v>524</v>
      </c>
      <c r="C436" s="216" t="s">
        <v>525</v>
      </c>
      <c r="D436" s="66" t="s">
        <v>586</v>
      </c>
      <c r="E436" s="13"/>
      <c r="F436" s="132" t="s">
        <v>181</v>
      </c>
      <c r="G436" s="13"/>
      <c r="H436" s="13"/>
      <c r="I436" s="13"/>
      <c r="J436" s="13"/>
      <c r="K436" s="13"/>
      <c r="L436" s="13"/>
      <c r="M436" s="39"/>
      <c r="N436" s="166" t="s">
        <v>592</v>
      </c>
      <c r="O436" s="69" t="s">
        <v>381</v>
      </c>
      <c r="P436" s="66">
        <v>44.39</v>
      </c>
      <c r="Q436" s="66">
        <v>-1.0900000000000001</v>
      </c>
      <c r="R436" s="14" t="s">
        <v>197</v>
      </c>
      <c r="S436" s="87" t="s">
        <v>356</v>
      </c>
      <c r="T436" s="87"/>
      <c r="U436" s="87"/>
      <c r="V436" s="87"/>
      <c r="W436" s="94"/>
      <c r="X436" s="39"/>
      <c r="Y436" s="13"/>
      <c r="Z436" s="13"/>
      <c r="AA436" s="13"/>
      <c r="AB436" s="13"/>
      <c r="AC436" s="13"/>
      <c r="AD436" s="13"/>
      <c r="AE436" s="13"/>
      <c r="AF436" s="13"/>
      <c r="AG436" s="13"/>
      <c r="AH436" s="39"/>
      <c r="AI436" s="140"/>
      <c r="AJ436" s="39"/>
      <c r="AK436" s="140"/>
      <c r="AL436" s="13"/>
      <c r="AM436" s="13"/>
      <c r="AN436" s="13"/>
      <c r="AO436" s="155"/>
      <c r="AP436" s="26"/>
      <c r="AQ436" s="26"/>
      <c r="AR436" s="26"/>
      <c r="AS436" s="26"/>
      <c r="AT436" s="26"/>
      <c r="AU436" s="26"/>
      <c r="AV436" s="26"/>
      <c r="AW436" s="26"/>
      <c r="AX436" s="26"/>
      <c r="AY436" s="26"/>
      <c r="AZ436" s="26"/>
      <c r="BA436" s="26"/>
      <c r="BB436" s="26"/>
      <c r="BC436" s="26"/>
      <c r="BD436" s="26"/>
      <c r="BE436" s="26"/>
      <c r="BF436" s="26"/>
    </row>
    <row r="437" spans="1:58" ht="15.75" customHeight="1" outlineLevel="1" x14ac:dyDescent="0.45">
      <c r="A437" s="13">
        <v>434</v>
      </c>
      <c r="B437" s="39" t="s">
        <v>524</v>
      </c>
      <c r="C437" s="216" t="s">
        <v>525</v>
      </c>
      <c r="D437" s="66" t="s">
        <v>586</v>
      </c>
      <c r="E437" s="13"/>
      <c r="F437" s="133" t="s">
        <v>275</v>
      </c>
      <c r="G437" s="13"/>
      <c r="H437" s="13"/>
      <c r="I437" s="13"/>
      <c r="J437" s="13"/>
      <c r="K437" s="13"/>
      <c r="L437" s="13"/>
      <c r="M437" s="39"/>
      <c r="N437" s="166" t="s">
        <v>587</v>
      </c>
      <c r="O437" s="69" t="s">
        <v>353</v>
      </c>
      <c r="P437" s="66">
        <v>55.171973000000001</v>
      </c>
      <c r="Q437" s="66">
        <v>10.493102</v>
      </c>
      <c r="R437" s="14" t="s">
        <v>210</v>
      </c>
      <c r="S437" s="87" t="s">
        <v>356</v>
      </c>
      <c r="T437" s="87"/>
      <c r="U437" s="87"/>
      <c r="V437" s="87"/>
      <c r="W437" s="94"/>
      <c r="X437" s="39"/>
      <c r="Y437" s="13"/>
      <c r="Z437" s="13"/>
      <c r="AA437" s="13"/>
      <c r="AB437" s="13"/>
      <c r="AC437" s="13"/>
      <c r="AD437" s="13"/>
      <c r="AE437" s="13"/>
      <c r="AF437" s="13"/>
      <c r="AG437" s="13"/>
      <c r="AH437" s="39"/>
      <c r="AI437" s="140"/>
      <c r="AJ437" s="39"/>
      <c r="AK437" s="140"/>
      <c r="AL437" s="13"/>
      <c r="AM437" s="13"/>
      <c r="AN437" s="13"/>
      <c r="AO437" s="155"/>
      <c r="AP437" s="26"/>
      <c r="AQ437" s="26"/>
      <c r="AR437" s="26"/>
      <c r="AS437" s="26"/>
      <c r="AT437" s="26"/>
      <c r="AU437" s="26"/>
      <c r="AV437" s="26"/>
      <c r="AW437" s="26"/>
      <c r="AX437" s="26"/>
      <c r="AY437" s="26"/>
      <c r="AZ437" s="26"/>
      <c r="BA437" s="26"/>
      <c r="BB437" s="26"/>
      <c r="BC437" s="26"/>
      <c r="BD437" s="26"/>
      <c r="BE437" s="26"/>
      <c r="BF437" s="26"/>
    </row>
    <row r="438" spans="1:58" ht="15.75" customHeight="1" outlineLevel="1" x14ac:dyDescent="0.45">
      <c r="A438" s="13">
        <v>435</v>
      </c>
      <c r="B438" s="39" t="s">
        <v>524</v>
      </c>
      <c r="C438" s="216" t="s">
        <v>525</v>
      </c>
      <c r="D438" s="66" t="s">
        <v>586</v>
      </c>
      <c r="E438" s="13"/>
      <c r="F438" s="133" t="s">
        <v>275</v>
      </c>
      <c r="G438" s="13"/>
      <c r="H438" s="13"/>
      <c r="I438" s="13"/>
      <c r="J438" s="13"/>
      <c r="K438" s="13"/>
      <c r="L438" s="13"/>
      <c r="M438" s="39"/>
      <c r="N438" s="166" t="s">
        <v>588</v>
      </c>
      <c r="O438" s="69" t="s">
        <v>353</v>
      </c>
      <c r="P438" s="66">
        <v>55.171973000000001</v>
      </c>
      <c r="Q438" s="66">
        <v>10.493102</v>
      </c>
      <c r="R438" s="14" t="s">
        <v>210</v>
      </c>
      <c r="S438" s="87" t="s">
        <v>356</v>
      </c>
      <c r="T438" s="87"/>
      <c r="U438" s="87"/>
      <c r="V438" s="87"/>
      <c r="W438" s="94"/>
      <c r="X438" s="39"/>
      <c r="Y438" s="13"/>
      <c r="Z438" s="13"/>
      <c r="AA438" s="13"/>
      <c r="AB438" s="13"/>
      <c r="AC438" s="13"/>
      <c r="AD438" s="13"/>
      <c r="AE438" s="13"/>
      <c r="AF438" s="13"/>
      <c r="AG438" s="13"/>
      <c r="AH438" s="39"/>
      <c r="AI438" s="140"/>
      <c r="AJ438" s="39"/>
      <c r="AK438" s="140"/>
      <c r="AL438" s="13"/>
      <c r="AM438" s="13"/>
      <c r="AN438" s="13"/>
      <c r="AO438" s="155"/>
      <c r="AP438" s="26"/>
      <c r="AQ438" s="26"/>
      <c r="AR438" s="26"/>
      <c r="AS438" s="26"/>
      <c r="AT438" s="26"/>
      <c r="AU438" s="26"/>
      <c r="AV438" s="26"/>
      <c r="AW438" s="26"/>
      <c r="AX438" s="26"/>
      <c r="AY438" s="26"/>
      <c r="AZ438" s="26"/>
      <c r="BA438" s="26"/>
      <c r="BB438" s="26"/>
      <c r="BC438" s="26"/>
      <c r="BD438" s="26"/>
      <c r="BE438" s="26"/>
      <c r="BF438" s="26"/>
    </row>
    <row r="439" spans="1:58" ht="15.75" customHeight="1" outlineLevel="1" x14ac:dyDescent="0.45">
      <c r="A439" s="13">
        <v>436</v>
      </c>
      <c r="B439" s="39" t="s">
        <v>524</v>
      </c>
      <c r="C439" s="216" t="s">
        <v>525</v>
      </c>
      <c r="D439" s="66" t="s">
        <v>586</v>
      </c>
      <c r="E439" s="13"/>
      <c r="F439" s="133" t="s">
        <v>275</v>
      </c>
      <c r="G439" s="13"/>
      <c r="H439" s="13"/>
      <c r="I439" s="13"/>
      <c r="J439" s="13"/>
      <c r="K439" s="13"/>
      <c r="L439" s="13"/>
      <c r="M439" s="39"/>
      <c r="N439" s="166" t="s">
        <v>589</v>
      </c>
      <c r="O439" s="69" t="s">
        <v>470</v>
      </c>
      <c r="P439" s="66">
        <v>51.36</v>
      </c>
      <c r="Q439" s="66">
        <v>4.0599999999999996</v>
      </c>
      <c r="R439" s="14" t="s">
        <v>197</v>
      </c>
      <c r="S439" s="87" t="s">
        <v>356</v>
      </c>
      <c r="T439" s="87"/>
      <c r="U439" s="87"/>
      <c r="V439" s="87"/>
      <c r="W439" s="94"/>
      <c r="X439" s="39"/>
      <c r="Y439" s="13"/>
      <c r="Z439" s="13"/>
      <c r="AA439" s="13"/>
      <c r="AB439" s="13"/>
      <c r="AC439" s="13"/>
      <c r="AD439" s="13"/>
      <c r="AE439" s="13"/>
      <c r="AF439" s="13"/>
      <c r="AG439" s="13"/>
      <c r="AH439" s="39"/>
      <c r="AI439" s="140"/>
      <c r="AJ439" s="39"/>
      <c r="AK439" s="140"/>
      <c r="AL439" s="13"/>
      <c r="AM439" s="13"/>
      <c r="AN439" s="13"/>
      <c r="AO439" s="155"/>
      <c r="AP439" s="26"/>
      <c r="AQ439" s="26"/>
      <c r="AR439" s="26"/>
      <c r="AS439" s="26"/>
      <c r="AT439" s="26"/>
      <c r="AU439" s="26"/>
      <c r="AV439" s="26"/>
      <c r="AW439" s="26"/>
      <c r="AX439" s="26"/>
      <c r="AY439" s="26"/>
      <c r="AZ439" s="26"/>
      <c r="BA439" s="26"/>
      <c r="BB439" s="26"/>
      <c r="BC439" s="26"/>
      <c r="BD439" s="26"/>
      <c r="BE439" s="26"/>
      <c r="BF439" s="26"/>
    </row>
    <row r="440" spans="1:58" ht="15.75" customHeight="1" outlineLevel="1" x14ac:dyDescent="0.45">
      <c r="A440" s="13">
        <v>437</v>
      </c>
      <c r="B440" s="39" t="s">
        <v>524</v>
      </c>
      <c r="C440" s="216" t="s">
        <v>525</v>
      </c>
      <c r="D440" s="66" t="s">
        <v>586</v>
      </c>
      <c r="E440" s="13"/>
      <c r="F440" s="133" t="s">
        <v>275</v>
      </c>
      <c r="G440" s="13"/>
      <c r="H440" s="13"/>
      <c r="I440" s="13"/>
      <c r="J440" s="13"/>
      <c r="K440" s="13"/>
      <c r="L440" s="13"/>
      <c r="M440" s="39"/>
      <c r="N440" s="166" t="s">
        <v>590</v>
      </c>
      <c r="O440" s="69" t="s">
        <v>381</v>
      </c>
      <c r="P440" s="66">
        <v>44.39</v>
      </c>
      <c r="Q440" s="66">
        <v>-1.0900000000000001</v>
      </c>
      <c r="R440" s="14" t="s">
        <v>197</v>
      </c>
      <c r="S440" s="87" t="s">
        <v>356</v>
      </c>
      <c r="T440" s="87"/>
      <c r="U440" s="87"/>
      <c r="V440" s="87"/>
      <c r="W440" s="94"/>
      <c r="X440" s="39"/>
      <c r="Y440" s="13"/>
      <c r="Z440" s="13"/>
      <c r="AA440" s="13"/>
      <c r="AB440" s="13"/>
      <c r="AC440" s="13"/>
      <c r="AD440" s="13"/>
      <c r="AE440" s="13"/>
      <c r="AF440" s="13"/>
      <c r="AG440" s="13"/>
      <c r="AH440" s="39"/>
      <c r="AI440" s="140"/>
      <c r="AJ440" s="39"/>
      <c r="AK440" s="140"/>
      <c r="AL440" s="13"/>
      <c r="AM440" s="13"/>
      <c r="AN440" s="13"/>
      <c r="AO440" s="155"/>
      <c r="AP440" s="26"/>
      <c r="AQ440" s="26"/>
      <c r="AR440" s="26"/>
      <c r="AS440" s="26"/>
      <c r="AT440" s="26"/>
      <c r="AU440" s="26"/>
      <c r="AV440" s="26"/>
      <c r="AW440" s="26"/>
      <c r="AX440" s="26"/>
      <c r="AY440" s="26"/>
      <c r="AZ440" s="26"/>
      <c r="BA440" s="26"/>
      <c r="BB440" s="26"/>
      <c r="BC440" s="26"/>
      <c r="BD440" s="26"/>
      <c r="BE440" s="26"/>
      <c r="BF440" s="26"/>
    </row>
    <row r="441" spans="1:58" ht="15.75" customHeight="1" outlineLevel="1" x14ac:dyDescent="0.45">
      <c r="A441" s="13">
        <v>438</v>
      </c>
      <c r="B441" s="39" t="s">
        <v>524</v>
      </c>
      <c r="C441" s="216" t="s">
        <v>525</v>
      </c>
      <c r="D441" s="66" t="s">
        <v>586</v>
      </c>
      <c r="E441" s="13"/>
      <c r="F441" s="133" t="s">
        <v>275</v>
      </c>
      <c r="G441" s="13"/>
      <c r="H441" s="13"/>
      <c r="I441" s="13"/>
      <c r="J441" s="13"/>
      <c r="K441" s="13"/>
      <c r="L441" s="13"/>
      <c r="M441" s="39"/>
      <c r="N441" s="166" t="s">
        <v>591</v>
      </c>
      <c r="O441" s="69" t="s">
        <v>381</v>
      </c>
      <c r="P441" s="66">
        <v>44.39</v>
      </c>
      <c r="Q441" s="66">
        <v>-1.0900000000000001</v>
      </c>
      <c r="R441" s="14" t="s">
        <v>197</v>
      </c>
      <c r="S441" s="87" t="s">
        <v>356</v>
      </c>
      <c r="T441" s="87"/>
      <c r="U441" s="87"/>
      <c r="V441" s="87"/>
      <c r="W441" s="94"/>
      <c r="X441" s="39"/>
      <c r="Y441" s="13"/>
      <c r="Z441" s="13"/>
      <c r="AA441" s="13"/>
      <c r="AB441" s="13"/>
      <c r="AC441" s="13"/>
      <c r="AD441" s="13"/>
      <c r="AE441" s="13"/>
      <c r="AF441" s="13"/>
      <c r="AG441" s="13"/>
      <c r="AH441" s="39"/>
      <c r="AI441" s="140"/>
      <c r="AJ441" s="39"/>
      <c r="AK441" s="140"/>
      <c r="AL441" s="13"/>
      <c r="AM441" s="13"/>
      <c r="AN441" s="13"/>
      <c r="AO441" s="155"/>
      <c r="AP441" s="26"/>
      <c r="AQ441" s="26"/>
      <c r="AR441" s="26"/>
      <c r="AS441" s="26"/>
      <c r="AT441" s="26"/>
      <c r="AU441" s="26"/>
      <c r="AV441" s="26"/>
      <c r="AW441" s="26"/>
      <c r="AX441" s="26"/>
      <c r="AY441" s="26"/>
      <c r="AZ441" s="26"/>
      <c r="BA441" s="26"/>
      <c r="BB441" s="26"/>
      <c r="BC441" s="26"/>
      <c r="BD441" s="26"/>
      <c r="BE441" s="26"/>
      <c r="BF441" s="26"/>
    </row>
    <row r="442" spans="1:58" ht="15.75" customHeight="1" outlineLevel="1" x14ac:dyDescent="0.45">
      <c r="A442" s="13">
        <v>439</v>
      </c>
      <c r="B442" s="39" t="s">
        <v>524</v>
      </c>
      <c r="C442" s="216" t="s">
        <v>525</v>
      </c>
      <c r="D442" s="66" t="s">
        <v>586</v>
      </c>
      <c r="E442" s="13"/>
      <c r="F442" s="133" t="s">
        <v>275</v>
      </c>
      <c r="G442" s="13"/>
      <c r="H442" s="13"/>
      <c r="I442" s="13"/>
      <c r="J442" s="13"/>
      <c r="K442" s="13"/>
      <c r="L442" s="13"/>
      <c r="M442" s="39"/>
      <c r="N442" s="166" t="s">
        <v>592</v>
      </c>
      <c r="O442" s="69" t="s">
        <v>381</v>
      </c>
      <c r="P442" s="66">
        <v>44.39</v>
      </c>
      <c r="Q442" s="66">
        <v>-1.0900000000000001</v>
      </c>
      <c r="R442" s="14" t="s">
        <v>197</v>
      </c>
      <c r="S442" s="87" t="s">
        <v>356</v>
      </c>
      <c r="T442" s="87"/>
      <c r="U442" s="87"/>
      <c r="V442" s="87"/>
      <c r="W442" s="94"/>
      <c r="X442" s="39"/>
      <c r="Y442" s="13"/>
      <c r="Z442" s="13"/>
      <c r="AA442" s="13"/>
      <c r="AB442" s="13"/>
      <c r="AC442" s="13"/>
      <c r="AD442" s="13"/>
      <c r="AE442" s="13"/>
      <c r="AF442" s="13"/>
      <c r="AG442" s="13"/>
      <c r="AH442" s="39"/>
      <c r="AI442" s="140"/>
      <c r="AJ442" s="39"/>
      <c r="AK442" s="140"/>
      <c r="AL442" s="13"/>
      <c r="AM442" s="13"/>
      <c r="AN442" s="13"/>
      <c r="AO442" s="155"/>
      <c r="AP442" s="26"/>
      <c r="AQ442" s="26"/>
      <c r="AR442" s="26"/>
      <c r="AS442" s="26"/>
      <c r="AT442" s="26"/>
      <c r="AU442" s="26"/>
      <c r="AV442" s="26"/>
      <c r="AW442" s="26"/>
      <c r="AX442" s="26"/>
      <c r="AY442" s="26"/>
      <c r="AZ442" s="26"/>
      <c r="BA442" s="26"/>
      <c r="BB442" s="26"/>
      <c r="BC442" s="26"/>
      <c r="BD442" s="26"/>
      <c r="BE442" s="26"/>
      <c r="BF442" s="26"/>
    </row>
    <row r="443" spans="1:58" ht="15.75" customHeight="1" outlineLevel="1" x14ac:dyDescent="0.45">
      <c r="A443" s="13">
        <v>440</v>
      </c>
      <c r="B443" s="39" t="s">
        <v>524</v>
      </c>
      <c r="C443" s="216" t="s">
        <v>525</v>
      </c>
      <c r="D443" s="66" t="s">
        <v>593</v>
      </c>
      <c r="E443" s="13"/>
      <c r="F443" s="132" t="s">
        <v>181</v>
      </c>
      <c r="G443" s="13"/>
      <c r="H443" s="13"/>
      <c r="I443" s="13"/>
      <c r="J443" s="13"/>
      <c r="K443" s="13"/>
      <c r="L443" s="13"/>
      <c r="M443" s="39"/>
      <c r="N443" s="167" t="s">
        <v>594</v>
      </c>
      <c r="O443" s="69" t="s">
        <v>353</v>
      </c>
      <c r="P443" s="66">
        <v>55.28</v>
      </c>
      <c r="Q443" s="66">
        <v>11.05</v>
      </c>
      <c r="R443" s="14" t="s">
        <v>210</v>
      </c>
      <c r="S443" s="87" t="s">
        <v>356</v>
      </c>
      <c r="T443" s="87"/>
      <c r="U443" s="87"/>
      <c r="V443" s="87"/>
      <c r="W443" s="94"/>
      <c r="X443" s="39"/>
      <c r="Y443" s="13"/>
      <c r="Z443" s="13"/>
      <c r="AA443" s="13"/>
      <c r="AB443" s="13"/>
      <c r="AC443" s="13"/>
      <c r="AD443" s="13"/>
      <c r="AE443" s="13"/>
      <c r="AF443" s="13"/>
      <c r="AG443" s="13"/>
      <c r="AH443" s="39"/>
      <c r="AI443" s="140"/>
      <c r="AJ443" s="39"/>
      <c r="AK443" s="140"/>
      <c r="AL443" s="13"/>
      <c r="AM443" s="13"/>
      <c r="AN443" s="13"/>
      <c r="AO443" s="155"/>
      <c r="AP443" s="26"/>
      <c r="AQ443" s="26"/>
      <c r="AR443" s="26"/>
      <c r="AS443" s="26"/>
      <c r="AT443" s="26"/>
      <c r="AU443" s="26"/>
      <c r="AV443" s="26"/>
      <c r="AW443" s="26"/>
      <c r="AX443" s="26"/>
      <c r="AY443" s="26"/>
      <c r="AZ443" s="26"/>
      <c r="BA443" s="26"/>
      <c r="BB443" s="26"/>
      <c r="BC443" s="26"/>
      <c r="BD443" s="26"/>
      <c r="BE443" s="26"/>
      <c r="BF443" s="26"/>
    </row>
    <row r="444" spans="1:58" ht="15.75" customHeight="1" outlineLevel="1" x14ac:dyDescent="0.45">
      <c r="A444" s="13">
        <v>441</v>
      </c>
      <c r="B444" s="39" t="s">
        <v>524</v>
      </c>
      <c r="C444" s="216" t="s">
        <v>525</v>
      </c>
      <c r="D444" s="66" t="s">
        <v>593</v>
      </c>
      <c r="E444" s="13"/>
      <c r="F444" s="132" t="s">
        <v>181</v>
      </c>
      <c r="G444" s="13"/>
      <c r="H444" s="13"/>
      <c r="I444" s="13"/>
      <c r="J444" s="13"/>
      <c r="K444" s="13"/>
      <c r="L444" s="13"/>
      <c r="M444" s="39"/>
      <c r="N444" s="167" t="s">
        <v>595</v>
      </c>
      <c r="O444" s="69" t="s">
        <v>353</v>
      </c>
      <c r="P444" s="66">
        <v>55.28</v>
      </c>
      <c r="Q444" s="66">
        <v>11.05</v>
      </c>
      <c r="R444" s="14" t="s">
        <v>210</v>
      </c>
      <c r="S444" s="87" t="s">
        <v>356</v>
      </c>
      <c r="T444" s="87"/>
      <c r="U444" s="87"/>
      <c r="V444" s="87"/>
      <c r="W444" s="94"/>
      <c r="X444" s="39"/>
      <c r="Y444" s="13"/>
      <c r="Z444" s="13"/>
      <c r="AA444" s="13"/>
      <c r="AB444" s="13"/>
      <c r="AC444" s="13"/>
      <c r="AD444" s="13"/>
      <c r="AE444" s="13"/>
      <c r="AF444" s="13"/>
      <c r="AG444" s="13"/>
      <c r="AH444" s="39"/>
      <c r="AI444" s="140"/>
      <c r="AJ444" s="39"/>
      <c r="AK444" s="140"/>
      <c r="AL444" s="13"/>
      <c r="AM444" s="13"/>
      <c r="AN444" s="13"/>
      <c r="AO444" s="155"/>
      <c r="AP444" s="26"/>
      <c r="AQ444" s="26"/>
      <c r="AR444" s="26"/>
      <c r="AS444" s="26"/>
      <c r="AT444" s="26"/>
      <c r="AU444" s="26"/>
      <c r="AV444" s="26"/>
      <c r="AW444" s="26"/>
      <c r="AX444" s="26"/>
      <c r="AY444" s="26"/>
      <c r="AZ444" s="26"/>
      <c r="BA444" s="26"/>
      <c r="BB444" s="26"/>
      <c r="BC444" s="26"/>
      <c r="BD444" s="26"/>
      <c r="BE444" s="26"/>
      <c r="BF444" s="26"/>
    </row>
    <row r="445" spans="1:58" ht="15.75" customHeight="1" outlineLevel="1" x14ac:dyDescent="0.45">
      <c r="A445" s="13">
        <v>442</v>
      </c>
      <c r="B445" s="39" t="s">
        <v>524</v>
      </c>
      <c r="C445" s="216" t="s">
        <v>525</v>
      </c>
      <c r="D445" s="66" t="s">
        <v>593</v>
      </c>
      <c r="E445" s="13"/>
      <c r="F445" s="133" t="s">
        <v>275</v>
      </c>
      <c r="G445" s="13"/>
      <c r="H445" s="13"/>
      <c r="I445" s="13"/>
      <c r="J445" s="13"/>
      <c r="K445" s="13"/>
      <c r="L445" s="13"/>
      <c r="M445" s="39"/>
      <c r="N445" s="167" t="s">
        <v>594</v>
      </c>
      <c r="O445" s="69" t="s">
        <v>353</v>
      </c>
      <c r="P445" s="66">
        <v>55.28</v>
      </c>
      <c r="Q445" s="66">
        <v>11.05</v>
      </c>
      <c r="R445" s="14" t="s">
        <v>210</v>
      </c>
      <c r="S445" s="87" t="s">
        <v>356</v>
      </c>
      <c r="T445" s="87"/>
      <c r="U445" s="87"/>
      <c r="V445" s="87"/>
      <c r="W445" s="94"/>
      <c r="X445" s="39"/>
      <c r="Y445" s="13"/>
      <c r="Z445" s="13"/>
      <c r="AA445" s="13"/>
      <c r="AB445" s="13"/>
      <c r="AC445" s="13"/>
      <c r="AD445" s="13"/>
      <c r="AE445" s="13"/>
      <c r="AF445" s="13"/>
      <c r="AG445" s="13"/>
      <c r="AH445" s="39"/>
      <c r="AI445" s="140"/>
      <c r="AJ445" s="39"/>
      <c r="AK445" s="140"/>
      <c r="AL445" s="13"/>
      <c r="AM445" s="13"/>
      <c r="AN445" s="13"/>
      <c r="AO445" s="155"/>
      <c r="AP445" s="26"/>
      <c r="AQ445" s="26"/>
      <c r="AR445" s="26"/>
      <c r="AS445" s="26"/>
      <c r="AT445" s="26"/>
      <c r="AU445" s="26"/>
      <c r="AV445" s="26"/>
      <c r="AW445" s="26"/>
      <c r="AX445" s="26"/>
      <c r="AY445" s="26"/>
      <c r="AZ445" s="26"/>
      <c r="BA445" s="26"/>
      <c r="BB445" s="26"/>
      <c r="BC445" s="26"/>
      <c r="BD445" s="26"/>
      <c r="BE445" s="26"/>
      <c r="BF445" s="26"/>
    </row>
    <row r="446" spans="1:58" ht="15.75" customHeight="1" outlineLevel="1" x14ac:dyDescent="0.45">
      <c r="A446" s="13">
        <v>443</v>
      </c>
      <c r="B446" s="39" t="s">
        <v>524</v>
      </c>
      <c r="C446" s="216" t="s">
        <v>525</v>
      </c>
      <c r="D446" s="66" t="s">
        <v>593</v>
      </c>
      <c r="E446" s="13"/>
      <c r="F446" s="133" t="s">
        <v>275</v>
      </c>
      <c r="G446" s="13"/>
      <c r="H446" s="13"/>
      <c r="I446" s="13"/>
      <c r="J446" s="13"/>
      <c r="K446" s="13"/>
      <c r="L446" s="13"/>
      <c r="M446" s="39"/>
      <c r="N446" s="167" t="s">
        <v>595</v>
      </c>
      <c r="O446" s="69" t="s">
        <v>353</v>
      </c>
      <c r="P446" s="66">
        <v>55.28</v>
      </c>
      <c r="Q446" s="66">
        <v>11.05</v>
      </c>
      <c r="R446" s="14" t="s">
        <v>210</v>
      </c>
      <c r="S446" s="87" t="s">
        <v>356</v>
      </c>
      <c r="T446" s="87"/>
      <c r="U446" s="87"/>
      <c r="V446" s="87"/>
      <c r="W446" s="94"/>
      <c r="X446" s="39"/>
      <c r="Y446" s="13"/>
      <c r="Z446" s="13"/>
      <c r="AA446" s="13"/>
      <c r="AB446" s="13"/>
      <c r="AC446" s="13"/>
      <c r="AD446" s="13"/>
      <c r="AE446" s="13"/>
      <c r="AF446" s="13"/>
      <c r="AG446" s="13"/>
      <c r="AH446" s="39"/>
      <c r="AI446" s="140"/>
      <c r="AJ446" s="39"/>
      <c r="AK446" s="140"/>
      <c r="AL446" s="13"/>
      <c r="AM446" s="13"/>
      <c r="AN446" s="13"/>
      <c r="AO446" s="155"/>
      <c r="AP446" s="26"/>
      <c r="AQ446" s="26"/>
      <c r="AR446" s="26"/>
      <c r="AS446" s="26"/>
      <c r="AT446" s="26"/>
      <c r="AU446" s="26"/>
      <c r="AV446" s="26"/>
      <c r="AW446" s="26"/>
      <c r="AX446" s="26"/>
      <c r="AY446" s="26"/>
      <c r="AZ446" s="26"/>
      <c r="BA446" s="26"/>
      <c r="BB446" s="26"/>
      <c r="BC446" s="26"/>
      <c r="BD446" s="26"/>
      <c r="BE446" s="26"/>
      <c r="BF446" s="26"/>
    </row>
    <row r="447" spans="1:58" ht="15.75" customHeight="1" outlineLevel="1" x14ac:dyDescent="0.45">
      <c r="A447" s="13">
        <v>444</v>
      </c>
      <c r="B447" s="39" t="s">
        <v>524</v>
      </c>
      <c r="C447" s="216" t="s">
        <v>525</v>
      </c>
      <c r="D447" s="66" t="s">
        <v>596</v>
      </c>
      <c r="E447" s="13"/>
      <c r="F447" s="132" t="s">
        <v>181</v>
      </c>
      <c r="G447" s="13"/>
      <c r="H447" s="13"/>
      <c r="I447" s="13"/>
      <c r="J447" s="13"/>
      <c r="K447" s="13"/>
      <c r="L447" s="13"/>
      <c r="M447" s="39"/>
      <c r="N447" s="167" t="s">
        <v>597</v>
      </c>
      <c r="O447" s="69" t="s">
        <v>353</v>
      </c>
      <c r="P447" s="66">
        <v>55.289549999999998</v>
      </c>
      <c r="Q447" s="66">
        <v>9.4395600000000002</v>
      </c>
      <c r="R447" s="14" t="s">
        <v>210</v>
      </c>
      <c r="S447" s="87" t="s">
        <v>356</v>
      </c>
      <c r="T447" s="87"/>
      <c r="U447" s="87"/>
      <c r="V447" s="87"/>
      <c r="W447" s="94"/>
      <c r="X447" s="39"/>
      <c r="Y447" s="13"/>
      <c r="Z447" s="13"/>
      <c r="AA447" s="13"/>
      <c r="AB447" s="13"/>
      <c r="AC447" s="13"/>
      <c r="AD447" s="13"/>
      <c r="AE447" s="13"/>
      <c r="AF447" s="13"/>
      <c r="AG447" s="13"/>
      <c r="AH447" s="39"/>
      <c r="AI447" s="140"/>
      <c r="AJ447" s="39"/>
      <c r="AK447" s="140"/>
      <c r="AL447" s="13"/>
      <c r="AM447" s="13"/>
      <c r="AN447" s="13"/>
      <c r="AO447" s="155"/>
      <c r="AP447" s="26"/>
      <c r="AQ447" s="26"/>
      <c r="AR447" s="26"/>
      <c r="AS447" s="26"/>
      <c r="AT447" s="26"/>
      <c r="AU447" s="26"/>
      <c r="AV447" s="26"/>
      <c r="AW447" s="26"/>
      <c r="AX447" s="26"/>
      <c r="AY447" s="26"/>
      <c r="AZ447" s="26"/>
      <c r="BA447" s="26"/>
      <c r="BB447" s="26"/>
      <c r="BC447" s="26"/>
      <c r="BD447" s="26"/>
      <c r="BE447" s="26"/>
      <c r="BF447" s="26"/>
    </row>
    <row r="448" spans="1:58" ht="15.75" customHeight="1" outlineLevel="1" x14ac:dyDescent="0.45">
      <c r="A448" s="13">
        <v>445</v>
      </c>
      <c r="B448" s="39" t="s">
        <v>524</v>
      </c>
      <c r="C448" s="216" t="s">
        <v>525</v>
      </c>
      <c r="D448" s="66" t="s">
        <v>596</v>
      </c>
      <c r="E448" s="13"/>
      <c r="F448" s="133" t="s">
        <v>275</v>
      </c>
      <c r="G448" s="13"/>
      <c r="H448" s="13"/>
      <c r="I448" s="13"/>
      <c r="J448" s="13"/>
      <c r="K448" s="13"/>
      <c r="L448" s="13"/>
      <c r="M448" s="39"/>
      <c r="N448" s="167" t="s">
        <v>597</v>
      </c>
      <c r="O448" s="69" t="s">
        <v>353</v>
      </c>
      <c r="P448" s="66">
        <v>55.289549999999998</v>
      </c>
      <c r="Q448" s="66">
        <v>9.4395600000000002</v>
      </c>
      <c r="R448" s="14" t="s">
        <v>210</v>
      </c>
      <c r="S448" s="87" t="s">
        <v>356</v>
      </c>
      <c r="T448" s="87"/>
      <c r="U448" s="87"/>
      <c r="V448" s="87"/>
      <c r="W448" s="94"/>
      <c r="X448" s="39"/>
      <c r="Y448" s="13"/>
      <c r="Z448" s="13"/>
      <c r="AA448" s="13"/>
      <c r="AB448" s="13"/>
      <c r="AC448" s="13"/>
      <c r="AD448" s="13"/>
      <c r="AE448" s="13"/>
      <c r="AF448" s="13"/>
      <c r="AG448" s="13"/>
      <c r="AH448" s="39"/>
      <c r="AI448" s="140"/>
      <c r="AJ448" s="39"/>
      <c r="AK448" s="140"/>
      <c r="AL448" s="13"/>
      <c r="AM448" s="13"/>
      <c r="AN448" s="13"/>
      <c r="AO448" s="155"/>
      <c r="AP448" s="26"/>
      <c r="AQ448" s="26"/>
      <c r="AR448" s="26"/>
      <c r="AS448" s="26"/>
      <c r="AT448" s="26"/>
      <c r="AU448" s="26"/>
      <c r="AV448" s="26"/>
      <c r="AW448" s="26"/>
      <c r="AX448" s="26"/>
      <c r="AY448" s="26"/>
      <c r="AZ448" s="26"/>
      <c r="BA448" s="26"/>
      <c r="BB448" s="26"/>
      <c r="BC448" s="26"/>
      <c r="BD448" s="26"/>
      <c r="BE448" s="26"/>
      <c r="BF448" s="26"/>
    </row>
    <row r="449" spans="1:58" ht="15.75" customHeight="1" outlineLevel="1" x14ac:dyDescent="0.45">
      <c r="A449" s="13">
        <v>446</v>
      </c>
      <c r="B449" s="39" t="s">
        <v>524</v>
      </c>
      <c r="C449" s="216" t="s">
        <v>525</v>
      </c>
      <c r="D449" s="66" t="s">
        <v>596</v>
      </c>
      <c r="E449" s="13"/>
      <c r="F449" s="132" t="s">
        <v>181</v>
      </c>
      <c r="G449" s="13"/>
      <c r="H449" s="13"/>
      <c r="I449" s="13"/>
      <c r="J449" s="13"/>
      <c r="K449" s="13"/>
      <c r="L449" s="13"/>
      <c r="M449" s="39"/>
      <c r="N449" s="167" t="s">
        <v>598</v>
      </c>
      <c r="O449" s="69" t="s">
        <v>353</v>
      </c>
      <c r="P449" s="66">
        <v>55.289549999999998</v>
      </c>
      <c r="Q449" s="66">
        <v>9.4395600000000002</v>
      </c>
      <c r="R449" s="14" t="s">
        <v>210</v>
      </c>
      <c r="S449" s="87" t="s">
        <v>356</v>
      </c>
      <c r="T449" s="87"/>
      <c r="U449" s="87"/>
      <c r="V449" s="87"/>
      <c r="W449" s="94"/>
      <c r="X449" s="39"/>
      <c r="Y449" s="13"/>
      <c r="Z449" s="13"/>
      <c r="AA449" s="13"/>
      <c r="AB449" s="13"/>
      <c r="AC449" s="13"/>
      <c r="AD449" s="13"/>
      <c r="AE449" s="13"/>
      <c r="AF449" s="13"/>
      <c r="AG449" s="13"/>
      <c r="AH449" s="39"/>
      <c r="AI449" s="140"/>
      <c r="AJ449" s="39"/>
      <c r="AK449" s="140"/>
      <c r="AL449" s="13"/>
      <c r="AM449" s="13"/>
      <c r="AN449" s="13"/>
      <c r="AO449" s="155"/>
      <c r="AP449" s="26"/>
      <c r="AQ449" s="26"/>
      <c r="AR449" s="26"/>
      <c r="AS449" s="26"/>
      <c r="AT449" s="26"/>
      <c r="AU449" s="26"/>
      <c r="AV449" s="26"/>
      <c r="AW449" s="26"/>
      <c r="AX449" s="26"/>
      <c r="AY449" s="26"/>
      <c r="AZ449" s="26"/>
      <c r="BA449" s="26"/>
      <c r="BB449" s="26"/>
      <c r="BC449" s="26"/>
      <c r="BD449" s="26"/>
      <c r="BE449" s="26"/>
      <c r="BF449" s="26"/>
    </row>
    <row r="450" spans="1:58" ht="15.75" customHeight="1" outlineLevel="1" x14ac:dyDescent="0.45">
      <c r="A450" s="13">
        <v>447</v>
      </c>
      <c r="B450" s="39" t="s">
        <v>524</v>
      </c>
      <c r="C450" s="216" t="s">
        <v>525</v>
      </c>
      <c r="D450" s="66" t="s">
        <v>596</v>
      </c>
      <c r="E450" s="13"/>
      <c r="F450" s="133" t="s">
        <v>275</v>
      </c>
      <c r="G450" s="13"/>
      <c r="H450" s="13"/>
      <c r="I450" s="13"/>
      <c r="J450" s="13"/>
      <c r="K450" s="13"/>
      <c r="L450" s="13"/>
      <c r="M450" s="39"/>
      <c r="N450" s="167" t="s">
        <v>598</v>
      </c>
      <c r="O450" s="69" t="s">
        <v>353</v>
      </c>
      <c r="P450" s="66">
        <v>55.289549999999998</v>
      </c>
      <c r="Q450" s="66">
        <v>9.4395600000000002</v>
      </c>
      <c r="R450" s="14" t="s">
        <v>210</v>
      </c>
      <c r="S450" s="87" t="s">
        <v>356</v>
      </c>
      <c r="T450" s="87"/>
      <c r="U450" s="87"/>
      <c r="V450" s="87"/>
      <c r="W450" s="94"/>
      <c r="X450" s="39"/>
      <c r="Y450" s="13"/>
      <c r="Z450" s="13"/>
      <c r="AA450" s="13"/>
      <c r="AB450" s="13"/>
      <c r="AC450" s="13"/>
      <c r="AD450" s="13"/>
      <c r="AE450" s="13"/>
      <c r="AF450" s="13"/>
      <c r="AG450" s="13"/>
      <c r="AH450" s="39"/>
      <c r="AI450" s="140"/>
      <c r="AJ450" s="39"/>
      <c r="AK450" s="140"/>
      <c r="AL450" s="13"/>
      <c r="AM450" s="13"/>
      <c r="AN450" s="13"/>
      <c r="AO450" s="155"/>
      <c r="AP450" s="26"/>
      <c r="AQ450" s="26"/>
      <c r="AR450" s="26"/>
      <c r="AS450" s="26"/>
      <c r="AT450" s="26"/>
      <c r="AU450" s="26"/>
      <c r="AV450" s="26"/>
      <c r="AW450" s="26"/>
      <c r="AX450" s="26"/>
      <c r="AY450" s="26"/>
      <c r="AZ450" s="26"/>
      <c r="BA450" s="26"/>
      <c r="BB450" s="26"/>
      <c r="BC450" s="26"/>
      <c r="BD450" s="26"/>
      <c r="BE450" s="26"/>
      <c r="BF450" s="26"/>
    </row>
    <row r="451" spans="1:58" ht="15.75" customHeight="1" outlineLevel="1" x14ac:dyDescent="0.45">
      <c r="A451" s="13">
        <v>448</v>
      </c>
      <c r="B451" s="39" t="s">
        <v>524</v>
      </c>
      <c r="C451" s="216" t="s">
        <v>525</v>
      </c>
      <c r="D451" s="66" t="s">
        <v>596</v>
      </c>
      <c r="E451" s="13"/>
      <c r="F451" s="132" t="s">
        <v>181</v>
      </c>
      <c r="G451" s="13"/>
      <c r="H451" s="13"/>
      <c r="I451" s="13"/>
      <c r="J451" s="13"/>
      <c r="K451" s="13"/>
      <c r="L451" s="13"/>
      <c r="M451" s="39"/>
      <c r="N451" s="167" t="s">
        <v>599</v>
      </c>
      <c r="O451" s="69" t="s">
        <v>353</v>
      </c>
      <c r="P451" s="66">
        <v>55.289549999999998</v>
      </c>
      <c r="Q451" s="66">
        <v>9.4395600000000002</v>
      </c>
      <c r="R451" s="14" t="s">
        <v>210</v>
      </c>
      <c r="S451" s="87" t="s">
        <v>356</v>
      </c>
      <c r="T451" s="87"/>
      <c r="U451" s="87"/>
      <c r="V451" s="87"/>
      <c r="W451" s="94"/>
      <c r="X451" s="39"/>
      <c r="Y451" s="13"/>
      <c r="Z451" s="13"/>
      <c r="AA451" s="13"/>
      <c r="AB451" s="13"/>
      <c r="AC451" s="13"/>
      <c r="AD451" s="13"/>
      <c r="AE451" s="13"/>
      <c r="AF451" s="13"/>
      <c r="AG451" s="13"/>
      <c r="AH451" s="39"/>
      <c r="AI451" s="140"/>
      <c r="AJ451" s="39"/>
      <c r="AK451" s="140"/>
      <c r="AL451" s="13"/>
      <c r="AM451" s="13"/>
      <c r="AN451" s="13"/>
      <c r="AO451" s="155"/>
      <c r="AP451" s="26"/>
      <c r="AQ451" s="26"/>
      <c r="AR451" s="26"/>
      <c r="AS451" s="26"/>
      <c r="AT451" s="26"/>
      <c r="AU451" s="26"/>
      <c r="AV451" s="26"/>
      <c r="AW451" s="26"/>
      <c r="AX451" s="26"/>
      <c r="AY451" s="26"/>
      <c r="AZ451" s="26"/>
      <c r="BA451" s="26"/>
      <c r="BB451" s="26"/>
      <c r="BC451" s="26"/>
      <c r="BD451" s="26"/>
      <c r="BE451" s="26"/>
      <c r="BF451" s="26"/>
    </row>
    <row r="452" spans="1:58" ht="15.75" customHeight="1" outlineLevel="1" x14ac:dyDescent="0.45">
      <c r="A452" s="13">
        <v>449</v>
      </c>
      <c r="B452" s="39" t="s">
        <v>524</v>
      </c>
      <c r="C452" s="216" t="s">
        <v>525</v>
      </c>
      <c r="D452" s="66" t="s">
        <v>596</v>
      </c>
      <c r="E452" s="13"/>
      <c r="F452" s="133" t="s">
        <v>275</v>
      </c>
      <c r="G452" s="13"/>
      <c r="H452" s="13"/>
      <c r="I452" s="13"/>
      <c r="J452" s="13"/>
      <c r="K452" s="13"/>
      <c r="L452" s="13"/>
      <c r="M452" s="39"/>
      <c r="N452" s="167" t="s">
        <v>599</v>
      </c>
      <c r="O452" s="69" t="s">
        <v>353</v>
      </c>
      <c r="P452" s="66">
        <v>55.289549999999998</v>
      </c>
      <c r="Q452" s="66">
        <v>9.4395600000000002</v>
      </c>
      <c r="R452" s="14" t="s">
        <v>210</v>
      </c>
      <c r="S452" s="87" t="s">
        <v>356</v>
      </c>
      <c r="T452" s="87"/>
      <c r="U452" s="87"/>
      <c r="V452" s="87"/>
      <c r="W452" s="94"/>
      <c r="X452" s="39"/>
      <c r="Y452" s="13"/>
      <c r="Z452" s="13"/>
      <c r="AA452" s="13"/>
      <c r="AB452" s="13"/>
      <c r="AC452" s="13"/>
      <c r="AD452" s="13"/>
      <c r="AE452" s="13"/>
      <c r="AF452" s="13"/>
      <c r="AG452" s="13"/>
      <c r="AH452" s="39"/>
      <c r="AI452" s="140"/>
      <c r="AJ452" s="39"/>
      <c r="AK452" s="140"/>
      <c r="AL452" s="13"/>
      <c r="AM452" s="13"/>
      <c r="AN452" s="13"/>
      <c r="AO452" s="155"/>
      <c r="AP452" s="26"/>
      <c r="AQ452" s="26"/>
      <c r="AR452" s="26"/>
      <c r="AS452" s="26"/>
      <c r="AT452" s="26"/>
      <c r="AU452" s="26"/>
      <c r="AV452" s="26"/>
      <c r="AW452" s="26"/>
      <c r="AX452" s="26"/>
      <c r="AY452" s="26"/>
      <c r="AZ452" s="26"/>
      <c r="BA452" s="26"/>
      <c r="BB452" s="26"/>
      <c r="BC452" s="26"/>
      <c r="BD452" s="26"/>
      <c r="BE452" s="26"/>
      <c r="BF452" s="26"/>
    </row>
    <row r="453" spans="1:58" ht="15.75" customHeight="1" outlineLevel="1" x14ac:dyDescent="0.45">
      <c r="A453" s="13">
        <v>450</v>
      </c>
      <c r="B453" s="39" t="s">
        <v>524</v>
      </c>
      <c r="C453" s="216" t="s">
        <v>525</v>
      </c>
      <c r="D453" s="66" t="s">
        <v>596</v>
      </c>
      <c r="E453" s="13"/>
      <c r="F453" s="132" t="s">
        <v>181</v>
      </c>
      <c r="G453" s="13"/>
      <c r="H453" s="13"/>
      <c r="I453" s="13"/>
      <c r="J453" s="13"/>
      <c r="K453" s="13"/>
      <c r="L453" s="13"/>
      <c r="M453" s="39"/>
      <c r="N453" s="167" t="s">
        <v>600</v>
      </c>
      <c r="O453" s="69" t="s">
        <v>353</v>
      </c>
      <c r="P453" s="66">
        <v>55.289549999999998</v>
      </c>
      <c r="Q453" s="66">
        <v>9.4395600000000002</v>
      </c>
      <c r="R453" s="14" t="s">
        <v>210</v>
      </c>
      <c r="S453" s="87" t="s">
        <v>356</v>
      </c>
      <c r="T453" s="87"/>
      <c r="U453" s="87"/>
      <c r="V453" s="87"/>
      <c r="W453" s="94"/>
      <c r="X453" s="39"/>
      <c r="Y453" s="13"/>
      <c r="Z453" s="13"/>
      <c r="AA453" s="13"/>
      <c r="AB453" s="13"/>
      <c r="AC453" s="13"/>
      <c r="AD453" s="13"/>
      <c r="AE453" s="13"/>
      <c r="AF453" s="13"/>
      <c r="AG453" s="13"/>
      <c r="AH453" s="39"/>
      <c r="AI453" s="140"/>
      <c r="AJ453" s="39"/>
      <c r="AK453" s="140"/>
      <c r="AL453" s="13"/>
      <c r="AM453" s="13"/>
      <c r="AN453" s="13"/>
      <c r="AO453" s="155"/>
      <c r="AP453" s="26"/>
      <c r="AQ453" s="26"/>
      <c r="AR453" s="26"/>
      <c r="AS453" s="26"/>
      <c r="AT453" s="26"/>
      <c r="AU453" s="26"/>
      <c r="AV453" s="26"/>
      <c r="AW453" s="26"/>
      <c r="AX453" s="26"/>
      <c r="AY453" s="26"/>
      <c r="AZ453" s="26"/>
      <c r="BA453" s="26"/>
      <c r="BB453" s="26"/>
      <c r="BC453" s="26"/>
      <c r="BD453" s="26"/>
      <c r="BE453" s="26"/>
      <c r="BF453" s="26"/>
    </row>
    <row r="454" spans="1:58" ht="15.75" customHeight="1" outlineLevel="1" x14ac:dyDescent="0.45">
      <c r="A454" s="13">
        <v>451</v>
      </c>
      <c r="B454" s="39" t="s">
        <v>524</v>
      </c>
      <c r="C454" s="216" t="s">
        <v>525</v>
      </c>
      <c r="D454" s="66" t="s">
        <v>596</v>
      </c>
      <c r="E454" s="13"/>
      <c r="F454" s="133" t="s">
        <v>275</v>
      </c>
      <c r="G454" s="13"/>
      <c r="H454" s="13"/>
      <c r="I454" s="13"/>
      <c r="J454" s="13"/>
      <c r="K454" s="13"/>
      <c r="L454" s="13"/>
      <c r="M454" s="39"/>
      <c r="N454" s="167" t="s">
        <v>600</v>
      </c>
      <c r="O454" s="69" t="s">
        <v>353</v>
      </c>
      <c r="P454" s="66">
        <v>55.289549999999998</v>
      </c>
      <c r="Q454" s="66">
        <v>9.4395600000000002</v>
      </c>
      <c r="R454" s="14" t="s">
        <v>210</v>
      </c>
      <c r="S454" s="87" t="s">
        <v>356</v>
      </c>
      <c r="T454" s="87"/>
      <c r="U454" s="87"/>
      <c r="V454" s="87"/>
      <c r="W454" s="94"/>
      <c r="X454" s="39"/>
      <c r="Y454" s="13"/>
      <c r="Z454" s="13"/>
      <c r="AA454" s="13"/>
      <c r="AB454" s="13"/>
      <c r="AC454" s="13"/>
      <c r="AD454" s="13"/>
      <c r="AE454" s="13"/>
      <c r="AF454" s="13"/>
      <c r="AG454" s="13"/>
      <c r="AH454" s="39"/>
      <c r="AI454" s="140"/>
      <c r="AJ454" s="39"/>
      <c r="AK454" s="140"/>
      <c r="AL454" s="13"/>
      <c r="AM454" s="13"/>
      <c r="AN454" s="13"/>
      <c r="AO454" s="155"/>
      <c r="AP454" s="26"/>
      <c r="AQ454" s="26"/>
      <c r="AR454" s="26"/>
      <c r="AS454" s="26"/>
      <c r="AT454" s="26"/>
      <c r="AU454" s="26"/>
      <c r="AV454" s="26"/>
      <c r="AW454" s="26"/>
      <c r="AX454" s="26"/>
      <c r="AY454" s="26"/>
      <c r="AZ454" s="26"/>
      <c r="BA454" s="26"/>
      <c r="BB454" s="26"/>
      <c r="BC454" s="26"/>
      <c r="BD454" s="26"/>
      <c r="BE454" s="26"/>
      <c r="BF454" s="26"/>
    </row>
    <row r="455" spans="1:58" ht="15.75" customHeight="1" outlineLevel="1" x14ac:dyDescent="0.45">
      <c r="A455" s="13">
        <v>452</v>
      </c>
      <c r="B455" s="39" t="s">
        <v>524</v>
      </c>
      <c r="C455" s="216" t="s">
        <v>525</v>
      </c>
      <c r="D455" s="66" t="s">
        <v>596</v>
      </c>
      <c r="E455" s="13"/>
      <c r="F455" s="132" t="s">
        <v>181</v>
      </c>
      <c r="G455" s="13"/>
      <c r="H455" s="13"/>
      <c r="I455" s="13"/>
      <c r="J455" s="13"/>
      <c r="K455" s="13"/>
      <c r="L455" s="13"/>
      <c r="M455" s="39"/>
      <c r="N455" s="167" t="s">
        <v>601</v>
      </c>
      <c r="O455" s="69" t="s">
        <v>353</v>
      </c>
      <c r="P455" s="66">
        <v>55.289549999999998</v>
      </c>
      <c r="Q455" s="66">
        <v>9.4395600000000002</v>
      </c>
      <c r="R455" s="14" t="s">
        <v>210</v>
      </c>
      <c r="S455" s="87" t="s">
        <v>356</v>
      </c>
      <c r="T455" s="87"/>
      <c r="U455" s="87"/>
      <c r="V455" s="87"/>
      <c r="W455" s="94"/>
      <c r="X455" s="39"/>
      <c r="Y455" s="13"/>
      <c r="Z455" s="13"/>
      <c r="AA455" s="13"/>
      <c r="AB455" s="13"/>
      <c r="AC455" s="13"/>
      <c r="AD455" s="13"/>
      <c r="AE455" s="13"/>
      <c r="AF455" s="13"/>
      <c r="AG455" s="13"/>
      <c r="AH455" s="39"/>
      <c r="AI455" s="140"/>
      <c r="AJ455" s="39"/>
      <c r="AK455" s="140"/>
      <c r="AL455" s="13"/>
      <c r="AM455" s="13"/>
      <c r="AN455" s="13"/>
      <c r="AO455" s="155"/>
      <c r="AP455" s="26"/>
      <c r="AQ455" s="26"/>
      <c r="AR455" s="26"/>
      <c r="AS455" s="26"/>
      <c r="AT455" s="26"/>
      <c r="AU455" s="26"/>
      <c r="AV455" s="26"/>
      <c r="AW455" s="26"/>
      <c r="AX455" s="26"/>
      <c r="AY455" s="26"/>
      <c r="AZ455" s="26"/>
      <c r="BA455" s="26"/>
      <c r="BB455" s="26"/>
      <c r="BC455" s="26"/>
      <c r="BD455" s="26"/>
      <c r="BE455" s="26"/>
      <c r="BF455" s="26"/>
    </row>
    <row r="456" spans="1:58" ht="15.75" customHeight="1" outlineLevel="1" x14ac:dyDescent="0.45">
      <c r="A456" s="13">
        <v>453</v>
      </c>
      <c r="B456" s="39" t="s">
        <v>524</v>
      </c>
      <c r="C456" s="216" t="s">
        <v>525</v>
      </c>
      <c r="D456" s="66" t="s">
        <v>596</v>
      </c>
      <c r="E456" s="13"/>
      <c r="F456" s="133" t="s">
        <v>275</v>
      </c>
      <c r="G456" s="13"/>
      <c r="H456" s="13"/>
      <c r="I456" s="13"/>
      <c r="J456" s="13"/>
      <c r="K456" s="13"/>
      <c r="L456" s="13"/>
      <c r="M456" s="39"/>
      <c r="N456" s="167" t="s">
        <v>601</v>
      </c>
      <c r="O456" s="69" t="s">
        <v>353</v>
      </c>
      <c r="P456" s="66">
        <v>55.289549999999998</v>
      </c>
      <c r="Q456" s="66">
        <v>9.4395600000000002</v>
      </c>
      <c r="R456" s="14" t="s">
        <v>210</v>
      </c>
      <c r="S456" s="87" t="s">
        <v>356</v>
      </c>
      <c r="T456" s="87"/>
      <c r="U456" s="87"/>
      <c r="V456" s="87"/>
      <c r="W456" s="94"/>
      <c r="X456" s="39"/>
      <c r="Y456" s="13"/>
      <c r="Z456" s="13"/>
      <c r="AA456" s="13"/>
      <c r="AB456" s="13"/>
      <c r="AC456" s="13"/>
      <c r="AD456" s="13"/>
      <c r="AE456" s="13"/>
      <c r="AF456" s="13"/>
      <c r="AG456" s="13"/>
      <c r="AH456" s="39"/>
      <c r="AI456" s="140"/>
      <c r="AJ456" s="39"/>
      <c r="AK456" s="140"/>
      <c r="AL456" s="13"/>
      <c r="AM456" s="13"/>
      <c r="AN456" s="13"/>
      <c r="AO456" s="155"/>
      <c r="AP456" s="26"/>
      <c r="AQ456" s="26"/>
      <c r="AR456" s="26"/>
      <c r="AS456" s="26"/>
      <c r="AT456" s="26"/>
      <c r="AU456" s="26"/>
      <c r="AV456" s="26"/>
      <c r="AW456" s="26"/>
      <c r="AX456" s="26"/>
      <c r="AY456" s="26"/>
      <c r="AZ456" s="26"/>
      <c r="BA456" s="26"/>
      <c r="BB456" s="26"/>
      <c r="BC456" s="26"/>
      <c r="BD456" s="26"/>
      <c r="BE456" s="26"/>
      <c r="BF456" s="26"/>
    </row>
    <row r="457" spans="1:58" ht="15.75" customHeight="1" outlineLevel="1" x14ac:dyDescent="0.45">
      <c r="A457" s="13">
        <v>454</v>
      </c>
      <c r="B457" s="39" t="s">
        <v>524</v>
      </c>
      <c r="C457" s="216" t="s">
        <v>525</v>
      </c>
      <c r="D457" s="66" t="s">
        <v>596</v>
      </c>
      <c r="E457" s="13"/>
      <c r="F457" s="132" t="s">
        <v>181</v>
      </c>
      <c r="G457" s="13"/>
      <c r="H457" s="13"/>
      <c r="I457" s="13"/>
      <c r="J457" s="13"/>
      <c r="K457" s="13"/>
      <c r="L457" s="13"/>
      <c r="M457" s="39"/>
      <c r="N457" s="167" t="s">
        <v>602</v>
      </c>
      <c r="O457" s="69" t="s">
        <v>353</v>
      </c>
      <c r="P457" s="66">
        <v>55.289549999999998</v>
      </c>
      <c r="Q457" s="66">
        <v>9.4395600000000002</v>
      </c>
      <c r="R457" s="14" t="s">
        <v>210</v>
      </c>
      <c r="S457" s="87" t="s">
        <v>356</v>
      </c>
      <c r="T457" s="87"/>
      <c r="U457" s="87"/>
      <c r="V457" s="87"/>
      <c r="W457" s="94"/>
      <c r="X457" s="39"/>
      <c r="Y457" s="13"/>
      <c r="Z457" s="13"/>
      <c r="AA457" s="13"/>
      <c r="AB457" s="13"/>
      <c r="AC457" s="13"/>
      <c r="AD457" s="13"/>
      <c r="AE457" s="13"/>
      <c r="AF457" s="13"/>
      <c r="AG457" s="13"/>
      <c r="AH457" s="39"/>
      <c r="AI457" s="140"/>
      <c r="AJ457" s="39"/>
      <c r="AK457" s="140"/>
      <c r="AL457" s="13"/>
      <c r="AM457" s="13"/>
      <c r="AN457" s="13"/>
      <c r="AO457" s="155"/>
      <c r="AP457" s="26"/>
      <c r="AQ457" s="26"/>
      <c r="AR457" s="26"/>
      <c r="AS457" s="26"/>
      <c r="AT457" s="26"/>
      <c r="AU457" s="26"/>
      <c r="AV457" s="26"/>
      <c r="AW457" s="26"/>
      <c r="AX457" s="26"/>
      <c r="AY457" s="26"/>
      <c r="AZ457" s="26"/>
      <c r="BA457" s="26"/>
      <c r="BB457" s="26"/>
      <c r="BC457" s="26"/>
      <c r="BD457" s="26"/>
      <c r="BE457" s="26"/>
      <c r="BF457" s="26"/>
    </row>
    <row r="458" spans="1:58" ht="15.75" customHeight="1" outlineLevel="1" x14ac:dyDescent="0.45">
      <c r="A458" s="13">
        <v>455</v>
      </c>
      <c r="B458" s="39" t="s">
        <v>524</v>
      </c>
      <c r="C458" s="216" t="s">
        <v>525</v>
      </c>
      <c r="D458" s="66" t="s">
        <v>596</v>
      </c>
      <c r="E458" s="13"/>
      <c r="F458" s="133" t="s">
        <v>275</v>
      </c>
      <c r="G458" s="13"/>
      <c r="H458" s="13"/>
      <c r="I458" s="13"/>
      <c r="J458" s="13"/>
      <c r="K458" s="13"/>
      <c r="L458" s="13"/>
      <c r="M458" s="39"/>
      <c r="N458" s="167" t="s">
        <v>602</v>
      </c>
      <c r="O458" s="69" t="s">
        <v>353</v>
      </c>
      <c r="P458" s="66">
        <v>55.289549999999998</v>
      </c>
      <c r="Q458" s="66">
        <v>9.4395600000000002</v>
      </c>
      <c r="R458" s="14" t="s">
        <v>210</v>
      </c>
      <c r="S458" s="87" t="s">
        <v>356</v>
      </c>
      <c r="T458" s="87"/>
      <c r="U458" s="87"/>
      <c r="V458" s="87"/>
      <c r="W458" s="94"/>
      <c r="X458" s="39"/>
      <c r="Y458" s="13"/>
      <c r="Z458" s="13"/>
      <c r="AA458" s="13"/>
      <c r="AB458" s="13"/>
      <c r="AC458" s="13"/>
      <c r="AD458" s="13"/>
      <c r="AE458" s="13"/>
      <c r="AF458" s="13"/>
      <c r="AG458" s="13"/>
      <c r="AH458" s="39"/>
      <c r="AI458" s="140"/>
      <c r="AJ458" s="39"/>
      <c r="AK458" s="140"/>
      <c r="AL458" s="13"/>
      <c r="AM458" s="13"/>
      <c r="AN458" s="13"/>
      <c r="AO458" s="155"/>
      <c r="AP458" s="26"/>
      <c r="AQ458" s="26"/>
      <c r="AR458" s="26"/>
      <c r="AS458" s="26"/>
      <c r="AT458" s="26"/>
      <c r="AU458" s="26"/>
      <c r="AV458" s="26"/>
      <c r="AW458" s="26"/>
      <c r="AX458" s="26"/>
      <c r="AY458" s="26"/>
      <c r="AZ458" s="26"/>
      <c r="BA458" s="26"/>
      <c r="BB458" s="26"/>
      <c r="BC458" s="26"/>
      <c r="BD458" s="26"/>
      <c r="BE458" s="26"/>
      <c r="BF458" s="26"/>
    </row>
    <row r="459" spans="1:58" ht="15.75" customHeight="1" outlineLevel="1" x14ac:dyDescent="0.45">
      <c r="A459" s="13">
        <v>456</v>
      </c>
      <c r="B459" s="39" t="s">
        <v>524</v>
      </c>
      <c r="C459" s="216" t="s">
        <v>525</v>
      </c>
      <c r="D459" s="66" t="s">
        <v>596</v>
      </c>
      <c r="E459" s="13"/>
      <c r="F459" s="132" t="s">
        <v>181</v>
      </c>
      <c r="G459" s="13"/>
      <c r="H459" s="13"/>
      <c r="I459" s="13"/>
      <c r="J459" s="13"/>
      <c r="K459" s="13"/>
      <c r="L459" s="13"/>
      <c r="M459" s="39"/>
      <c r="N459" s="167" t="s">
        <v>603</v>
      </c>
      <c r="O459" s="69" t="s">
        <v>353</v>
      </c>
      <c r="P459" s="66">
        <v>55.289549999999998</v>
      </c>
      <c r="Q459" s="66">
        <v>9.4395600000000002</v>
      </c>
      <c r="R459" s="14" t="s">
        <v>210</v>
      </c>
      <c r="S459" s="87" t="s">
        <v>356</v>
      </c>
      <c r="T459" s="87"/>
      <c r="U459" s="87"/>
      <c r="V459" s="87"/>
      <c r="W459" s="94"/>
      <c r="X459" s="39"/>
      <c r="Y459" s="13"/>
      <c r="Z459" s="13"/>
      <c r="AA459" s="13"/>
      <c r="AB459" s="13"/>
      <c r="AC459" s="13"/>
      <c r="AD459" s="13"/>
      <c r="AE459" s="13"/>
      <c r="AF459" s="13"/>
      <c r="AG459" s="13"/>
      <c r="AH459" s="39"/>
      <c r="AI459" s="140"/>
      <c r="AJ459" s="39"/>
      <c r="AK459" s="140"/>
      <c r="AL459" s="13"/>
      <c r="AM459" s="13"/>
      <c r="AN459" s="13"/>
      <c r="AO459" s="155"/>
      <c r="AP459" s="26"/>
      <c r="AQ459" s="26"/>
      <c r="AR459" s="26"/>
      <c r="AS459" s="26"/>
      <c r="AT459" s="26"/>
      <c r="AU459" s="26"/>
      <c r="AV459" s="26"/>
      <c r="AW459" s="26"/>
      <c r="AX459" s="26"/>
      <c r="AY459" s="26"/>
      <c r="AZ459" s="26"/>
      <c r="BA459" s="26"/>
      <c r="BB459" s="26"/>
      <c r="BC459" s="26"/>
      <c r="BD459" s="26"/>
      <c r="BE459" s="26"/>
      <c r="BF459" s="26"/>
    </row>
    <row r="460" spans="1:58" ht="15.75" customHeight="1" outlineLevel="1" x14ac:dyDescent="0.45">
      <c r="A460" s="13">
        <v>457</v>
      </c>
      <c r="B460" s="39" t="s">
        <v>524</v>
      </c>
      <c r="C460" s="216" t="s">
        <v>525</v>
      </c>
      <c r="D460" s="66" t="s">
        <v>596</v>
      </c>
      <c r="E460" s="13"/>
      <c r="F460" s="133" t="s">
        <v>275</v>
      </c>
      <c r="G460" s="13"/>
      <c r="H460" s="13"/>
      <c r="I460" s="13"/>
      <c r="J460" s="13"/>
      <c r="K460" s="13"/>
      <c r="L460" s="13"/>
      <c r="M460" s="39"/>
      <c r="N460" s="167" t="s">
        <v>603</v>
      </c>
      <c r="O460" s="69" t="s">
        <v>353</v>
      </c>
      <c r="P460" s="66">
        <v>55.289549999999998</v>
      </c>
      <c r="Q460" s="66">
        <v>9.4395600000000002</v>
      </c>
      <c r="R460" s="14" t="s">
        <v>210</v>
      </c>
      <c r="S460" s="87" t="s">
        <v>356</v>
      </c>
      <c r="T460" s="87"/>
      <c r="U460" s="87"/>
      <c r="V460" s="87"/>
      <c r="W460" s="94"/>
      <c r="X460" s="39"/>
      <c r="Y460" s="13"/>
      <c r="Z460" s="13"/>
      <c r="AA460" s="13"/>
      <c r="AB460" s="13"/>
      <c r="AC460" s="13"/>
      <c r="AD460" s="13"/>
      <c r="AE460" s="13"/>
      <c r="AF460" s="13"/>
      <c r="AG460" s="13"/>
      <c r="AH460" s="39"/>
      <c r="AI460" s="140"/>
      <c r="AJ460" s="39"/>
      <c r="AK460" s="140"/>
      <c r="AL460" s="13"/>
      <c r="AM460" s="13"/>
      <c r="AN460" s="13"/>
      <c r="AO460" s="155"/>
      <c r="AP460" s="26"/>
      <c r="AQ460" s="26"/>
      <c r="AR460" s="26"/>
      <c r="AS460" s="26"/>
      <c r="AT460" s="26"/>
      <c r="AU460" s="26"/>
      <c r="AV460" s="26"/>
      <c r="AW460" s="26"/>
      <c r="AX460" s="26"/>
      <c r="AY460" s="26"/>
      <c r="AZ460" s="26"/>
      <c r="BA460" s="26"/>
      <c r="BB460" s="26"/>
      <c r="BC460" s="26"/>
      <c r="BD460" s="26"/>
      <c r="BE460" s="26"/>
      <c r="BF460" s="26"/>
    </row>
    <row r="461" spans="1:58" ht="15.75" customHeight="1" outlineLevel="1" x14ac:dyDescent="0.45">
      <c r="A461" s="13">
        <v>458</v>
      </c>
      <c r="B461" s="39" t="s">
        <v>524</v>
      </c>
      <c r="C461" s="216" t="s">
        <v>525</v>
      </c>
      <c r="D461" s="66" t="s">
        <v>596</v>
      </c>
      <c r="E461" s="13"/>
      <c r="F461" s="132" t="s">
        <v>181</v>
      </c>
      <c r="G461" s="13"/>
      <c r="H461" s="13"/>
      <c r="I461" s="13"/>
      <c r="J461" s="13"/>
      <c r="K461" s="13"/>
      <c r="L461" s="13"/>
      <c r="M461" s="39"/>
      <c r="N461" s="167" t="s">
        <v>604</v>
      </c>
      <c r="O461" s="69" t="s">
        <v>353</v>
      </c>
      <c r="P461" s="66">
        <v>55.289549999999998</v>
      </c>
      <c r="Q461" s="66">
        <v>9.4395600000000002</v>
      </c>
      <c r="R461" s="14" t="s">
        <v>210</v>
      </c>
      <c r="S461" s="87" t="s">
        <v>356</v>
      </c>
      <c r="T461" s="87"/>
      <c r="U461" s="87"/>
      <c r="V461" s="87"/>
      <c r="W461" s="94"/>
      <c r="X461" s="39"/>
      <c r="Y461" s="13"/>
      <c r="Z461" s="13"/>
      <c r="AA461" s="13"/>
      <c r="AB461" s="13"/>
      <c r="AC461" s="13"/>
      <c r="AD461" s="13"/>
      <c r="AE461" s="13"/>
      <c r="AF461" s="13"/>
      <c r="AG461" s="13"/>
      <c r="AH461" s="39"/>
      <c r="AI461" s="140"/>
      <c r="AJ461" s="39"/>
      <c r="AK461" s="140"/>
      <c r="AL461" s="13"/>
      <c r="AM461" s="13"/>
      <c r="AN461" s="13"/>
      <c r="AO461" s="155"/>
      <c r="AP461" s="26"/>
      <c r="AQ461" s="26"/>
      <c r="AR461" s="26"/>
      <c r="AS461" s="26"/>
      <c r="AT461" s="26"/>
      <c r="AU461" s="26"/>
      <c r="AV461" s="26"/>
      <c r="AW461" s="26"/>
      <c r="AX461" s="26"/>
      <c r="AY461" s="26"/>
      <c r="AZ461" s="26"/>
      <c r="BA461" s="26"/>
      <c r="BB461" s="26"/>
      <c r="BC461" s="26"/>
      <c r="BD461" s="26"/>
      <c r="BE461" s="26"/>
      <c r="BF461" s="26"/>
    </row>
    <row r="462" spans="1:58" ht="15.75" customHeight="1" outlineLevel="1" x14ac:dyDescent="0.45">
      <c r="A462" s="13">
        <v>459</v>
      </c>
      <c r="B462" s="39" t="s">
        <v>524</v>
      </c>
      <c r="C462" s="216" t="s">
        <v>525</v>
      </c>
      <c r="D462" s="66" t="s">
        <v>596</v>
      </c>
      <c r="E462" s="13"/>
      <c r="F462" s="133" t="s">
        <v>275</v>
      </c>
      <c r="G462" s="13"/>
      <c r="H462" s="13"/>
      <c r="I462" s="13"/>
      <c r="J462" s="13"/>
      <c r="K462" s="13"/>
      <c r="L462" s="13"/>
      <c r="M462" s="39"/>
      <c r="N462" s="167" t="s">
        <v>604</v>
      </c>
      <c r="O462" s="69" t="s">
        <v>353</v>
      </c>
      <c r="P462" s="66">
        <v>55.289549999999998</v>
      </c>
      <c r="Q462" s="66">
        <v>9.4395600000000002</v>
      </c>
      <c r="R462" s="14" t="s">
        <v>210</v>
      </c>
      <c r="S462" s="87" t="s">
        <v>356</v>
      </c>
      <c r="T462" s="87"/>
      <c r="U462" s="87"/>
      <c r="V462" s="87"/>
      <c r="W462" s="94"/>
      <c r="X462" s="39"/>
      <c r="Y462" s="13"/>
      <c r="Z462" s="13"/>
      <c r="AA462" s="13"/>
      <c r="AB462" s="13"/>
      <c r="AC462" s="13"/>
      <c r="AD462" s="13"/>
      <c r="AE462" s="13"/>
      <c r="AF462" s="13"/>
      <c r="AG462" s="13"/>
      <c r="AH462" s="39"/>
      <c r="AI462" s="140"/>
      <c r="AJ462" s="39"/>
      <c r="AK462" s="140"/>
      <c r="AL462" s="13"/>
      <c r="AM462" s="13"/>
      <c r="AN462" s="13"/>
      <c r="AO462" s="155"/>
      <c r="AP462" s="26"/>
      <c r="AQ462" s="26"/>
      <c r="AR462" s="26"/>
      <c r="AS462" s="26"/>
      <c r="AT462" s="26"/>
      <c r="AU462" s="26"/>
      <c r="AV462" s="26"/>
      <c r="AW462" s="26"/>
      <c r="AX462" s="26"/>
      <c r="AY462" s="26"/>
      <c r="AZ462" s="26"/>
      <c r="BA462" s="26"/>
      <c r="BB462" s="26"/>
      <c r="BC462" s="26"/>
      <c r="BD462" s="26"/>
      <c r="BE462" s="26"/>
      <c r="BF462" s="26"/>
    </row>
    <row r="463" spans="1:58" ht="15.75" customHeight="1" outlineLevel="1" x14ac:dyDescent="0.45">
      <c r="A463" s="13">
        <v>460</v>
      </c>
      <c r="B463" s="39" t="s">
        <v>524</v>
      </c>
      <c r="C463" s="216" t="s">
        <v>525</v>
      </c>
      <c r="D463" s="66" t="s">
        <v>605</v>
      </c>
      <c r="E463" s="13"/>
      <c r="F463" s="132" t="s">
        <v>181</v>
      </c>
      <c r="G463" s="13"/>
      <c r="H463" s="13"/>
      <c r="I463" s="13"/>
      <c r="J463" s="13"/>
      <c r="K463" s="13"/>
      <c r="L463" s="13"/>
      <c r="M463" s="39"/>
      <c r="N463" s="167" t="s">
        <v>606</v>
      </c>
      <c r="O463" s="69" t="s">
        <v>580</v>
      </c>
      <c r="P463" s="66">
        <v>39.220300000000002</v>
      </c>
      <c r="Q463" s="66">
        <v>3.1373799999999998</v>
      </c>
      <c r="R463" s="14" t="s">
        <v>190</v>
      </c>
      <c r="S463" s="87" t="s">
        <v>553</v>
      </c>
      <c r="T463" s="87"/>
      <c r="U463" s="87"/>
      <c r="V463" s="87"/>
      <c r="W463" s="94"/>
      <c r="X463" s="39"/>
      <c r="Y463" s="13"/>
      <c r="Z463" s="13"/>
      <c r="AA463" s="13"/>
      <c r="AB463" s="13"/>
      <c r="AC463" s="13"/>
      <c r="AD463" s="13"/>
      <c r="AE463" s="13"/>
      <c r="AF463" s="13"/>
      <c r="AG463" s="13"/>
      <c r="AH463" s="39"/>
      <c r="AI463" s="140"/>
      <c r="AJ463" s="39"/>
      <c r="AK463" s="140"/>
      <c r="AL463" s="13"/>
      <c r="AM463" s="13"/>
      <c r="AN463" s="13"/>
      <c r="AO463" s="155"/>
      <c r="AP463" s="26"/>
      <c r="AQ463" s="26"/>
      <c r="AR463" s="26"/>
      <c r="AS463" s="26"/>
      <c r="AT463" s="26"/>
      <c r="AU463" s="26"/>
      <c r="AV463" s="26"/>
      <c r="AW463" s="26"/>
      <c r="AX463" s="26"/>
      <c r="AY463" s="26"/>
      <c r="AZ463" s="26"/>
      <c r="BA463" s="26"/>
      <c r="BB463" s="26"/>
      <c r="BC463" s="26"/>
      <c r="BD463" s="26"/>
      <c r="BE463" s="26"/>
      <c r="BF463" s="26"/>
    </row>
    <row r="464" spans="1:58" ht="15.75" customHeight="1" outlineLevel="1" x14ac:dyDescent="0.45">
      <c r="A464" s="13">
        <v>461</v>
      </c>
      <c r="B464" s="39" t="s">
        <v>524</v>
      </c>
      <c r="C464" s="216" t="s">
        <v>525</v>
      </c>
      <c r="D464" s="66" t="s">
        <v>605</v>
      </c>
      <c r="E464" s="13"/>
      <c r="F464" s="133" t="s">
        <v>275</v>
      </c>
      <c r="G464" s="13"/>
      <c r="H464" s="13"/>
      <c r="I464" s="13"/>
      <c r="J464" s="13"/>
      <c r="K464" s="13"/>
      <c r="L464" s="13"/>
      <c r="M464" s="39"/>
      <c r="N464" s="167" t="s">
        <v>607</v>
      </c>
      <c r="O464" s="69" t="s">
        <v>580</v>
      </c>
      <c r="P464" s="66">
        <v>39.220300000000002</v>
      </c>
      <c r="Q464" s="66">
        <v>3.1373799999999998</v>
      </c>
      <c r="R464" s="14" t="s">
        <v>190</v>
      </c>
      <c r="S464" s="87" t="s">
        <v>553</v>
      </c>
      <c r="T464" s="87"/>
      <c r="U464" s="87"/>
      <c r="V464" s="87"/>
      <c r="W464" s="94"/>
      <c r="X464" s="39"/>
      <c r="Y464" s="13"/>
      <c r="Z464" s="13"/>
      <c r="AA464" s="13"/>
      <c r="AB464" s="13"/>
      <c r="AC464" s="13"/>
      <c r="AD464" s="13"/>
      <c r="AE464" s="13"/>
      <c r="AF464" s="13"/>
      <c r="AG464" s="13"/>
      <c r="AH464" s="39"/>
      <c r="AI464" s="140"/>
      <c r="AJ464" s="39"/>
      <c r="AK464" s="140"/>
      <c r="AL464" s="13"/>
      <c r="AM464" s="13"/>
      <c r="AN464" s="13"/>
      <c r="AO464" s="155"/>
      <c r="AP464" s="26"/>
      <c r="AQ464" s="26"/>
      <c r="AR464" s="26"/>
      <c r="AS464" s="26"/>
      <c r="AT464" s="26"/>
      <c r="AU464" s="26"/>
      <c r="AV464" s="26"/>
      <c r="AW464" s="26"/>
      <c r="AX464" s="26"/>
      <c r="AY464" s="26"/>
      <c r="AZ464" s="26"/>
      <c r="BA464" s="26"/>
      <c r="BB464" s="26"/>
      <c r="BC464" s="26"/>
      <c r="BD464" s="26"/>
      <c r="BE464" s="26"/>
      <c r="BF464" s="26"/>
    </row>
    <row r="465" spans="1:58" ht="15.75" customHeight="1" outlineLevel="1" x14ac:dyDescent="0.45">
      <c r="A465" s="13">
        <v>462</v>
      </c>
      <c r="B465" s="39" t="s">
        <v>524</v>
      </c>
      <c r="C465" s="216" t="s">
        <v>525</v>
      </c>
      <c r="D465" s="66" t="s">
        <v>605</v>
      </c>
      <c r="E465" s="13"/>
      <c r="F465" s="132" t="s">
        <v>181</v>
      </c>
      <c r="G465" s="13"/>
      <c r="H465" s="13"/>
      <c r="I465" s="13"/>
      <c r="J465" s="13"/>
      <c r="K465" s="13"/>
      <c r="L465" s="13"/>
      <c r="M465" s="39"/>
      <c r="N465" s="167" t="s">
        <v>608</v>
      </c>
      <c r="O465" s="69" t="s">
        <v>580</v>
      </c>
      <c r="P465" s="66">
        <v>39.221640000000001</v>
      </c>
      <c r="Q465" s="66">
        <v>3.1388699999999998</v>
      </c>
      <c r="R465" s="14" t="s">
        <v>190</v>
      </c>
      <c r="S465" s="87" t="s">
        <v>553</v>
      </c>
      <c r="T465" s="87"/>
      <c r="U465" s="87"/>
      <c r="V465" s="87"/>
      <c r="W465" s="94"/>
      <c r="X465" s="39"/>
      <c r="Y465" s="13"/>
      <c r="Z465" s="13"/>
      <c r="AA465" s="13"/>
      <c r="AB465" s="13"/>
      <c r="AC465" s="13"/>
      <c r="AD465" s="13"/>
      <c r="AE465" s="13"/>
      <c r="AF465" s="13"/>
      <c r="AG465" s="13"/>
      <c r="AH465" s="39"/>
      <c r="AI465" s="140"/>
      <c r="AJ465" s="39"/>
      <c r="AK465" s="140"/>
      <c r="AL465" s="13"/>
      <c r="AM465" s="13"/>
      <c r="AN465" s="13"/>
      <c r="AO465" s="155"/>
      <c r="AP465" s="26"/>
      <c r="AQ465" s="26"/>
      <c r="AR465" s="26"/>
      <c r="AS465" s="26"/>
      <c r="AT465" s="26"/>
      <c r="AU465" s="26"/>
      <c r="AV465" s="26"/>
      <c r="AW465" s="26"/>
      <c r="AX465" s="26"/>
      <c r="AY465" s="26"/>
      <c r="AZ465" s="26"/>
      <c r="BA465" s="26"/>
      <c r="BB465" s="26"/>
      <c r="BC465" s="26"/>
      <c r="BD465" s="26"/>
      <c r="BE465" s="26"/>
      <c r="BF465" s="26"/>
    </row>
    <row r="466" spans="1:58" ht="15.75" customHeight="1" outlineLevel="1" x14ac:dyDescent="0.45">
      <c r="A466" s="13">
        <v>463</v>
      </c>
      <c r="B466" s="39" t="s">
        <v>524</v>
      </c>
      <c r="C466" s="216" t="s">
        <v>525</v>
      </c>
      <c r="D466" s="66" t="s">
        <v>605</v>
      </c>
      <c r="E466" s="13"/>
      <c r="F466" s="133" t="s">
        <v>275</v>
      </c>
      <c r="G466" s="13"/>
      <c r="H466" s="13"/>
      <c r="I466" s="13"/>
      <c r="J466" s="13"/>
      <c r="K466" s="13"/>
      <c r="L466" s="13"/>
      <c r="M466" s="39"/>
      <c r="N466" s="167" t="s">
        <v>607</v>
      </c>
      <c r="O466" s="69" t="s">
        <v>580</v>
      </c>
      <c r="P466" s="66">
        <v>39.221640000000001</v>
      </c>
      <c r="Q466" s="66">
        <v>3.1388699999999998</v>
      </c>
      <c r="R466" s="14" t="s">
        <v>190</v>
      </c>
      <c r="S466" s="87" t="s">
        <v>553</v>
      </c>
      <c r="T466" s="87"/>
      <c r="U466" s="87"/>
      <c r="V466" s="87"/>
      <c r="W466" s="94"/>
      <c r="X466" s="39"/>
      <c r="Y466" s="13"/>
      <c r="Z466" s="13"/>
      <c r="AA466" s="13"/>
      <c r="AB466" s="13"/>
      <c r="AC466" s="13"/>
      <c r="AD466" s="13"/>
      <c r="AE466" s="13"/>
      <c r="AF466" s="13"/>
      <c r="AG466" s="13"/>
      <c r="AH466" s="39"/>
      <c r="AI466" s="140"/>
      <c r="AJ466" s="39"/>
      <c r="AK466" s="140"/>
      <c r="AL466" s="13"/>
      <c r="AM466" s="13"/>
      <c r="AN466" s="13"/>
      <c r="AO466" s="155"/>
      <c r="AP466" s="26"/>
      <c r="AQ466" s="26"/>
      <c r="AR466" s="26"/>
      <c r="AS466" s="26"/>
      <c r="AT466" s="26"/>
      <c r="AU466" s="26"/>
      <c r="AV466" s="26"/>
      <c r="AW466" s="26"/>
      <c r="AX466" s="26"/>
      <c r="AY466" s="26"/>
      <c r="AZ466" s="26"/>
      <c r="BA466" s="26"/>
      <c r="BB466" s="26"/>
      <c r="BC466" s="26"/>
      <c r="BD466" s="26"/>
      <c r="BE466" s="26"/>
      <c r="BF466" s="26"/>
    </row>
    <row r="467" spans="1:58" ht="15.75" customHeight="1" outlineLevel="1" x14ac:dyDescent="0.45">
      <c r="A467" s="13">
        <v>464</v>
      </c>
      <c r="B467" s="39" t="s">
        <v>524</v>
      </c>
      <c r="C467" s="216" t="s">
        <v>525</v>
      </c>
      <c r="D467" s="66" t="s">
        <v>605</v>
      </c>
      <c r="E467" s="13"/>
      <c r="F467" s="132" t="s">
        <v>181</v>
      </c>
      <c r="G467" s="13"/>
      <c r="H467" s="13"/>
      <c r="I467" s="13"/>
      <c r="J467" s="13"/>
      <c r="K467" s="13"/>
      <c r="L467" s="13"/>
      <c r="M467" s="39"/>
      <c r="N467" s="167" t="s">
        <v>609</v>
      </c>
      <c r="O467" s="69" t="s">
        <v>580</v>
      </c>
      <c r="P467" s="66">
        <v>39.3217</v>
      </c>
      <c r="Q467" s="66">
        <v>2.4257</v>
      </c>
      <c r="R467" s="14" t="s">
        <v>190</v>
      </c>
      <c r="S467" s="87" t="s">
        <v>553</v>
      </c>
      <c r="T467" s="87"/>
      <c r="U467" s="87"/>
      <c r="V467" s="87"/>
      <c r="W467" s="94"/>
      <c r="X467" s="39"/>
      <c r="Y467" s="13"/>
      <c r="Z467" s="13"/>
      <c r="AA467" s="13"/>
      <c r="AB467" s="13"/>
      <c r="AC467" s="13"/>
      <c r="AD467" s="13"/>
      <c r="AE467" s="13"/>
      <c r="AF467" s="13"/>
      <c r="AG467" s="13"/>
      <c r="AH467" s="39"/>
      <c r="AI467" s="140"/>
      <c r="AJ467" s="39"/>
      <c r="AK467" s="140"/>
      <c r="AL467" s="13"/>
      <c r="AM467" s="13"/>
      <c r="AN467" s="13"/>
      <c r="AO467" s="155"/>
      <c r="AP467" s="26"/>
      <c r="AQ467" s="26"/>
      <c r="AR467" s="26"/>
      <c r="AS467" s="26"/>
      <c r="AT467" s="26"/>
      <c r="AU467" s="26"/>
      <c r="AV467" s="26"/>
      <c r="AW467" s="26"/>
      <c r="AX467" s="26"/>
      <c r="AY467" s="26"/>
      <c r="AZ467" s="26"/>
      <c r="BA467" s="26"/>
      <c r="BB467" s="26"/>
      <c r="BC467" s="26"/>
      <c r="BD467" s="26"/>
      <c r="BE467" s="26"/>
      <c r="BF467" s="26"/>
    </row>
    <row r="468" spans="1:58" ht="15.75" customHeight="1" outlineLevel="1" x14ac:dyDescent="0.45">
      <c r="A468" s="13">
        <v>465</v>
      </c>
      <c r="B468" s="39" t="s">
        <v>524</v>
      </c>
      <c r="C468" s="216" t="s">
        <v>525</v>
      </c>
      <c r="D468" s="66" t="s">
        <v>605</v>
      </c>
      <c r="E468" s="13"/>
      <c r="F468" s="133" t="s">
        <v>275</v>
      </c>
      <c r="G468" s="13"/>
      <c r="H468" s="13"/>
      <c r="I468" s="13"/>
      <c r="J468" s="13"/>
      <c r="K468" s="13"/>
      <c r="L468" s="13"/>
      <c r="M468" s="39"/>
      <c r="N468" s="167" t="s">
        <v>607</v>
      </c>
      <c r="O468" s="69" t="s">
        <v>580</v>
      </c>
      <c r="P468" s="66">
        <v>39.3217</v>
      </c>
      <c r="Q468" s="66">
        <v>2.4257</v>
      </c>
      <c r="R468" s="14" t="s">
        <v>190</v>
      </c>
      <c r="S468" s="87" t="s">
        <v>553</v>
      </c>
      <c r="T468" s="87"/>
      <c r="U468" s="87"/>
      <c r="V468" s="87"/>
      <c r="W468" s="94"/>
      <c r="X468" s="39"/>
      <c r="Y468" s="13"/>
      <c r="Z468" s="13"/>
      <c r="AA468" s="13"/>
      <c r="AB468" s="13"/>
      <c r="AC468" s="13"/>
      <c r="AD468" s="13"/>
      <c r="AE468" s="13"/>
      <c r="AF468" s="13"/>
      <c r="AG468" s="13"/>
      <c r="AH468" s="39"/>
      <c r="AI468" s="140"/>
      <c r="AJ468" s="39"/>
      <c r="AK468" s="140"/>
      <c r="AL468" s="13"/>
      <c r="AM468" s="13"/>
      <c r="AN468" s="13"/>
      <c r="AO468" s="155"/>
      <c r="AP468" s="26"/>
      <c r="AQ468" s="26"/>
      <c r="AR468" s="26"/>
      <c r="AS468" s="26"/>
      <c r="AT468" s="26"/>
      <c r="AU468" s="26"/>
      <c r="AV468" s="26"/>
      <c r="AW468" s="26"/>
      <c r="AX468" s="26"/>
      <c r="AY468" s="26"/>
      <c r="AZ468" s="26"/>
      <c r="BA468" s="26"/>
      <c r="BB468" s="26"/>
      <c r="BC468" s="26"/>
      <c r="BD468" s="26"/>
      <c r="BE468" s="26"/>
      <c r="BF468" s="26"/>
    </row>
    <row r="469" spans="1:58" ht="15.75" customHeight="1" outlineLevel="1" x14ac:dyDescent="0.45">
      <c r="A469" s="13">
        <v>466</v>
      </c>
      <c r="B469" s="39" t="s">
        <v>524</v>
      </c>
      <c r="C469" s="216" t="s">
        <v>525</v>
      </c>
      <c r="D469" s="66" t="s">
        <v>610</v>
      </c>
      <c r="E469" s="13"/>
      <c r="F469" s="133" t="s">
        <v>275</v>
      </c>
      <c r="G469" s="13"/>
      <c r="H469" s="13"/>
      <c r="I469" s="13"/>
      <c r="J469" s="13"/>
      <c r="K469" s="13"/>
      <c r="L469" s="13"/>
      <c r="M469" s="39"/>
      <c r="N469" s="167" t="s">
        <v>611</v>
      </c>
      <c r="O469" s="69" t="s">
        <v>612</v>
      </c>
      <c r="P469" s="66">
        <v>-45.847468059999997</v>
      </c>
      <c r="Q469" s="66">
        <v>170.71185600000001</v>
      </c>
      <c r="R469" s="14" t="s">
        <v>204</v>
      </c>
      <c r="S469" s="87" t="s">
        <v>613</v>
      </c>
      <c r="T469" s="87"/>
      <c r="U469" s="87"/>
      <c r="V469" s="87"/>
      <c r="W469" s="94"/>
      <c r="X469" s="39"/>
      <c r="Y469" s="13"/>
      <c r="Z469" s="13"/>
      <c r="AA469" s="13"/>
      <c r="AB469" s="13"/>
      <c r="AC469" s="13"/>
      <c r="AD469" s="13"/>
      <c r="AE469" s="13"/>
      <c r="AF469" s="13"/>
      <c r="AG469" s="13"/>
      <c r="AH469" s="39"/>
      <c r="AI469" s="140"/>
      <c r="AJ469" s="39"/>
      <c r="AK469" s="140"/>
      <c r="AL469" s="13"/>
      <c r="AM469" s="13"/>
      <c r="AN469" s="13"/>
      <c r="AO469" s="155"/>
      <c r="AP469" s="26"/>
      <c r="AQ469" s="26"/>
      <c r="AR469" s="26"/>
      <c r="AS469" s="26"/>
      <c r="AT469" s="26"/>
      <c r="AU469" s="26"/>
      <c r="AV469" s="26"/>
      <c r="AW469" s="26"/>
      <c r="AX469" s="26"/>
      <c r="AY469" s="26"/>
      <c r="AZ469" s="26"/>
      <c r="BA469" s="26"/>
      <c r="BB469" s="26"/>
      <c r="BC469" s="26"/>
      <c r="BD469" s="26"/>
      <c r="BE469" s="26"/>
      <c r="BF469" s="26"/>
    </row>
    <row r="470" spans="1:58" ht="15.75" customHeight="1" outlineLevel="1" x14ac:dyDescent="0.45">
      <c r="A470" s="13">
        <v>467</v>
      </c>
      <c r="B470" s="39" t="s">
        <v>524</v>
      </c>
      <c r="C470" s="216" t="s">
        <v>525</v>
      </c>
      <c r="D470" s="66" t="s">
        <v>610</v>
      </c>
      <c r="E470" s="13"/>
      <c r="F470" s="133" t="s">
        <v>275</v>
      </c>
      <c r="G470" s="13"/>
      <c r="H470" s="13"/>
      <c r="I470" s="13"/>
      <c r="J470" s="13"/>
      <c r="K470" s="13"/>
      <c r="L470" s="13"/>
      <c r="M470" s="39"/>
      <c r="N470" s="167" t="s">
        <v>611</v>
      </c>
      <c r="O470" s="69" t="s">
        <v>612</v>
      </c>
      <c r="P470" s="66">
        <v>-45.847468059999997</v>
      </c>
      <c r="Q470" s="66">
        <v>170.71185600000001</v>
      </c>
      <c r="R470" s="14" t="s">
        <v>204</v>
      </c>
      <c r="S470" s="87" t="s">
        <v>613</v>
      </c>
      <c r="T470" s="87"/>
      <c r="U470" s="87"/>
      <c r="V470" s="87"/>
      <c r="W470" s="94"/>
      <c r="X470" s="39"/>
      <c r="Y470" s="13"/>
      <c r="Z470" s="13"/>
      <c r="AA470" s="13"/>
      <c r="AB470" s="13"/>
      <c r="AC470" s="13"/>
      <c r="AD470" s="13"/>
      <c r="AE470" s="13"/>
      <c r="AF470" s="13"/>
      <c r="AG470" s="13"/>
      <c r="AH470" s="39"/>
      <c r="AI470" s="140"/>
      <c r="AJ470" s="39"/>
      <c r="AK470" s="140"/>
      <c r="AL470" s="13"/>
      <c r="AM470" s="13"/>
      <c r="AN470" s="13"/>
      <c r="AO470" s="155"/>
      <c r="AP470" s="26"/>
      <c r="AQ470" s="26"/>
      <c r="AR470" s="26"/>
      <c r="AS470" s="26"/>
      <c r="AT470" s="26"/>
      <c r="AU470" s="26"/>
      <c r="AV470" s="26"/>
      <c r="AW470" s="26"/>
      <c r="AX470" s="26"/>
      <c r="AY470" s="26"/>
      <c r="AZ470" s="26"/>
      <c r="BA470" s="26"/>
      <c r="BB470" s="26"/>
      <c r="BC470" s="26"/>
      <c r="BD470" s="26"/>
      <c r="BE470" s="26"/>
      <c r="BF470" s="26"/>
    </row>
    <row r="471" spans="1:58" ht="15.75" customHeight="1" outlineLevel="1" x14ac:dyDescent="0.45">
      <c r="A471" s="13">
        <v>468</v>
      </c>
      <c r="B471" s="39" t="s">
        <v>524</v>
      </c>
      <c r="C471" s="216" t="s">
        <v>525</v>
      </c>
      <c r="D471" s="66" t="s">
        <v>610</v>
      </c>
      <c r="E471" s="13"/>
      <c r="F471" s="132" t="s">
        <v>181</v>
      </c>
      <c r="G471" s="13"/>
      <c r="H471" s="13"/>
      <c r="I471" s="13"/>
      <c r="J471" s="13"/>
      <c r="K471" s="13"/>
      <c r="L471" s="13"/>
      <c r="M471" s="39"/>
      <c r="N471" s="167" t="s">
        <v>611</v>
      </c>
      <c r="O471" s="69" t="s">
        <v>612</v>
      </c>
      <c r="P471" s="66">
        <v>-45.847438889999999</v>
      </c>
      <c r="Q471" s="66">
        <v>170.71182920000001</v>
      </c>
      <c r="R471" s="14" t="s">
        <v>204</v>
      </c>
      <c r="S471" s="87" t="s">
        <v>613</v>
      </c>
      <c r="T471" s="87"/>
      <c r="U471" s="87"/>
      <c r="V471" s="87"/>
      <c r="W471" s="94"/>
      <c r="X471" s="39"/>
      <c r="Y471" s="13"/>
      <c r="Z471" s="13"/>
      <c r="AA471" s="13"/>
      <c r="AB471" s="13"/>
      <c r="AC471" s="13"/>
      <c r="AD471" s="13"/>
      <c r="AE471" s="13"/>
      <c r="AF471" s="13"/>
      <c r="AG471" s="13"/>
      <c r="AH471" s="39"/>
      <c r="AI471" s="140"/>
      <c r="AJ471" s="39"/>
      <c r="AK471" s="140"/>
      <c r="AL471" s="13"/>
      <c r="AM471" s="13"/>
      <c r="AN471" s="13"/>
      <c r="AO471" s="155"/>
      <c r="AP471" s="26"/>
      <c r="AQ471" s="26"/>
      <c r="AR471" s="26"/>
      <c r="AS471" s="26"/>
      <c r="AT471" s="26"/>
      <c r="AU471" s="26"/>
      <c r="AV471" s="26"/>
      <c r="AW471" s="26"/>
      <c r="AX471" s="26"/>
      <c r="AY471" s="26"/>
      <c r="AZ471" s="26"/>
      <c r="BA471" s="26"/>
      <c r="BB471" s="26"/>
      <c r="BC471" s="26"/>
      <c r="BD471" s="26"/>
      <c r="BE471" s="26"/>
      <c r="BF471" s="26"/>
    </row>
    <row r="472" spans="1:58" ht="15.75" customHeight="1" outlineLevel="1" x14ac:dyDescent="0.45">
      <c r="A472" s="13">
        <v>469</v>
      </c>
      <c r="B472" s="39" t="s">
        <v>524</v>
      </c>
      <c r="C472" s="216" t="s">
        <v>525</v>
      </c>
      <c r="D472" s="66" t="s">
        <v>610</v>
      </c>
      <c r="E472" s="13"/>
      <c r="F472" s="132" t="s">
        <v>181</v>
      </c>
      <c r="G472" s="13"/>
      <c r="H472" s="13"/>
      <c r="I472" s="13"/>
      <c r="J472" s="13"/>
      <c r="K472" s="13"/>
      <c r="L472" s="13"/>
      <c r="M472" s="39"/>
      <c r="N472" s="167" t="s">
        <v>611</v>
      </c>
      <c r="O472" s="69" t="s">
        <v>612</v>
      </c>
      <c r="P472" s="66">
        <v>-45.84744491</v>
      </c>
      <c r="Q472" s="66">
        <v>170.71183189999999</v>
      </c>
      <c r="R472" s="14" t="s">
        <v>204</v>
      </c>
      <c r="S472" s="87" t="s">
        <v>613</v>
      </c>
      <c r="T472" s="87"/>
      <c r="U472" s="87"/>
      <c r="V472" s="87"/>
      <c r="W472" s="94"/>
      <c r="X472" s="39"/>
      <c r="Y472" s="13"/>
      <c r="Z472" s="13"/>
      <c r="AA472" s="13"/>
      <c r="AB472" s="13"/>
      <c r="AC472" s="13"/>
      <c r="AD472" s="13"/>
      <c r="AE472" s="13"/>
      <c r="AF472" s="13"/>
      <c r="AG472" s="13"/>
      <c r="AH472" s="39"/>
      <c r="AI472" s="140"/>
      <c r="AJ472" s="39"/>
      <c r="AK472" s="140"/>
      <c r="AL472" s="13"/>
      <c r="AM472" s="13"/>
      <c r="AN472" s="13"/>
      <c r="AO472" s="155"/>
      <c r="AP472" s="26"/>
      <c r="AQ472" s="26"/>
      <c r="AR472" s="26"/>
      <c r="AS472" s="26"/>
      <c r="AT472" s="26"/>
      <c r="AU472" s="26"/>
      <c r="AV472" s="26"/>
      <c r="AW472" s="26"/>
      <c r="AX472" s="26"/>
      <c r="AY472" s="26"/>
      <c r="AZ472" s="26"/>
      <c r="BA472" s="26"/>
      <c r="BB472" s="26"/>
      <c r="BC472" s="26"/>
      <c r="BD472" s="26"/>
      <c r="BE472" s="26"/>
      <c r="BF472" s="26"/>
    </row>
    <row r="473" spans="1:58" ht="15.75" customHeight="1" outlineLevel="1" x14ac:dyDescent="0.45">
      <c r="A473" s="13">
        <v>470</v>
      </c>
      <c r="B473" s="39" t="s">
        <v>524</v>
      </c>
      <c r="C473" s="216" t="s">
        <v>525</v>
      </c>
      <c r="D473" s="66" t="s">
        <v>610</v>
      </c>
      <c r="E473" s="13"/>
      <c r="F473" s="132" t="s">
        <v>181</v>
      </c>
      <c r="G473" s="13"/>
      <c r="H473" s="13"/>
      <c r="I473" s="13"/>
      <c r="J473" s="13"/>
      <c r="K473" s="13"/>
      <c r="L473" s="13"/>
      <c r="M473" s="39"/>
      <c r="N473" s="167" t="s">
        <v>611</v>
      </c>
      <c r="O473" s="69" t="s">
        <v>612</v>
      </c>
      <c r="P473" s="66">
        <v>-45.84744491</v>
      </c>
      <c r="Q473" s="66">
        <v>170.71183189999999</v>
      </c>
      <c r="R473" s="14" t="s">
        <v>204</v>
      </c>
      <c r="S473" s="87" t="s">
        <v>613</v>
      </c>
      <c r="T473" s="87"/>
      <c r="U473" s="87"/>
      <c r="V473" s="87"/>
      <c r="W473" s="94"/>
      <c r="X473" s="39"/>
      <c r="Y473" s="13"/>
      <c r="Z473" s="13"/>
      <c r="AA473" s="13"/>
      <c r="AB473" s="13"/>
      <c r="AC473" s="13"/>
      <c r="AD473" s="13"/>
      <c r="AE473" s="13"/>
      <c r="AF473" s="13"/>
      <c r="AG473" s="13"/>
      <c r="AH473" s="39"/>
      <c r="AI473" s="140"/>
      <c r="AJ473" s="39"/>
      <c r="AK473" s="140"/>
      <c r="AL473" s="13"/>
      <c r="AM473" s="13"/>
      <c r="AN473" s="13"/>
      <c r="AO473" s="155"/>
      <c r="AP473" s="26"/>
      <c r="AQ473" s="26"/>
      <c r="AR473" s="26"/>
      <c r="AS473" s="26"/>
      <c r="AT473" s="26"/>
      <c r="AU473" s="26"/>
      <c r="AV473" s="26"/>
      <c r="AW473" s="26"/>
      <c r="AX473" s="26"/>
      <c r="AY473" s="26"/>
      <c r="AZ473" s="26"/>
      <c r="BA473" s="26"/>
      <c r="BB473" s="26"/>
      <c r="BC473" s="26"/>
      <c r="BD473" s="26"/>
      <c r="BE473" s="26"/>
      <c r="BF473" s="26"/>
    </row>
    <row r="474" spans="1:58" ht="15.75" customHeight="1" outlineLevel="1" x14ac:dyDescent="0.45">
      <c r="A474" s="13">
        <v>471</v>
      </c>
      <c r="B474" s="39" t="s">
        <v>524</v>
      </c>
      <c r="C474" s="216" t="s">
        <v>525</v>
      </c>
      <c r="D474" s="66" t="s">
        <v>614</v>
      </c>
      <c r="E474" s="13"/>
      <c r="F474" s="132" t="s">
        <v>181</v>
      </c>
      <c r="G474" s="13"/>
      <c r="H474" s="13"/>
      <c r="I474" s="13"/>
      <c r="J474" s="13"/>
      <c r="K474" s="13"/>
      <c r="L474" s="13"/>
      <c r="M474" s="39"/>
      <c r="N474" s="167" t="s">
        <v>615</v>
      </c>
      <c r="O474" s="69" t="s">
        <v>616</v>
      </c>
      <c r="P474" s="66">
        <v>-18.75</v>
      </c>
      <c r="Q474" s="66">
        <v>178.5</v>
      </c>
      <c r="R474" s="14" t="s">
        <v>197</v>
      </c>
      <c r="S474" s="87" t="s">
        <v>426</v>
      </c>
      <c r="T474" s="87"/>
      <c r="U474" s="87"/>
      <c r="V474" s="87"/>
      <c r="W474" s="94"/>
      <c r="X474" s="39"/>
      <c r="Y474" s="13"/>
      <c r="Z474" s="13"/>
      <c r="AA474" s="13"/>
      <c r="AB474" s="13"/>
      <c r="AC474" s="13"/>
      <c r="AD474" s="13"/>
      <c r="AE474" s="13"/>
      <c r="AF474" s="13"/>
      <c r="AG474" s="13"/>
      <c r="AH474" s="39"/>
      <c r="AI474" s="140"/>
      <c r="AJ474" s="39"/>
      <c r="AK474" s="140"/>
      <c r="AL474" s="13"/>
      <c r="AM474" s="13"/>
      <c r="AN474" s="13"/>
      <c r="AO474" s="155"/>
      <c r="AP474" s="26"/>
      <c r="AQ474" s="26"/>
      <c r="AR474" s="26"/>
      <c r="AS474" s="26"/>
      <c r="AT474" s="26"/>
      <c r="AU474" s="26"/>
      <c r="AV474" s="26"/>
      <c r="AW474" s="26"/>
      <c r="AX474" s="26"/>
      <c r="AY474" s="26"/>
      <c r="AZ474" s="26"/>
      <c r="BA474" s="26"/>
      <c r="BB474" s="26"/>
      <c r="BC474" s="26"/>
      <c r="BD474" s="26"/>
      <c r="BE474" s="26"/>
      <c r="BF474" s="26"/>
    </row>
    <row r="475" spans="1:58" ht="15.75" customHeight="1" outlineLevel="1" x14ac:dyDescent="0.45">
      <c r="A475" s="13">
        <v>472</v>
      </c>
      <c r="B475" s="39" t="s">
        <v>524</v>
      </c>
      <c r="C475" s="216" t="s">
        <v>525</v>
      </c>
      <c r="D475" s="66" t="s">
        <v>614</v>
      </c>
      <c r="E475" s="13"/>
      <c r="F475" s="133" t="s">
        <v>275</v>
      </c>
      <c r="G475" s="13"/>
      <c r="H475" s="13"/>
      <c r="I475" s="13"/>
      <c r="J475" s="13"/>
      <c r="K475" s="13"/>
      <c r="L475" s="13"/>
      <c r="M475" s="39"/>
      <c r="N475" s="167" t="s">
        <v>617</v>
      </c>
      <c r="O475" s="69" t="s">
        <v>616</v>
      </c>
      <c r="P475" s="66">
        <v>-18.75</v>
      </c>
      <c r="Q475" s="66">
        <v>178.5</v>
      </c>
      <c r="R475" s="14" t="s">
        <v>197</v>
      </c>
      <c r="S475" s="87" t="s">
        <v>426</v>
      </c>
      <c r="T475" s="87"/>
      <c r="U475" s="87"/>
      <c r="V475" s="87"/>
      <c r="W475" s="94"/>
      <c r="X475" s="39"/>
      <c r="Y475" s="13"/>
      <c r="Z475" s="13"/>
      <c r="AA475" s="13"/>
      <c r="AB475" s="13"/>
      <c r="AC475" s="13"/>
      <c r="AD475" s="13"/>
      <c r="AE475" s="13"/>
      <c r="AF475" s="13"/>
      <c r="AG475" s="13"/>
      <c r="AH475" s="39"/>
      <c r="AI475" s="140"/>
      <c r="AJ475" s="39"/>
      <c r="AK475" s="140"/>
      <c r="AL475" s="13"/>
      <c r="AM475" s="13"/>
      <c r="AN475" s="13"/>
      <c r="AO475" s="155"/>
      <c r="AP475" s="26"/>
      <c r="AQ475" s="26"/>
      <c r="AR475" s="26"/>
      <c r="AS475" s="26"/>
      <c r="AT475" s="26"/>
      <c r="AU475" s="26"/>
      <c r="AV475" s="26"/>
      <c r="AW475" s="26"/>
      <c r="AX475" s="26"/>
      <c r="AY475" s="26"/>
      <c r="AZ475" s="26"/>
      <c r="BA475" s="26"/>
      <c r="BB475" s="26"/>
      <c r="BC475" s="26"/>
      <c r="BD475" s="26"/>
      <c r="BE475" s="26"/>
      <c r="BF475" s="26"/>
    </row>
    <row r="476" spans="1:58" ht="15.75" customHeight="1" outlineLevel="1" x14ac:dyDescent="0.45">
      <c r="A476" s="13">
        <v>473</v>
      </c>
      <c r="B476" s="39" t="s">
        <v>524</v>
      </c>
      <c r="C476" s="216" t="s">
        <v>525</v>
      </c>
      <c r="D476" s="66" t="s">
        <v>618</v>
      </c>
      <c r="E476" s="13"/>
      <c r="F476" s="132" t="s">
        <v>529</v>
      </c>
      <c r="G476" s="13"/>
      <c r="H476" s="13"/>
      <c r="I476" s="13"/>
      <c r="J476" s="13"/>
      <c r="K476" s="13"/>
      <c r="L476" s="13"/>
      <c r="M476" s="39"/>
      <c r="N476" s="167" t="s">
        <v>619</v>
      </c>
      <c r="O476" s="69" t="s">
        <v>580</v>
      </c>
      <c r="P476" s="66">
        <v>40.6</v>
      </c>
      <c r="Q476" s="66">
        <v>0.71666666700000003</v>
      </c>
      <c r="R476" s="14" t="s">
        <v>190</v>
      </c>
      <c r="S476" s="87" t="s">
        <v>553</v>
      </c>
      <c r="T476" s="87"/>
      <c r="U476" s="87"/>
      <c r="V476" s="87"/>
      <c r="W476" s="94"/>
      <c r="X476" s="39"/>
      <c r="Y476" s="13"/>
      <c r="Z476" s="13"/>
      <c r="AA476" s="13"/>
      <c r="AB476" s="13"/>
      <c r="AC476" s="13"/>
      <c r="AD476" s="13"/>
      <c r="AE476" s="13"/>
      <c r="AF476" s="13"/>
      <c r="AG476" s="13"/>
      <c r="AH476" s="39"/>
      <c r="AI476" s="140"/>
      <c r="AJ476" s="39"/>
      <c r="AK476" s="140"/>
      <c r="AL476" s="13"/>
      <c r="AM476" s="13"/>
      <c r="AN476" s="13"/>
      <c r="AO476" s="155"/>
      <c r="AP476" s="26"/>
      <c r="AQ476" s="26"/>
      <c r="AR476" s="26"/>
      <c r="AS476" s="26"/>
      <c r="AT476" s="26"/>
      <c r="AU476" s="26"/>
      <c r="AV476" s="26"/>
      <c r="AW476" s="26"/>
      <c r="AX476" s="26"/>
      <c r="AY476" s="26"/>
      <c r="AZ476" s="26"/>
      <c r="BA476" s="26"/>
      <c r="BB476" s="26"/>
      <c r="BC476" s="26"/>
      <c r="BD476" s="26"/>
      <c r="BE476" s="26"/>
      <c r="BF476" s="26"/>
    </row>
    <row r="477" spans="1:58" ht="15.75" customHeight="1" outlineLevel="1" x14ac:dyDescent="0.45">
      <c r="A477" s="13">
        <v>474</v>
      </c>
      <c r="B477" s="39" t="s">
        <v>524</v>
      </c>
      <c r="C477" s="216" t="s">
        <v>525</v>
      </c>
      <c r="D477" s="66" t="s">
        <v>618</v>
      </c>
      <c r="E477" s="13"/>
      <c r="F477" s="132" t="s">
        <v>529</v>
      </c>
      <c r="G477" s="13"/>
      <c r="H477" s="13"/>
      <c r="I477" s="13"/>
      <c r="J477" s="13"/>
      <c r="K477" s="13"/>
      <c r="L477" s="13"/>
      <c r="M477" s="39"/>
      <c r="N477" s="167" t="s">
        <v>619</v>
      </c>
      <c r="O477" s="69" t="s">
        <v>580</v>
      </c>
      <c r="P477" s="66">
        <v>40.6</v>
      </c>
      <c r="Q477" s="66">
        <v>0.71666666700000003</v>
      </c>
      <c r="R477" s="14" t="s">
        <v>190</v>
      </c>
      <c r="S477" s="87" t="s">
        <v>553</v>
      </c>
      <c r="T477" s="87"/>
      <c r="U477" s="87"/>
      <c r="V477" s="87"/>
      <c r="W477" s="94"/>
      <c r="X477" s="39"/>
      <c r="Y477" s="13"/>
      <c r="Z477" s="13"/>
      <c r="AA477" s="13"/>
      <c r="AB477" s="13"/>
      <c r="AC477" s="13"/>
      <c r="AD477" s="13"/>
      <c r="AE477" s="13"/>
      <c r="AF477" s="13"/>
      <c r="AG477" s="13"/>
      <c r="AH477" s="39"/>
      <c r="AI477" s="140"/>
      <c r="AJ477" s="39"/>
      <c r="AK477" s="140"/>
      <c r="AL477" s="13"/>
      <c r="AM477" s="13"/>
      <c r="AN477" s="13"/>
      <c r="AO477" s="155"/>
      <c r="AP477" s="26"/>
      <c r="AQ477" s="26"/>
      <c r="AR477" s="26"/>
      <c r="AS477" s="26"/>
      <c r="AT477" s="26"/>
      <c r="AU477" s="26"/>
      <c r="AV477" s="26"/>
      <c r="AW477" s="26"/>
      <c r="AX477" s="26"/>
      <c r="AY477" s="26"/>
      <c r="AZ477" s="26"/>
      <c r="BA477" s="26"/>
      <c r="BB477" s="26"/>
      <c r="BC477" s="26"/>
      <c r="BD477" s="26"/>
      <c r="BE477" s="26"/>
      <c r="BF477" s="26"/>
    </row>
    <row r="478" spans="1:58" ht="15.75" customHeight="1" outlineLevel="1" x14ac:dyDescent="0.45">
      <c r="A478" s="13">
        <v>475</v>
      </c>
      <c r="B478" s="39" t="s">
        <v>524</v>
      </c>
      <c r="C478" s="216" t="s">
        <v>525</v>
      </c>
      <c r="D478" s="66" t="s">
        <v>620</v>
      </c>
      <c r="E478" s="13"/>
      <c r="F478" s="132" t="s">
        <v>529</v>
      </c>
      <c r="G478" s="13"/>
      <c r="H478" s="13"/>
      <c r="I478" s="13"/>
      <c r="J478" s="13"/>
      <c r="K478" s="13"/>
      <c r="L478" s="13"/>
      <c r="M478" s="39"/>
      <c r="N478" s="167" t="s">
        <v>619</v>
      </c>
      <c r="O478" s="69" t="s">
        <v>580</v>
      </c>
      <c r="P478" s="66">
        <v>40.6</v>
      </c>
      <c r="Q478" s="66">
        <v>0.71666666700000003</v>
      </c>
      <c r="R478" s="14" t="s">
        <v>190</v>
      </c>
      <c r="S478" s="87" t="s">
        <v>553</v>
      </c>
      <c r="T478" s="87"/>
      <c r="U478" s="87"/>
      <c r="V478" s="87"/>
      <c r="W478" s="94"/>
      <c r="X478" s="39"/>
      <c r="Y478" s="13"/>
      <c r="Z478" s="13"/>
      <c r="AA478" s="13"/>
      <c r="AB478" s="13"/>
      <c r="AC478" s="13"/>
      <c r="AD478" s="13"/>
      <c r="AE478" s="13"/>
      <c r="AF478" s="13"/>
      <c r="AG478" s="13"/>
      <c r="AH478" s="39"/>
      <c r="AI478" s="140"/>
      <c r="AJ478" s="39"/>
      <c r="AK478" s="140"/>
      <c r="AL478" s="13"/>
      <c r="AM478" s="13"/>
      <c r="AN478" s="13"/>
      <c r="AO478" s="155"/>
      <c r="AP478" s="26"/>
      <c r="AQ478" s="26"/>
      <c r="AR478" s="26"/>
      <c r="AS478" s="26"/>
      <c r="AT478" s="26"/>
      <c r="AU478" s="26"/>
      <c r="AV478" s="26"/>
      <c r="AW478" s="26"/>
      <c r="AX478" s="26"/>
      <c r="AY478" s="26"/>
      <c r="AZ478" s="26"/>
      <c r="BA478" s="26"/>
      <c r="BB478" s="26"/>
      <c r="BC478" s="26"/>
      <c r="BD478" s="26"/>
      <c r="BE478" s="26"/>
      <c r="BF478" s="26"/>
    </row>
    <row r="479" spans="1:58" ht="15.75" customHeight="1" outlineLevel="1" x14ac:dyDescent="0.45">
      <c r="A479" s="13">
        <v>476</v>
      </c>
      <c r="B479" s="39" t="s">
        <v>524</v>
      </c>
      <c r="C479" s="216" t="s">
        <v>525</v>
      </c>
      <c r="D479" s="66" t="s">
        <v>620</v>
      </c>
      <c r="E479" s="13"/>
      <c r="F479" s="132" t="s">
        <v>529</v>
      </c>
      <c r="G479" s="13"/>
      <c r="H479" s="13"/>
      <c r="I479" s="13"/>
      <c r="J479" s="13"/>
      <c r="K479" s="13"/>
      <c r="L479" s="13"/>
      <c r="M479" s="39"/>
      <c r="N479" s="167" t="s">
        <v>619</v>
      </c>
      <c r="O479" s="69" t="s">
        <v>580</v>
      </c>
      <c r="P479" s="66">
        <v>40.6</v>
      </c>
      <c r="Q479" s="66">
        <v>0.71666666700000003</v>
      </c>
      <c r="R479" s="14" t="s">
        <v>190</v>
      </c>
      <c r="S479" s="87" t="s">
        <v>553</v>
      </c>
      <c r="T479" s="87"/>
      <c r="U479" s="87"/>
      <c r="V479" s="87"/>
      <c r="W479" s="94"/>
      <c r="X479" s="39"/>
      <c r="Y479" s="13"/>
      <c r="Z479" s="13"/>
      <c r="AA479" s="13"/>
      <c r="AB479" s="13"/>
      <c r="AC479" s="13"/>
      <c r="AD479" s="13"/>
      <c r="AE479" s="13"/>
      <c r="AF479" s="13"/>
      <c r="AG479" s="13"/>
      <c r="AH479" s="39"/>
      <c r="AI479" s="140"/>
      <c r="AJ479" s="39"/>
      <c r="AK479" s="140"/>
      <c r="AL479" s="13"/>
      <c r="AM479" s="13"/>
      <c r="AN479" s="13"/>
      <c r="AO479" s="155"/>
      <c r="AP479" s="26"/>
      <c r="AQ479" s="26"/>
      <c r="AR479" s="26"/>
      <c r="AS479" s="26"/>
      <c r="AT479" s="26"/>
      <c r="AU479" s="26"/>
      <c r="AV479" s="26"/>
      <c r="AW479" s="26"/>
      <c r="AX479" s="26"/>
      <c r="AY479" s="26"/>
      <c r="AZ479" s="26"/>
      <c r="BA479" s="26"/>
      <c r="BB479" s="26"/>
      <c r="BC479" s="26"/>
      <c r="BD479" s="26"/>
      <c r="BE479" s="26"/>
      <c r="BF479" s="26"/>
    </row>
    <row r="480" spans="1:58" ht="15.75" customHeight="1" outlineLevel="1" x14ac:dyDescent="0.45">
      <c r="A480" s="13">
        <v>477</v>
      </c>
      <c r="B480" s="39" t="s">
        <v>524</v>
      </c>
      <c r="C480" s="216" t="s">
        <v>525</v>
      </c>
      <c r="D480" s="66" t="s">
        <v>620</v>
      </c>
      <c r="E480" s="13"/>
      <c r="F480" s="132" t="s">
        <v>529</v>
      </c>
      <c r="G480" s="13"/>
      <c r="H480" s="13"/>
      <c r="I480" s="13"/>
      <c r="J480" s="13"/>
      <c r="K480" s="13"/>
      <c r="L480" s="13"/>
      <c r="M480" s="39"/>
      <c r="N480" s="167" t="s">
        <v>619</v>
      </c>
      <c r="O480" s="69" t="s">
        <v>580</v>
      </c>
      <c r="P480" s="66">
        <v>40.6</v>
      </c>
      <c r="Q480" s="66">
        <v>0.71666666700000003</v>
      </c>
      <c r="R480" s="14" t="s">
        <v>190</v>
      </c>
      <c r="S480" s="87" t="s">
        <v>553</v>
      </c>
      <c r="T480" s="87"/>
      <c r="U480" s="87"/>
      <c r="V480" s="87"/>
      <c r="W480" s="94"/>
      <c r="X480" s="39"/>
      <c r="Y480" s="13"/>
      <c r="Z480" s="13"/>
      <c r="AA480" s="13"/>
      <c r="AB480" s="13"/>
      <c r="AC480" s="13"/>
      <c r="AD480" s="13"/>
      <c r="AE480" s="13"/>
      <c r="AF480" s="13"/>
      <c r="AG480" s="13"/>
      <c r="AH480" s="39"/>
      <c r="AI480" s="140"/>
      <c r="AJ480" s="39"/>
      <c r="AK480" s="140"/>
      <c r="AL480" s="13"/>
      <c r="AM480" s="13"/>
      <c r="AN480" s="13"/>
      <c r="AO480" s="155"/>
      <c r="AP480" s="26"/>
      <c r="AQ480" s="26"/>
      <c r="AR480" s="26"/>
      <c r="AS480" s="26"/>
      <c r="AT480" s="26"/>
      <c r="AU480" s="26"/>
      <c r="AV480" s="26"/>
      <c r="AW480" s="26"/>
      <c r="AX480" s="26"/>
      <c r="AY480" s="26"/>
      <c r="AZ480" s="26"/>
      <c r="BA480" s="26"/>
      <c r="BB480" s="26"/>
      <c r="BC480" s="26"/>
      <c r="BD480" s="26"/>
      <c r="BE480" s="26"/>
      <c r="BF480" s="26"/>
    </row>
    <row r="481" spans="1:58" ht="15.75" customHeight="1" outlineLevel="1" x14ac:dyDescent="0.45">
      <c r="A481" s="13">
        <v>478</v>
      </c>
      <c r="B481" s="39" t="s">
        <v>524</v>
      </c>
      <c r="C481" s="216" t="s">
        <v>525</v>
      </c>
      <c r="D481" s="66" t="s">
        <v>620</v>
      </c>
      <c r="E481" s="13"/>
      <c r="F481" s="132" t="s">
        <v>529</v>
      </c>
      <c r="G481" s="13"/>
      <c r="H481" s="13"/>
      <c r="I481" s="13"/>
      <c r="J481" s="13"/>
      <c r="K481" s="13"/>
      <c r="L481" s="13"/>
      <c r="M481" s="39"/>
      <c r="N481" s="167" t="s">
        <v>619</v>
      </c>
      <c r="O481" s="69" t="s">
        <v>580</v>
      </c>
      <c r="P481" s="66">
        <v>40.6</v>
      </c>
      <c r="Q481" s="66">
        <v>0.71666666700000003</v>
      </c>
      <c r="R481" s="14" t="s">
        <v>190</v>
      </c>
      <c r="S481" s="87" t="s">
        <v>553</v>
      </c>
      <c r="T481" s="87"/>
      <c r="U481" s="87"/>
      <c r="V481" s="87"/>
      <c r="W481" s="94"/>
      <c r="X481" s="39"/>
      <c r="Y481" s="13"/>
      <c r="Z481" s="13"/>
      <c r="AA481" s="13"/>
      <c r="AB481" s="13"/>
      <c r="AC481" s="13"/>
      <c r="AD481" s="13"/>
      <c r="AE481" s="13"/>
      <c r="AF481" s="13"/>
      <c r="AG481" s="13"/>
      <c r="AH481" s="39"/>
      <c r="AI481" s="140"/>
      <c r="AJ481" s="39"/>
      <c r="AK481" s="140"/>
      <c r="AL481" s="13"/>
      <c r="AM481" s="13"/>
      <c r="AN481" s="13"/>
      <c r="AO481" s="155"/>
      <c r="AP481" s="26"/>
      <c r="AQ481" s="26"/>
      <c r="AR481" s="26"/>
      <c r="AS481" s="26"/>
      <c r="AT481" s="26"/>
      <c r="AU481" s="26"/>
      <c r="AV481" s="26"/>
      <c r="AW481" s="26"/>
      <c r="AX481" s="26"/>
      <c r="AY481" s="26"/>
      <c r="AZ481" s="26"/>
      <c r="BA481" s="26"/>
      <c r="BB481" s="26"/>
      <c r="BC481" s="26"/>
      <c r="BD481" s="26"/>
      <c r="BE481" s="26"/>
      <c r="BF481" s="26"/>
    </row>
    <row r="482" spans="1:58" ht="15.75" customHeight="1" outlineLevel="1" x14ac:dyDescent="0.45">
      <c r="A482" s="13">
        <v>479</v>
      </c>
      <c r="B482" s="39" t="s">
        <v>524</v>
      </c>
      <c r="C482" s="216" t="s">
        <v>525</v>
      </c>
      <c r="D482" s="66" t="s">
        <v>620</v>
      </c>
      <c r="E482" s="13"/>
      <c r="F482" s="132" t="s">
        <v>529</v>
      </c>
      <c r="G482" s="13"/>
      <c r="H482" s="13"/>
      <c r="I482" s="13"/>
      <c r="J482" s="13"/>
      <c r="K482" s="13"/>
      <c r="L482" s="13"/>
      <c r="M482" s="39"/>
      <c r="N482" s="167" t="s">
        <v>619</v>
      </c>
      <c r="O482" s="69" t="s">
        <v>580</v>
      </c>
      <c r="P482" s="66">
        <v>40.6</v>
      </c>
      <c r="Q482" s="66">
        <v>0.71666666700000003</v>
      </c>
      <c r="R482" s="14" t="s">
        <v>190</v>
      </c>
      <c r="S482" s="87" t="s">
        <v>553</v>
      </c>
      <c r="T482" s="87"/>
      <c r="U482" s="87"/>
      <c r="V482" s="87"/>
      <c r="W482" s="94"/>
      <c r="X482" s="39"/>
      <c r="Y482" s="13"/>
      <c r="Z482" s="13"/>
      <c r="AA482" s="13"/>
      <c r="AB482" s="13"/>
      <c r="AC482" s="13"/>
      <c r="AD482" s="13"/>
      <c r="AE482" s="13"/>
      <c r="AF482" s="13"/>
      <c r="AG482" s="13"/>
      <c r="AH482" s="39"/>
      <c r="AI482" s="140"/>
      <c r="AJ482" s="39"/>
      <c r="AK482" s="140"/>
      <c r="AL482" s="13"/>
      <c r="AM482" s="13"/>
      <c r="AN482" s="13"/>
      <c r="AO482" s="155"/>
      <c r="AP482" s="26"/>
      <c r="AQ482" s="26"/>
      <c r="AR482" s="26"/>
      <c r="AS482" s="26"/>
      <c r="AT482" s="26"/>
      <c r="AU482" s="26"/>
      <c r="AV482" s="26"/>
      <c r="AW482" s="26"/>
      <c r="AX482" s="26"/>
      <c r="AY482" s="26"/>
      <c r="AZ482" s="26"/>
      <c r="BA482" s="26"/>
      <c r="BB482" s="26"/>
      <c r="BC482" s="26"/>
      <c r="BD482" s="26"/>
      <c r="BE482" s="26"/>
      <c r="BF482" s="26"/>
    </row>
    <row r="483" spans="1:58" ht="15.75" customHeight="1" outlineLevel="1" x14ac:dyDescent="0.45">
      <c r="A483" s="13">
        <v>480</v>
      </c>
      <c r="B483" s="39" t="s">
        <v>524</v>
      </c>
      <c r="C483" s="216" t="s">
        <v>525</v>
      </c>
      <c r="D483" s="66" t="s">
        <v>620</v>
      </c>
      <c r="E483" s="13"/>
      <c r="F483" s="132" t="s">
        <v>529</v>
      </c>
      <c r="G483" s="13"/>
      <c r="H483" s="13"/>
      <c r="I483" s="13"/>
      <c r="J483" s="13"/>
      <c r="K483" s="13"/>
      <c r="L483" s="13"/>
      <c r="M483" s="39"/>
      <c r="N483" s="167" t="s">
        <v>619</v>
      </c>
      <c r="O483" s="69" t="s">
        <v>580</v>
      </c>
      <c r="P483" s="66">
        <v>40.6</v>
      </c>
      <c r="Q483" s="66">
        <v>0.71666666700000003</v>
      </c>
      <c r="R483" s="14" t="s">
        <v>190</v>
      </c>
      <c r="S483" s="87" t="s">
        <v>553</v>
      </c>
      <c r="T483" s="87"/>
      <c r="U483" s="87"/>
      <c r="V483" s="87"/>
      <c r="W483" s="94"/>
      <c r="X483" s="39"/>
      <c r="Y483" s="13"/>
      <c r="Z483" s="13"/>
      <c r="AA483" s="13"/>
      <c r="AB483" s="13"/>
      <c r="AC483" s="13"/>
      <c r="AD483" s="13"/>
      <c r="AE483" s="13"/>
      <c r="AF483" s="13"/>
      <c r="AG483" s="13"/>
      <c r="AH483" s="39"/>
      <c r="AI483" s="140"/>
      <c r="AJ483" s="39"/>
      <c r="AK483" s="140"/>
      <c r="AL483" s="13"/>
      <c r="AM483" s="13"/>
      <c r="AN483" s="13"/>
      <c r="AO483" s="155"/>
      <c r="AP483" s="26"/>
      <c r="AQ483" s="26"/>
      <c r="AR483" s="26"/>
      <c r="AS483" s="26"/>
      <c r="AT483" s="26"/>
      <c r="AU483" s="26"/>
      <c r="AV483" s="26"/>
      <c r="AW483" s="26"/>
      <c r="AX483" s="26"/>
      <c r="AY483" s="26"/>
      <c r="AZ483" s="26"/>
      <c r="BA483" s="26"/>
      <c r="BB483" s="26"/>
      <c r="BC483" s="26"/>
      <c r="BD483" s="26"/>
      <c r="BE483" s="26"/>
      <c r="BF483" s="26"/>
    </row>
    <row r="484" spans="1:58" ht="15.75" customHeight="1" outlineLevel="1" x14ac:dyDescent="0.45">
      <c r="A484" s="13">
        <v>481</v>
      </c>
      <c r="B484" s="39" t="s">
        <v>524</v>
      </c>
      <c r="C484" s="216" t="s">
        <v>525</v>
      </c>
      <c r="D484" s="66" t="s">
        <v>620</v>
      </c>
      <c r="E484" s="13"/>
      <c r="F484" s="132" t="s">
        <v>529</v>
      </c>
      <c r="G484" s="13"/>
      <c r="H484" s="13"/>
      <c r="I484" s="13"/>
      <c r="J484" s="13"/>
      <c r="K484" s="13"/>
      <c r="L484" s="13"/>
      <c r="M484" s="39"/>
      <c r="N484" s="167" t="s">
        <v>619</v>
      </c>
      <c r="O484" s="69" t="s">
        <v>580</v>
      </c>
      <c r="P484" s="66">
        <v>40.6</v>
      </c>
      <c r="Q484" s="66">
        <v>0.71666666700000003</v>
      </c>
      <c r="R484" s="14" t="s">
        <v>190</v>
      </c>
      <c r="S484" s="87" t="s">
        <v>553</v>
      </c>
      <c r="T484" s="87"/>
      <c r="U484" s="87"/>
      <c r="V484" s="87"/>
      <c r="W484" s="94"/>
      <c r="X484" s="39"/>
      <c r="Y484" s="13"/>
      <c r="Z484" s="13"/>
      <c r="AA484" s="13"/>
      <c r="AB484" s="13"/>
      <c r="AC484" s="13"/>
      <c r="AD484" s="13"/>
      <c r="AE484" s="13"/>
      <c r="AF484" s="13"/>
      <c r="AG484" s="13"/>
      <c r="AH484" s="39"/>
      <c r="AI484" s="140"/>
      <c r="AJ484" s="39"/>
      <c r="AK484" s="140"/>
      <c r="AL484" s="13"/>
      <c r="AM484" s="13"/>
      <c r="AN484" s="13"/>
      <c r="AO484" s="155"/>
      <c r="AP484" s="26"/>
      <c r="AQ484" s="26"/>
      <c r="AR484" s="26"/>
      <c r="AS484" s="26"/>
      <c r="AT484" s="26"/>
      <c r="AU484" s="26"/>
      <c r="AV484" s="26"/>
      <c r="AW484" s="26"/>
      <c r="AX484" s="26"/>
      <c r="AY484" s="26"/>
      <c r="AZ484" s="26"/>
      <c r="BA484" s="26"/>
      <c r="BB484" s="26"/>
      <c r="BC484" s="26"/>
      <c r="BD484" s="26"/>
      <c r="BE484" s="26"/>
      <c r="BF484" s="26"/>
    </row>
    <row r="485" spans="1:58" ht="15.75" customHeight="1" outlineLevel="1" x14ac:dyDescent="0.45">
      <c r="A485" s="13">
        <v>482</v>
      </c>
      <c r="B485" s="39" t="s">
        <v>524</v>
      </c>
      <c r="C485" s="216" t="s">
        <v>525</v>
      </c>
      <c r="D485" s="66" t="s">
        <v>620</v>
      </c>
      <c r="E485" s="13"/>
      <c r="F485" s="132" t="s">
        <v>529</v>
      </c>
      <c r="G485" s="13"/>
      <c r="H485" s="13"/>
      <c r="I485" s="13"/>
      <c r="J485" s="13"/>
      <c r="K485" s="13"/>
      <c r="L485" s="13"/>
      <c r="M485" s="39"/>
      <c r="N485" s="167" t="s">
        <v>619</v>
      </c>
      <c r="O485" s="69" t="s">
        <v>580</v>
      </c>
      <c r="P485" s="66">
        <v>40.6</v>
      </c>
      <c r="Q485" s="66">
        <v>0.71666666700000003</v>
      </c>
      <c r="R485" s="14" t="s">
        <v>190</v>
      </c>
      <c r="S485" s="87" t="s">
        <v>553</v>
      </c>
      <c r="T485" s="87"/>
      <c r="U485" s="87"/>
      <c r="V485" s="87"/>
      <c r="W485" s="94"/>
      <c r="X485" s="39"/>
      <c r="Y485" s="13"/>
      <c r="Z485" s="13"/>
      <c r="AA485" s="13"/>
      <c r="AB485" s="13"/>
      <c r="AC485" s="13"/>
      <c r="AD485" s="13"/>
      <c r="AE485" s="13"/>
      <c r="AF485" s="13"/>
      <c r="AG485" s="13"/>
      <c r="AH485" s="39"/>
      <c r="AI485" s="140"/>
      <c r="AJ485" s="39"/>
      <c r="AK485" s="140"/>
      <c r="AL485" s="13"/>
      <c r="AM485" s="13"/>
      <c r="AN485" s="13"/>
      <c r="AO485" s="155"/>
      <c r="AP485" s="26"/>
      <c r="AQ485" s="26"/>
      <c r="AR485" s="26"/>
      <c r="AS485" s="26"/>
      <c r="AT485" s="26"/>
      <c r="AU485" s="26"/>
      <c r="AV485" s="26"/>
      <c r="AW485" s="26"/>
      <c r="AX485" s="26"/>
      <c r="AY485" s="26"/>
      <c r="AZ485" s="26"/>
      <c r="BA485" s="26"/>
      <c r="BB485" s="26"/>
      <c r="BC485" s="26"/>
      <c r="BD485" s="26"/>
      <c r="BE485" s="26"/>
      <c r="BF485" s="26"/>
    </row>
    <row r="486" spans="1:58" ht="15.75" customHeight="1" outlineLevel="1" x14ac:dyDescent="0.45">
      <c r="A486" s="13">
        <v>483</v>
      </c>
      <c r="B486" s="39" t="s">
        <v>524</v>
      </c>
      <c r="C486" s="216" t="s">
        <v>525</v>
      </c>
      <c r="D486" s="66" t="s">
        <v>620</v>
      </c>
      <c r="E486" s="13"/>
      <c r="F486" s="132" t="s">
        <v>529</v>
      </c>
      <c r="G486" s="13"/>
      <c r="H486" s="13"/>
      <c r="I486" s="13"/>
      <c r="J486" s="13"/>
      <c r="K486" s="13"/>
      <c r="L486" s="13"/>
      <c r="M486" s="39"/>
      <c r="N486" s="167" t="s">
        <v>619</v>
      </c>
      <c r="O486" s="69" t="s">
        <v>580</v>
      </c>
      <c r="P486" s="66">
        <v>40.6</v>
      </c>
      <c r="Q486" s="66">
        <v>0.71666666700000003</v>
      </c>
      <c r="R486" s="14" t="s">
        <v>190</v>
      </c>
      <c r="S486" s="87" t="s">
        <v>553</v>
      </c>
      <c r="T486" s="87"/>
      <c r="U486" s="87"/>
      <c r="V486" s="87"/>
      <c r="W486" s="94"/>
      <c r="X486" s="39"/>
      <c r="Y486" s="13"/>
      <c r="Z486" s="13"/>
      <c r="AA486" s="13"/>
      <c r="AB486" s="13"/>
      <c r="AC486" s="13"/>
      <c r="AD486" s="13"/>
      <c r="AE486" s="13"/>
      <c r="AF486" s="13"/>
      <c r="AG486" s="13"/>
      <c r="AH486" s="39"/>
      <c r="AI486" s="140"/>
      <c r="AJ486" s="39"/>
      <c r="AK486" s="140"/>
      <c r="AL486" s="13"/>
      <c r="AM486" s="13"/>
      <c r="AN486" s="13"/>
      <c r="AO486" s="155"/>
      <c r="AP486" s="26"/>
      <c r="AQ486" s="26"/>
      <c r="AR486" s="26"/>
      <c r="AS486" s="26"/>
      <c r="AT486" s="26"/>
      <c r="AU486" s="26"/>
      <c r="AV486" s="26"/>
      <c r="AW486" s="26"/>
      <c r="AX486" s="26"/>
      <c r="AY486" s="26"/>
      <c r="AZ486" s="26"/>
      <c r="BA486" s="26"/>
      <c r="BB486" s="26"/>
      <c r="BC486" s="26"/>
      <c r="BD486" s="26"/>
      <c r="BE486" s="26"/>
      <c r="BF486" s="26"/>
    </row>
    <row r="487" spans="1:58" ht="15.75" customHeight="1" outlineLevel="1" x14ac:dyDescent="0.45">
      <c r="A487" s="13">
        <v>484</v>
      </c>
      <c r="B487" s="39" t="s">
        <v>524</v>
      </c>
      <c r="C487" s="216" t="s">
        <v>525</v>
      </c>
      <c r="D487" s="66" t="s">
        <v>620</v>
      </c>
      <c r="E487" s="13"/>
      <c r="F487" s="132" t="s">
        <v>529</v>
      </c>
      <c r="G487" s="13"/>
      <c r="H487" s="13"/>
      <c r="I487" s="13"/>
      <c r="J487" s="13"/>
      <c r="K487" s="13"/>
      <c r="L487" s="13"/>
      <c r="M487" s="39"/>
      <c r="N487" s="167" t="s">
        <v>619</v>
      </c>
      <c r="O487" s="69" t="s">
        <v>580</v>
      </c>
      <c r="P487" s="66">
        <v>40.6</v>
      </c>
      <c r="Q487" s="66">
        <v>0.71666666700000003</v>
      </c>
      <c r="R487" s="14" t="s">
        <v>190</v>
      </c>
      <c r="S487" s="87" t="s">
        <v>553</v>
      </c>
      <c r="T487" s="87"/>
      <c r="U487" s="87"/>
      <c r="V487" s="87"/>
      <c r="W487" s="94"/>
      <c r="X487" s="39"/>
      <c r="Y487" s="13"/>
      <c r="Z487" s="13"/>
      <c r="AA487" s="13"/>
      <c r="AB487" s="13"/>
      <c r="AC487" s="13"/>
      <c r="AD487" s="13"/>
      <c r="AE487" s="13"/>
      <c r="AF487" s="13"/>
      <c r="AG487" s="13"/>
      <c r="AH487" s="39"/>
      <c r="AI487" s="140"/>
      <c r="AJ487" s="39"/>
      <c r="AK487" s="140"/>
      <c r="AL487" s="13"/>
      <c r="AM487" s="13"/>
      <c r="AN487" s="13"/>
      <c r="AO487" s="155"/>
      <c r="AP487" s="26"/>
      <c r="AQ487" s="26"/>
      <c r="AR487" s="26"/>
      <c r="AS487" s="26"/>
      <c r="AT487" s="26"/>
      <c r="AU487" s="26"/>
      <c r="AV487" s="26"/>
      <c r="AW487" s="26"/>
      <c r="AX487" s="26"/>
      <c r="AY487" s="26"/>
      <c r="AZ487" s="26"/>
      <c r="BA487" s="26"/>
      <c r="BB487" s="26"/>
      <c r="BC487" s="26"/>
      <c r="BD487" s="26"/>
      <c r="BE487" s="26"/>
      <c r="BF487" s="26"/>
    </row>
    <row r="488" spans="1:58" ht="15.75" customHeight="1" outlineLevel="1" x14ac:dyDescent="0.45">
      <c r="A488" s="13">
        <v>485</v>
      </c>
      <c r="B488" s="39" t="s">
        <v>524</v>
      </c>
      <c r="C488" s="216" t="s">
        <v>525</v>
      </c>
      <c r="D488" s="66" t="s">
        <v>620</v>
      </c>
      <c r="E488" s="13"/>
      <c r="F488" s="132" t="s">
        <v>529</v>
      </c>
      <c r="G488" s="13"/>
      <c r="H488" s="13"/>
      <c r="I488" s="13"/>
      <c r="J488" s="13"/>
      <c r="K488" s="13"/>
      <c r="L488" s="13"/>
      <c r="M488" s="39"/>
      <c r="N488" s="167" t="s">
        <v>619</v>
      </c>
      <c r="O488" s="69" t="s">
        <v>580</v>
      </c>
      <c r="P488" s="66">
        <v>40.6</v>
      </c>
      <c r="Q488" s="66">
        <v>0.71666666700000003</v>
      </c>
      <c r="R488" s="14" t="s">
        <v>190</v>
      </c>
      <c r="S488" s="87" t="s">
        <v>553</v>
      </c>
      <c r="T488" s="87"/>
      <c r="U488" s="87"/>
      <c r="V488" s="87"/>
      <c r="W488" s="94"/>
      <c r="X488" s="39"/>
      <c r="Y488" s="13"/>
      <c r="Z488" s="13"/>
      <c r="AA488" s="13"/>
      <c r="AB488" s="13"/>
      <c r="AC488" s="13"/>
      <c r="AD488" s="13"/>
      <c r="AE488" s="13"/>
      <c r="AF488" s="13"/>
      <c r="AG488" s="13"/>
      <c r="AH488" s="39"/>
      <c r="AI488" s="140"/>
      <c r="AJ488" s="39"/>
      <c r="AK488" s="140"/>
      <c r="AL488" s="13"/>
      <c r="AM488" s="13"/>
      <c r="AN488" s="13"/>
      <c r="AO488" s="155"/>
      <c r="AP488" s="26"/>
      <c r="AQ488" s="26"/>
      <c r="AR488" s="26"/>
      <c r="AS488" s="26"/>
      <c r="AT488" s="26"/>
      <c r="AU488" s="26"/>
      <c r="AV488" s="26"/>
      <c r="AW488" s="26"/>
      <c r="AX488" s="26"/>
      <c r="AY488" s="26"/>
      <c r="AZ488" s="26"/>
      <c r="BA488" s="26"/>
      <c r="BB488" s="26"/>
      <c r="BC488" s="26"/>
      <c r="BD488" s="26"/>
      <c r="BE488" s="26"/>
      <c r="BF488" s="26"/>
    </row>
    <row r="489" spans="1:58" ht="15.75" customHeight="1" outlineLevel="1" x14ac:dyDescent="0.45">
      <c r="A489" s="13">
        <v>486</v>
      </c>
      <c r="B489" s="39" t="s">
        <v>524</v>
      </c>
      <c r="C489" s="216" t="s">
        <v>525</v>
      </c>
      <c r="D489" s="66" t="s">
        <v>620</v>
      </c>
      <c r="E489" s="13"/>
      <c r="F489" s="132" t="s">
        <v>529</v>
      </c>
      <c r="G489" s="13"/>
      <c r="H489" s="13"/>
      <c r="I489" s="13"/>
      <c r="J489" s="13"/>
      <c r="K489" s="13"/>
      <c r="L489" s="13"/>
      <c r="M489" s="39"/>
      <c r="N489" s="167" t="s">
        <v>619</v>
      </c>
      <c r="O489" s="69" t="s">
        <v>580</v>
      </c>
      <c r="P489" s="66">
        <v>40.6</v>
      </c>
      <c r="Q489" s="66">
        <v>0.71666666700000003</v>
      </c>
      <c r="R489" s="14" t="s">
        <v>190</v>
      </c>
      <c r="S489" s="87" t="s">
        <v>553</v>
      </c>
      <c r="T489" s="87"/>
      <c r="U489" s="87"/>
      <c r="V489" s="87"/>
      <c r="W489" s="94"/>
      <c r="X489" s="39"/>
      <c r="Y489" s="13"/>
      <c r="Z489" s="13"/>
      <c r="AA489" s="13"/>
      <c r="AB489" s="13"/>
      <c r="AC489" s="13"/>
      <c r="AD489" s="13"/>
      <c r="AE489" s="13"/>
      <c r="AF489" s="13"/>
      <c r="AG489" s="13"/>
      <c r="AH489" s="39"/>
      <c r="AI489" s="140"/>
      <c r="AJ489" s="39"/>
      <c r="AK489" s="140"/>
      <c r="AL489" s="13"/>
      <c r="AM489" s="13"/>
      <c r="AN489" s="13"/>
      <c r="AO489" s="155"/>
      <c r="AP489" s="26"/>
      <c r="AQ489" s="26"/>
      <c r="AR489" s="26"/>
      <c r="AS489" s="26"/>
      <c r="AT489" s="26"/>
      <c r="AU489" s="26"/>
      <c r="AV489" s="26"/>
      <c r="AW489" s="26"/>
      <c r="AX489" s="26"/>
      <c r="AY489" s="26"/>
      <c r="AZ489" s="26"/>
      <c r="BA489" s="26"/>
      <c r="BB489" s="26"/>
      <c r="BC489" s="26"/>
      <c r="BD489" s="26"/>
      <c r="BE489" s="26"/>
      <c r="BF489" s="26"/>
    </row>
    <row r="490" spans="1:58" ht="15.75" customHeight="1" outlineLevel="1" x14ac:dyDescent="0.45">
      <c r="A490" s="13">
        <v>487</v>
      </c>
      <c r="B490" s="39" t="s">
        <v>524</v>
      </c>
      <c r="C490" s="216" t="s">
        <v>525</v>
      </c>
      <c r="D490" s="66" t="s">
        <v>621</v>
      </c>
      <c r="E490" s="13"/>
      <c r="F490" s="132" t="s">
        <v>529</v>
      </c>
      <c r="G490" s="13"/>
      <c r="H490" s="13"/>
      <c r="I490" s="13"/>
      <c r="J490" s="13"/>
      <c r="K490" s="13"/>
      <c r="L490" s="13"/>
      <c r="M490" s="39"/>
      <c r="N490" s="167" t="s">
        <v>622</v>
      </c>
      <c r="O490" s="69" t="s">
        <v>580</v>
      </c>
      <c r="P490" s="66">
        <v>39.152666670000002</v>
      </c>
      <c r="Q490" s="66">
        <v>2.9304999999999999</v>
      </c>
      <c r="R490" s="14" t="s">
        <v>190</v>
      </c>
      <c r="S490" s="87" t="s">
        <v>553</v>
      </c>
      <c r="T490" s="87"/>
      <c r="U490" s="87"/>
      <c r="V490" s="87"/>
      <c r="W490" s="94"/>
      <c r="X490" s="39"/>
      <c r="Y490" s="13"/>
      <c r="Z490" s="13"/>
      <c r="AA490" s="13"/>
      <c r="AB490" s="13"/>
      <c r="AC490" s="13"/>
      <c r="AD490" s="13"/>
      <c r="AE490" s="13"/>
      <c r="AF490" s="13"/>
      <c r="AG490" s="13"/>
      <c r="AH490" s="39"/>
      <c r="AI490" s="140"/>
      <c r="AJ490" s="39"/>
      <c r="AK490" s="140"/>
      <c r="AL490" s="13"/>
      <c r="AM490" s="13"/>
      <c r="AN490" s="13"/>
      <c r="AO490" s="155"/>
      <c r="AP490" s="26"/>
      <c r="AQ490" s="26"/>
      <c r="AR490" s="26"/>
      <c r="AS490" s="26"/>
      <c r="AT490" s="26"/>
      <c r="AU490" s="26"/>
      <c r="AV490" s="26"/>
      <c r="AW490" s="26"/>
      <c r="AX490" s="26"/>
      <c r="AY490" s="26"/>
      <c r="AZ490" s="26"/>
      <c r="BA490" s="26"/>
      <c r="BB490" s="26"/>
      <c r="BC490" s="26"/>
      <c r="BD490" s="26"/>
      <c r="BE490" s="26"/>
      <c r="BF490" s="26"/>
    </row>
    <row r="491" spans="1:58" ht="15.75" customHeight="1" outlineLevel="1" x14ac:dyDescent="0.45">
      <c r="A491" s="13">
        <v>488</v>
      </c>
      <c r="B491" s="39" t="s">
        <v>524</v>
      </c>
      <c r="C491" s="216" t="s">
        <v>525</v>
      </c>
      <c r="D491" s="66" t="s">
        <v>621</v>
      </c>
      <c r="E491" s="13"/>
      <c r="F491" s="132" t="s">
        <v>529</v>
      </c>
      <c r="G491" s="13"/>
      <c r="H491" s="13"/>
      <c r="I491" s="13"/>
      <c r="J491" s="13"/>
      <c r="K491" s="13"/>
      <c r="L491" s="13"/>
      <c r="M491" s="39"/>
      <c r="N491" s="167" t="s">
        <v>623</v>
      </c>
      <c r="O491" s="69" t="s">
        <v>580</v>
      </c>
      <c r="P491" s="66">
        <v>39.14683333</v>
      </c>
      <c r="Q491" s="66">
        <v>2.931</v>
      </c>
      <c r="R491" s="14" t="s">
        <v>190</v>
      </c>
      <c r="S491" s="87" t="s">
        <v>553</v>
      </c>
      <c r="T491" s="87"/>
      <c r="U491" s="87"/>
      <c r="V491" s="87"/>
      <c r="W491" s="94"/>
      <c r="X491" s="39"/>
      <c r="Y491" s="13"/>
      <c r="Z491" s="13"/>
      <c r="AA491" s="13"/>
      <c r="AB491" s="13"/>
      <c r="AC491" s="13"/>
      <c r="AD491" s="13"/>
      <c r="AE491" s="13"/>
      <c r="AF491" s="13"/>
      <c r="AG491" s="13"/>
      <c r="AH491" s="39"/>
      <c r="AI491" s="140"/>
      <c r="AJ491" s="39"/>
      <c r="AK491" s="140"/>
      <c r="AL491" s="13"/>
      <c r="AM491" s="13"/>
      <c r="AN491" s="13"/>
      <c r="AO491" s="155"/>
      <c r="AP491" s="26"/>
      <c r="AQ491" s="26"/>
      <c r="AR491" s="26"/>
      <c r="AS491" s="26"/>
      <c r="AT491" s="26"/>
      <c r="AU491" s="26"/>
      <c r="AV491" s="26"/>
      <c r="AW491" s="26"/>
      <c r="AX491" s="26"/>
      <c r="AY491" s="26"/>
      <c r="AZ491" s="26"/>
      <c r="BA491" s="26"/>
      <c r="BB491" s="26"/>
      <c r="BC491" s="26"/>
      <c r="BD491" s="26"/>
      <c r="BE491" s="26"/>
      <c r="BF491" s="26"/>
    </row>
    <row r="492" spans="1:58" ht="15.75" customHeight="1" outlineLevel="1" x14ac:dyDescent="0.45">
      <c r="A492" s="13">
        <v>489</v>
      </c>
      <c r="B492" s="39" t="s">
        <v>524</v>
      </c>
      <c r="C492" s="216" t="s">
        <v>525</v>
      </c>
      <c r="D492" s="66" t="s">
        <v>621</v>
      </c>
      <c r="E492" s="13"/>
      <c r="F492" s="132" t="s">
        <v>529</v>
      </c>
      <c r="G492" s="13"/>
      <c r="H492" s="13"/>
      <c r="I492" s="13"/>
      <c r="J492" s="13"/>
      <c r="K492" s="13"/>
      <c r="L492" s="13"/>
      <c r="M492" s="39"/>
      <c r="N492" s="167" t="s">
        <v>624</v>
      </c>
      <c r="O492" s="69" t="s">
        <v>580</v>
      </c>
      <c r="P492" s="66">
        <v>39.151166670000002</v>
      </c>
      <c r="Q492" s="66">
        <v>2.9486666669999999</v>
      </c>
      <c r="R492" s="14" t="s">
        <v>190</v>
      </c>
      <c r="S492" s="87" t="s">
        <v>553</v>
      </c>
      <c r="T492" s="87"/>
      <c r="U492" s="87"/>
      <c r="V492" s="87"/>
      <c r="W492" s="94"/>
      <c r="X492" s="39"/>
      <c r="Y492" s="13"/>
      <c r="Z492" s="13"/>
      <c r="AA492" s="13"/>
      <c r="AB492" s="13"/>
      <c r="AC492" s="13"/>
      <c r="AD492" s="13"/>
      <c r="AE492" s="13"/>
      <c r="AF492" s="13"/>
      <c r="AG492" s="13"/>
      <c r="AH492" s="39"/>
      <c r="AI492" s="140"/>
      <c r="AJ492" s="39"/>
      <c r="AK492" s="140"/>
      <c r="AL492" s="13"/>
      <c r="AM492" s="13"/>
      <c r="AN492" s="13"/>
      <c r="AO492" s="155"/>
      <c r="AP492" s="26"/>
      <c r="AQ492" s="26"/>
      <c r="AR492" s="26"/>
      <c r="AS492" s="26"/>
      <c r="AT492" s="26"/>
      <c r="AU492" s="26"/>
      <c r="AV492" s="26"/>
      <c r="AW492" s="26"/>
      <c r="AX492" s="26"/>
      <c r="AY492" s="26"/>
      <c r="AZ492" s="26"/>
      <c r="BA492" s="26"/>
      <c r="BB492" s="26"/>
      <c r="BC492" s="26"/>
      <c r="BD492" s="26"/>
      <c r="BE492" s="26"/>
      <c r="BF492" s="26"/>
    </row>
    <row r="493" spans="1:58" ht="15.75" customHeight="1" outlineLevel="1" x14ac:dyDescent="0.45">
      <c r="A493" s="13">
        <v>490</v>
      </c>
      <c r="B493" s="39" t="s">
        <v>524</v>
      </c>
      <c r="C493" s="216" t="s">
        <v>525</v>
      </c>
      <c r="D493" s="66" t="s">
        <v>621</v>
      </c>
      <c r="E493" s="13"/>
      <c r="F493" s="132" t="s">
        <v>529</v>
      </c>
      <c r="G493" s="13"/>
      <c r="H493" s="13"/>
      <c r="I493" s="13"/>
      <c r="J493" s="13"/>
      <c r="K493" s="13"/>
      <c r="L493" s="13"/>
      <c r="M493" s="39"/>
      <c r="N493" s="167" t="s">
        <v>625</v>
      </c>
      <c r="O493" s="69" t="s">
        <v>580</v>
      </c>
      <c r="P493" s="66">
        <v>39.504166669999996</v>
      </c>
      <c r="Q493" s="66">
        <v>2.5431666669999999</v>
      </c>
      <c r="R493" s="14" t="s">
        <v>190</v>
      </c>
      <c r="S493" s="87" t="s">
        <v>553</v>
      </c>
      <c r="T493" s="87"/>
      <c r="U493" s="87"/>
      <c r="V493" s="87"/>
      <c r="W493" s="94"/>
      <c r="X493" s="39"/>
      <c r="Y493" s="13"/>
      <c r="Z493" s="13"/>
      <c r="AA493" s="13"/>
      <c r="AB493" s="13"/>
      <c r="AC493" s="13"/>
      <c r="AD493" s="13"/>
      <c r="AE493" s="13"/>
      <c r="AF493" s="13"/>
      <c r="AG493" s="13"/>
      <c r="AH493" s="39"/>
      <c r="AI493" s="140"/>
      <c r="AJ493" s="39"/>
      <c r="AK493" s="140"/>
      <c r="AL493" s="13"/>
      <c r="AM493" s="13"/>
      <c r="AN493" s="13"/>
      <c r="AO493" s="155"/>
      <c r="AP493" s="26"/>
      <c r="AQ493" s="26"/>
      <c r="AR493" s="26"/>
      <c r="AS493" s="26"/>
      <c r="AT493" s="26"/>
      <c r="AU493" s="26"/>
      <c r="AV493" s="26"/>
      <c r="AW493" s="26"/>
      <c r="AX493" s="26"/>
      <c r="AY493" s="26"/>
      <c r="AZ493" s="26"/>
      <c r="BA493" s="26"/>
      <c r="BB493" s="26"/>
      <c r="BC493" s="26"/>
      <c r="BD493" s="26"/>
      <c r="BE493" s="26"/>
      <c r="BF493" s="26"/>
    </row>
    <row r="494" spans="1:58" ht="15.75" customHeight="1" outlineLevel="1" x14ac:dyDescent="0.45">
      <c r="A494" s="13">
        <v>491</v>
      </c>
      <c r="B494" s="39" t="s">
        <v>524</v>
      </c>
      <c r="C494" s="216" t="s">
        <v>525</v>
      </c>
      <c r="D494" s="66" t="s">
        <v>621</v>
      </c>
      <c r="E494" s="13"/>
      <c r="F494" s="132" t="s">
        <v>529</v>
      </c>
      <c r="G494" s="13"/>
      <c r="H494" s="13"/>
      <c r="I494" s="13"/>
      <c r="J494" s="13"/>
      <c r="K494" s="13"/>
      <c r="L494" s="13"/>
      <c r="M494" s="39"/>
      <c r="N494" s="167" t="s">
        <v>626</v>
      </c>
      <c r="O494" s="69" t="s">
        <v>580</v>
      </c>
      <c r="P494" s="66">
        <v>39.896500000000003</v>
      </c>
      <c r="Q494" s="66">
        <v>2.09205</v>
      </c>
      <c r="R494" s="14" t="s">
        <v>190</v>
      </c>
      <c r="S494" s="87" t="s">
        <v>553</v>
      </c>
      <c r="T494" s="87"/>
      <c r="U494" s="87"/>
      <c r="V494" s="87"/>
      <c r="W494" s="94"/>
      <c r="X494" s="39"/>
      <c r="Y494" s="13"/>
      <c r="Z494" s="13"/>
      <c r="AA494" s="13"/>
      <c r="AB494" s="13"/>
      <c r="AC494" s="13"/>
      <c r="AD494" s="13"/>
      <c r="AE494" s="13"/>
      <c r="AF494" s="13"/>
      <c r="AG494" s="13"/>
      <c r="AH494" s="39"/>
      <c r="AI494" s="140"/>
      <c r="AJ494" s="39"/>
      <c r="AK494" s="140"/>
      <c r="AL494" s="13"/>
      <c r="AM494" s="13"/>
      <c r="AN494" s="13"/>
      <c r="AO494" s="155"/>
      <c r="AP494" s="26"/>
      <c r="AQ494" s="26"/>
      <c r="AR494" s="26"/>
      <c r="AS494" s="26"/>
      <c r="AT494" s="26"/>
      <c r="AU494" s="26"/>
      <c r="AV494" s="26"/>
      <c r="AW494" s="26"/>
      <c r="AX494" s="26"/>
      <c r="AY494" s="26"/>
      <c r="AZ494" s="26"/>
      <c r="BA494" s="26"/>
      <c r="BB494" s="26"/>
      <c r="BC494" s="26"/>
      <c r="BD494" s="26"/>
      <c r="BE494" s="26"/>
      <c r="BF494" s="26"/>
    </row>
    <row r="495" spans="1:58" ht="15.75" customHeight="1" outlineLevel="1" x14ac:dyDescent="0.45">
      <c r="A495" s="13">
        <v>492</v>
      </c>
      <c r="B495" s="39" t="s">
        <v>524</v>
      </c>
      <c r="C495" s="216" t="s">
        <v>525</v>
      </c>
      <c r="D495" s="66" t="s">
        <v>621</v>
      </c>
      <c r="E495" s="13"/>
      <c r="F495" s="132" t="s">
        <v>529</v>
      </c>
      <c r="G495" s="13"/>
      <c r="H495" s="13"/>
      <c r="I495" s="13"/>
      <c r="J495" s="13"/>
      <c r="K495" s="13"/>
      <c r="L495" s="13"/>
      <c r="M495" s="39"/>
      <c r="N495" s="167" t="s">
        <v>627</v>
      </c>
      <c r="O495" s="69" t="s">
        <v>580</v>
      </c>
      <c r="P495" s="66">
        <v>39.600633330000001</v>
      </c>
      <c r="Q495" s="66">
        <v>2.3901666669999999</v>
      </c>
      <c r="R495" s="14" t="s">
        <v>190</v>
      </c>
      <c r="S495" s="87" t="s">
        <v>553</v>
      </c>
      <c r="T495" s="87"/>
      <c r="U495" s="87"/>
      <c r="V495" s="87"/>
      <c r="W495" s="94"/>
      <c r="X495" s="39"/>
      <c r="Y495" s="13"/>
      <c r="Z495" s="13"/>
      <c r="AA495" s="13"/>
      <c r="AB495" s="13"/>
      <c r="AC495" s="13"/>
      <c r="AD495" s="13"/>
      <c r="AE495" s="13"/>
      <c r="AF495" s="13"/>
      <c r="AG495" s="13"/>
      <c r="AH495" s="39"/>
      <c r="AI495" s="140"/>
      <c r="AJ495" s="39"/>
      <c r="AK495" s="140"/>
      <c r="AL495" s="13"/>
      <c r="AM495" s="13"/>
      <c r="AN495" s="13"/>
      <c r="AO495" s="155"/>
      <c r="AP495" s="26"/>
      <c r="AQ495" s="26"/>
      <c r="AR495" s="26"/>
      <c r="AS495" s="26"/>
      <c r="AT495" s="26"/>
      <c r="AU495" s="26"/>
      <c r="AV495" s="26"/>
      <c r="AW495" s="26"/>
      <c r="AX495" s="26"/>
      <c r="AY495" s="26"/>
      <c r="AZ495" s="26"/>
      <c r="BA495" s="26"/>
      <c r="BB495" s="26"/>
      <c r="BC495" s="26"/>
      <c r="BD495" s="26"/>
      <c r="BE495" s="26"/>
      <c r="BF495" s="26"/>
    </row>
    <row r="496" spans="1:58" ht="15.75" customHeight="1" outlineLevel="1" x14ac:dyDescent="0.45">
      <c r="A496" s="13">
        <v>493</v>
      </c>
      <c r="B496" s="39" t="s">
        <v>524</v>
      </c>
      <c r="C496" s="216" t="s">
        <v>525</v>
      </c>
      <c r="D496" s="66" t="s">
        <v>621</v>
      </c>
      <c r="E496" s="13"/>
      <c r="F496" s="132" t="s">
        <v>529</v>
      </c>
      <c r="G496" s="13"/>
      <c r="H496" s="13"/>
      <c r="I496" s="13"/>
      <c r="J496" s="13"/>
      <c r="K496" s="13"/>
      <c r="L496" s="13"/>
      <c r="M496" s="39"/>
      <c r="N496" s="167" t="s">
        <v>628</v>
      </c>
      <c r="O496" s="69" t="s">
        <v>580</v>
      </c>
      <c r="P496" s="66">
        <v>39.417533329999998</v>
      </c>
      <c r="Q496" s="66">
        <v>2.269716667</v>
      </c>
      <c r="R496" s="14" t="s">
        <v>190</v>
      </c>
      <c r="S496" s="87" t="s">
        <v>553</v>
      </c>
      <c r="T496" s="87"/>
      <c r="U496" s="87"/>
      <c r="V496" s="87"/>
      <c r="W496" s="94"/>
      <c r="X496" s="39"/>
      <c r="Y496" s="13"/>
      <c r="Z496" s="13"/>
      <c r="AA496" s="13"/>
      <c r="AB496" s="13"/>
      <c r="AC496" s="13"/>
      <c r="AD496" s="13"/>
      <c r="AE496" s="13"/>
      <c r="AF496" s="13"/>
      <c r="AG496" s="13"/>
      <c r="AH496" s="39"/>
      <c r="AI496" s="140"/>
      <c r="AJ496" s="39"/>
      <c r="AK496" s="140"/>
      <c r="AL496" s="13"/>
      <c r="AM496" s="13"/>
      <c r="AN496" s="13"/>
      <c r="AO496" s="155"/>
      <c r="AP496" s="26"/>
      <c r="AQ496" s="26"/>
      <c r="AR496" s="26"/>
      <c r="AS496" s="26"/>
      <c r="AT496" s="26"/>
      <c r="AU496" s="26"/>
      <c r="AV496" s="26"/>
      <c r="AW496" s="26"/>
      <c r="AX496" s="26"/>
      <c r="AY496" s="26"/>
      <c r="AZ496" s="26"/>
      <c r="BA496" s="26"/>
      <c r="BB496" s="26"/>
      <c r="BC496" s="26"/>
      <c r="BD496" s="26"/>
      <c r="BE496" s="26"/>
      <c r="BF496" s="26"/>
    </row>
    <row r="497" spans="1:58" ht="15.75" customHeight="1" outlineLevel="1" x14ac:dyDescent="0.45">
      <c r="A497" s="13">
        <v>494</v>
      </c>
      <c r="B497" s="39" t="s">
        <v>524</v>
      </c>
      <c r="C497" s="216" t="s">
        <v>525</v>
      </c>
      <c r="D497" s="66" t="s">
        <v>629</v>
      </c>
      <c r="E497" s="13"/>
      <c r="F497" s="132" t="s">
        <v>529</v>
      </c>
      <c r="G497" s="13"/>
      <c r="H497" s="13"/>
      <c r="I497" s="13"/>
      <c r="J497" s="13"/>
      <c r="K497" s="13"/>
      <c r="L497" s="13"/>
      <c r="M497" s="39"/>
      <c r="N497" s="167" t="s">
        <v>630</v>
      </c>
      <c r="O497" s="69" t="s">
        <v>552</v>
      </c>
      <c r="P497" s="66">
        <v>36.711833329999997</v>
      </c>
      <c r="Q497" s="66">
        <v>15.14066667</v>
      </c>
      <c r="R497" s="14" t="s">
        <v>190</v>
      </c>
      <c r="S497" s="87" t="s">
        <v>553</v>
      </c>
      <c r="T497" s="87"/>
      <c r="U497" s="87"/>
      <c r="V497" s="87"/>
      <c r="W497" s="94"/>
      <c r="X497" s="39"/>
      <c r="Y497" s="13"/>
      <c r="Z497" s="13"/>
      <c r="AA497" s="13"/>
      <c r="AB497" s="13"/>
      <c r="AC497" s="13"/>
      <c r="AD497" s="13"/>
      <c r="AE497" s="13"/>
      <c r="AF497" s="13"/>
      <c r="AG497" s="13"/>
      <c r="AH497" s="39"/>
      <c r="AI497" s="140"/>
      <c r="AJ497" s="39"/>
      <c r="AK497" s="140"/>
      <c r="AL497" s="13"/>
      <c r="AM497" s="13"/>
      <c r="AN497" s="13"/>
      <c r="AO497" s="155"/>
      <c r="AP497" s="26"/>
      <c r="AQ497" s="26"/>
      <c r="AR497" s="26"/>
      <c r="AS497" s="26"/>
      <c r="AT497" s="26"/>
      <c r="AU497" s="26"/>
      <c r="AV497" s="26"/>
      <c r="AW497" s="26"/>
      <c r="AX497" s="26"/>
      <c r="AY497" s="26"/>
      <c r="AZ497" s="26"/>
      <c r="BA497" s="26"/>
      <c r="BB497" s="26"/>
      <c r="BC497" s="26"/>
      <c r="BD497" s="26"/>
      <c r="BE497" s="26"/>
      <c r="BF497" s="26"/>
    </row>
    <row r="498" spans="1:58" ht="15.75" customHeight="1" outlineLevel="1" x14ac:dyDescent="0.45">
      <c r="A498" s="13">
        <v>495</v>
      </c>
      <c r="B498" s="39" t="s">
        <v>524</v>
      </c>
      <c r="C498" s="216" t="s">
        <v>525</v>
      </c>
      <c r="D498" s="66" t="s">
        <v>629</v>
      </c>
      <c r="E498" s="13"/>
      <c r="F498" s="132" t="s">
        <v>529</v>
      </c>
      <c r="G498" s="13"/>
      <c r="H498" s="13"/>
      <c r="I498" s="13"/>
      <c r="J498" s="13"/>
      <c r="K498" s="13"/>
      <c r="L498" s="13"/>
      <c r="M498" s="39"/>
      <c r="N498" s="167" t="s">
        <v>631</v>
      </c>
      <c r="O498" s="69" t="s">
        <v>632</v>
      </c>
      <c r="P498" s="66">
        <v>37.659766670000003</v>
      </c>
      <c r="Q498" s="66">
        <v>23.95483333</v>
      </c>
      <c r="R498" s="14" t="s">
        <v>222</v>
      </c>
      <c r="S498" s="87" t="s">
        <v>553</v>
      </c>
      <c r="T498" s="87"/>
      <c r="U498" s="87"/>
      <c r="V498" s="87"/>
      <c r="W498" s="94"/>
      <c r="X498" s="39"/>
      <c r="Y498" s="13"/>
      <c r="Z498" s="13"/>
      <c r="AA498" s="13"/>
      <c r="AB498" s="13"/>
      <c r="AC498" s="13"/>
      <c r="AD498" s="13"/>
      <c r="AE498" s="13"/>
      <c r="AF498" s="13"/>
      <c r="AG498" s="13"/>
      <c r="AH498" s="39"/>
      <c r="AI498" s="140"/>
      <c r="AJ498" s="39"/>
      <c r="AK498" s="140"/>
      <c r="AL498" s="13"/>
      <c r="AM498" s="13"/>
      <c r="AN498" s="13"/>
      <c r="AO498" s="155"/>
      <c r="AP498" s="26"/>
      <c r="AQ498" s="26"/>
      <c r="AR498" s="26"/>
      <c r="AS498" s="26"/>
      <c r="AT498" s="26"/>
      <c r="AU498" s="26"/>
      <c r="AV498" s="26"/>
      <c r="AW498" s="26"/>
      <c r="AX498" s="26"/>
      <c r="AY498" s="26"/>
      <c r="AZ498" s="26"/>
      <c r="BA498" s="26"/>
      <c r="BB498" s="26"/>
      <c r="BC498" s="26"/>
      <c r="BD498" s="26"/>
      <c r="BE498" s="26"/>
      <c r="BF498" s="26"/>
    </row>
    <row r="499" spans="1:58" ht="15.75" customHeight="1" outlineLevel="1" x14ac:dyDescent="0.45">
      <c r="A499" s="13">
        <v>496</v>
      </c>
      <c r="B499" s="39" t="s">
        <v>524</v>
      </c>
      <c r="C499" s="216" t="s">
        <v>525</v>
      </c>
      <c r="D499" s="66" t="s">
        <v>629</v>
      </c>
      <c r="E499" s="13"/>
      <c r="F499" s="132" t="s">
        <v>529</v>
      </c>
      <c r="G499" s="13"/>
      <c r="H499" s="13"/>
      <c r="I499" s="13"/>
      <c r="J499" s="13"/>
      <c r="K499" s="13"/>
      <c r="L499" s="13"/>
      <c r="M499" s="39"/>
      <c r="N499" s="167" t="s">
        <v>631</v>
      </c>
      <c r="O499" s="69" t="s">
        <v>632</v>
      </c>
      <c r="P499" s="66">
        <v>37.659766670000003</v>
      </c>
      <c r="Q499" s="66">
        <v>23.95483333</v>
      </c>
      <c r="R499" s="14" t="s">
        <v>222</v>
      </c>
      <c r="S499" s="87" t="s">
        <v>553</v>
      </c>
      <c r="T499" s="87"/>
      <c r="U499" s="87"/>
      <c r="V499" s="87"/>
      <c r="W499" s="94"/>
      <c r="X499" s="39"/>
      <c r="Y499" s="13"/>
      <c r="Z499" s="13"/>
      <c r="AA499" s="13"/>
      <c r="AB499" s="13"/>
      <c r="AC499" s="13"/>
      <c r="AD499" s="13"/>
      <c r="AE499" s="13"/>
      <c r="AF499" s="13"/>
      <c r="AG499" s="13"/>
      <c r="AH499" s="39"/>
      <c r="AI499" s="140"/>
      <c r="AJ499" s="39"/>
      <c r="AK499" s="140"/>
      <c r="AL499" s="13"/>
      <c r="AM499" s="13"/>
      <c r="AN499" s="13"/>
      <c r="AO499" s="155"/>
      <c r="AP499" s="26"/>
      <c r="AQ499" s="26"/>
      <c r="AR499" s="26"/>
      <c r="AS499" s="26"/>
      <c r="AT499" s="26"/>
      <c r="AU499" s="26"/>
      <c r="AV499" s="26"/>
      <c r="AW499" s="26"/>
      <c r="AX499" s="26"/>
      <c r="AY499" s="26"/>
      <c r="AZ499" s="26"/>
      <c r="BA499" s="26"/>
      <c r="BB499" s="26"/>
      <c r="BC499" s="26"/>
      <c r="BD499" s="26"/>
      <c r="BE499" s="26"/>
      <c r="BF499" s="26"/>
    </row>
    <row r="500" spans="1:58" ht="15.75" customHeight="1" outlineLevel="1" x14ac:dyDescent="0.45">
      <c r="A500" s="13">
        <v>497</v>
      </c>
      <c r="B500" s="39" t="s">
        <v>524</v>
      </c>
      <c r="C500" s="216" t="s">
        <v>525</v>
      </c>
      <c r="D500" s="66" t="s">
        <v>629</v>
      </c>
      <c r="E500" s="13"/>
      <c r="F500" s="132" t="s">
        <v>529</v>
      </c>
      <c r="G500" s="13"/>
      <c r="H500" s="13"/>
      <c r="I500" s="13"/>
      <c r="J500" s="13"/>
      <c r="K500" s="13"/>
      <c r="L500" s="13"/>
      <c r="M500" s="39"/>
      <c r="N500" s="167" t="s">
        <v>633</v>
      </c>
      <c r="O500" s="69" t="s">
        <v>580</v>
      </c>
      <c r="P500" s="66">
        <v>38.420833330000001</v>
      </c>
      <c r="Q500" s="66">
        <v>-0.34766666699999998</v>
      </c>
      <c r="R500" s="14" t="s">
        <v>190</v>
      </c>
      <c r="S500" s="87" t="s">
        <v>553</v>
      </c>
      <c r="T500" s="87"/>
      <c r="U500" s="87"/>
      <c r="V500" s="87"/>
      <c r="W500" s="94"/>
      <c r="X500" s="39"/>
      <c r="Y500" s="13"/>
      <c r="Z500" s="13"/>
      <c r="AA500" s="13"/>
      <c r="AB500" s="13"/>
      <c r="AC500" s="13"/>
      <c r="AD500" s="13"/>
      <c r="AE500" s="13"/>
      <c r="AF500" s="13"/>
      <c r="AG500" s="13"/>
      <c r="AH500" s="39"/>
      <c r="AI500" s="140"/>
      <c r="AJ500" s="39"/>
      <c r="AK500" s="140"/>
      <c r="AL500" s="13"/>
      <c r="AM500" s="13"/>
      <c r="AN500" s="13"/>
      <c r="AO500" s="155"/>
      <c r="AP500" s="26"/>
      <c r="AQ500" s="26"/>
      <c r="AR500" s="26"/>
      <c r="AS500" s="26"/>
      <c r="AT500" s="26"/>
      <c r="AU500" s="26"/>
      <c r="AV500" s="26"/>
      <c r="AW500" s="26"/>
      <c r="AX500" s="26"/>
      <c r="AY500" s="26"/>
      <c r="AZ500" s="26"/>
      <c r="BA500" s="26"/>
      <c r="BB500" s="26"/>
      <c r="BC500" s="26"/>
      <c r="BD500" s="26"/>
      <c r="BE500" s="26"/>
      <c r="BF500" s="26"/>
    </row>
    <row r="501" spans="1:58" ht="15.75" customHeight="1" outlineLevel="1" x14ac:dyDescent="0.45">
      <c r="A501" s="13">
        <v>498</v>
      </c>
      <c r="B501" s="39" t="s">
        <v>524</v>
      </c>
      <c r="C501" s="216" t="s">
        <v>525</v>
      </c>
      <c r="D501" s="66" t="s">
        <v>634</v>
      </c>
      <c r="E501" s="13"/>
      <c r="F501" s="132" t="s">
        <v>529</v>
      </c>
      <c r="G501" s="13"/>
      <c r="H501" s="13"/>
      <c r="I501" s="13"/>
      <c r="J501" s="13"/>
      <c r="K501" s="13"/>
      <c r="L501" s="13"/>
      <c r="M501" s="39"/>
      <c r="N501" s="167" t="s">
        <v>635</v>
      </c>
      <c r="O501" s="69" t="s">
        <v>552</v>
      </c>
      <c r="P501" s="66">
        <v>40.683333330000004</v>
      </c>
      <c r="Q501" s="66">
        <v>13.93333333</v>
      </c>
      <c r="R501" s="14" t="s">
        <v>190</v>
      </c>
      <c r="S501" s="87" t="s">
        <v>553</v>
      </c>
      <c r="T501" s="87"/>
      <c r="U501" s="87"/>
      <c r="V501" s="87"/>
      <c r="W501" s="94"/>
      <c r="X501" s="39"/>
      <c r="Y501" s="13"/>
      <c r="Z501" s="13"/>
      <c r="AA501" s="13"/>
      <c r="AB501" s="13"/>
      <c r="AC501" s="13"/>
      <c r="AD501" s="13"/>
      <c r="AE501" s="13"/>
      <c r="AF501" s="13"/>
      <c r="AG501" s="13"/>
      <c r="AH501" s="39"/>
      <c r="AI501" s="140"/>
      <c r="AJ501" s="39"/>
      <c r="AK501" s="140"/>
      <c r="AL501" s="13"/>
      <c r="AM501" s="13"/>
      <c r="AN501" s="13"/>
      <c r="AO501" s="155"/>
      <c r="AP501" s="26"/>
      <c r="AQ501" s="26"/>
      <c r="AR501" s="26"/>
      <c r="AS501" s="26"/>
      <c r="AT501" s="26"/>
      <c r="AU501" s="26"/>
      <c r="AV501" s="26"/>
      <c r="AW501" s="26"/>
      <c r="AX501" s="26"/>
      <c r="AY501" s="26"/>
      <c r="AZ501" s="26"/>
      <c r="BA501" s="26"/>
      <c r="BB501" s="26"/>
      <c r="BC501" s="26"/>
      <c r="BD501" s="26"/>
      <c r="BE501" s="26"/>
      <c r="BF501" s="26"/>
    </row>
    <row r="502" spans="1:58" ht="15.75" customHeight="1" outlineLevel="1" x14ac:dyDescent="0.45">
      <c r="A502" s="13">
        <v>499</v>
      </c>
      <c r="B502" s="39" t="s">
        <v>524</v>
      </c>
      <c r="C502" s="216" t="s">
        <v>525</v>
      </c>
      <c r="D502" s="66" t="s">
        <v>634</v>
      </c>
      <c r="E502" s="13"/>
      <c r="F502" s="132" t="s">
        <v>529</v>
      </c>
      <c r="G502" s="13"/>
      <c r="H502" s="13"/>
      <c r="I502" s="13"/>
      <c r="J502" s="13"/>
      <c r="K502" s="13"/>
      <c r="L502" s="13"/>
      <c r="M502" s="39"/>
      <c r="N502" s="167" t="s">
        <v>636</v>
      </c>
      <c r="O502" s="69" t="s">
        <v>580</v>
      </c>
      <c r="P502" s="66">
        <v>42.322777780000003</v>
      </c>
      <c r="Q502" s="66">
        <v>3.3094444439999999</v>
      </c>
      <c r="R502" s="14" t="s">
        <v>204</v>
      </c>
      <c r="S502" s="87" t="s">
        <v>553</v>
      </c>
      <c r="T502" s="87"/>
      <c r="U502" s="87"/>
      <c r="V502" s="87"/>
      <c r="W502" s="94"/>
      <c r="X502" s="39"/>
      <c r="Y502" s="13"/>
      <c r="Z502" s="13"/>
      <c r="AA502" s="13"/>
      <c r="AB502" s="13"/>
      <c r="AC502" s="13"/>
      <c r="AD502" s="13"/>
      <c r="AE502" s="13"/>
      <c r="AF502" s="13"/>
      <c r="AG502" s="13"/>
      <c r="AH502" s="39"/>
      <c r="AI502" s="140"/>
      <c r="AJ502" s="39"/>
      <c r="AK502" s="140"/>
      <c r="AL502" s="13"/>
      <c r="AM502" s="13"/>
      <c r="AN502" s="13"/>
      <c r="AO502" s="155"/>
      <c r="AP502" s="26"/>
      <c r="AQ502" s="26"/>
      <c r="AR502" s="26"/>
      <c r="AS502" s="26"/>
      <c r="AT502" s="26"/>
      <c r="AU502" s="26"/>
      <c r="AV502" s="26"/>
      <c r="AW502" s="26"/>
      <c r="AX502" s="26"/>
      <c r="AY502" s="26"/>
      <c r="AZ502" s="26"/>
      <c r="BA502" s="26"/>
      <c r="BB502" s="26"/>
      <c r="BC502" s="26"/>
      <c r="BD502" s="26"/>
      <c r="BE502" s="26"/>
      <c r="BF502" s="26"/>
    </row>
    <row r="503" spans="1:58" ht="15.75" customHeight="1" outlineLevel="1" x14ac:dyDescent="0.45">
      <c r="A503" s="13">
        <v>500</v>
      </c>
      <c r="B503" s="39" t="s">
        <v>524</v>
      </c>
      <c r="C503" s="216" t="s">
        <v>525</v>
      </c>
      <c r="D503" s="66" t="s">
        <v>634</v>
      </c>
      <c r="E503" s="13"/>
      <c r="F503" s="132" t="s">
        <v>529</v>
      </c>
      <c r="G503" s="13"/>
      <c r="H503" s="13"/>
      <c r="I503" s="13"/>
      <c r="J503" s="13"/>
      <c r="K503" s="13"/>
      <c r="L503" s="13"/>
      <c r="M503" s="39"/>
      <c r="N503" s="167" t="s">
        <v>637</v>
      </c>
      <c r="O503" s="69" t="s">
        <v>580</v>
      </c>
      <c r="P503" s="66">
        <v>42.293055559999999</v>
      </c>
      <c r="Q503" s="66">
        <v>3.2891666669999999</v>
      </c>
      <c r="R503" s="14" t="s">
        <v>204</v>
      </c>
      <c r="S503" s="87" t="s">
        <v>553</v>
      </c>
      <c r="T503" s="87"/>
      <c r="U503" s="87"/>
      <c r="V503" s="87"/>
      <c r="W503" s="94"/>
      <c r="X503" s="39"/>
      <c r="Y503" s="13"/>
      <c r="Z503" s="13"/>
      <c r="AA503" s="13"/>
      <c r="AB503" s="13"/>
      <c r="AC503" s="13"/>
      <c r="AD503" s="13"/>
      <c r="AE503" s="13"/>
      <c r="AF503" s="13"/>
      <c r="AG503" s="13"/>
      <c r="AH503" s="39"/>
      <c r="AI503" s="140"/>
      <c r="AJ503" s="39"/>
      <c r="AK503" s="140"/>
      <c r="AL503" s="13"/>
      <c r="AM503" s="13"/>
      <c r="AN503" s="13"/>
      <c r="AO503" s="155"/>
      <c r="AP503" s="26"/>
      <c r="AQ503" s="26"/>
      <c r="AR503" s="26"/>
      <c r="AS503" s="26"/>
      <c r="AT503" s="26"/>
      <c r="AU503" s="26"/>
      <c r="AV503" s="26"/>
      <c r="AW503" s="26"/>
      <c r="AX503" s="26"/>
      <c r="AY503" s="26"/>
      <c r="AZ503" s="26"/>
      <c r="BA503" s="26"/>
      <c r="BB503" s="26"/>
      <c r="BC503" s="26"/>
      <c r="BD503" s="26"/>
      <c r="BE503" s="26"/>
      <c r="BF503" s="26"/>
    </row>
    <row r="504" spans="1:58" ht="15.75" customHeight="1" outlineLevel="1" x14ac:dyDescent="0.45">
      <c r="A504" s="13">
        <v>501</v>
      </c>
      <c r="B504" s="39" t="s">
        <v>524</v>
      </c>
      <c r="C504" s="216" t="s">
        <v>525</v>
      </c>
      <c r="D504" s="66" t="s">
        <v>634</v>
      </c>
      <c r="E504" s="13"/>
      <c r="F504" s="132" t="s">
        <v>529</v>
      </c>
      <c r="G504" s="13"/>
      <c r="H504" s="13"/>
      <c r="I504" s="13"/>
      <c r="J504" s="13"/>
      <c r="K504" s="13"/>
      <c r="L504" s="13"/>
      <c r="M504" s="39"/>
      <c r="N504" s="167" t="s">
        <v>633</v>
      </c>
      <c r="O504" s="69" t="s">
        <v>580</v>
      </c>
      <c r="P504" s="66">
        <v>38.416666669999998</v>
      </c>
      <c r="Q504" s="66">
        <v>-0.383333333</v>
      </c>
      <c r="R504" s="14" t="s">
        <v>190</v>
      </c>
      <c r="S504" s="87" t="s">
        <v>553</v>
      </c>
      <c r="T504" s="87"/>
      <c r="U504" s="87"/>
      <c r="V504" s="87"/>
      <c r="W504" s="94"/>
      <c r="X504" s="39"/>
      <c r="Y504" s="13"/>
      <c r="Z504" s="13"/>
      <c r="AA504" s="13"/>
      <c r="AB504" s="13"/>
      <c r="AC504" s="13"/>
      <c r="AD504" s="13"/>
      <c r="AE504" s="13"/>
      <c r="AF504" s="13"/>
      <c r="AG504" s="13"/>
      <c r="AH504" s="39"/>
      <c r="AI504" s="140"/>
      <c r="AJ504" s="39"/>
      <c r="AK504" s="140"/>
      <c r="AL504" s="13"/>
      <c r="AM504" s="13"/>
      <c r="AN504" s="13"/>
      <c r="AO504" s="155"/>
      <c r="AP504" s="26"/>
      <c r="AQ504" s="26"/>
      <c r="AR504" s="26"/>
      <c r="AS504" s="26"/>
      <c r="AT504" s="26"/>
      <c r="AU504" s="26"/>
      <c r="AV504" s="26"/>
      <c r="AW504" s="26"/>
      <c r="AX504" s="26"/>
      <c r="AY504" s="26"/>
      <c r="AZ504" s="26"/>
      <c r="BA504" s="26"/>
      <c r="BB504" s="26"/>
      <c r="BC504" s="26"/>
      <c r="BD504" s="26"/>
      <c r="BE504" s="26"/>
      <c r="BF504" s="26"/>
    </row>
    <row r="505" spans="1:58" ht="15.75" customHeight="1" outlineLevel="1" x14ac:dyDescent="0.45">
      <c r="A505" s="13">
        <v>502</v>
      </c>
      <c r="B505" s="39" t="s">
        <v>524</v>
      </c>
      <c r="C505" s="216" t="s">
        <v>525</v>
      </c>
      <c r="D505" s="66" t="s">
        <v>634</v>
      </c>
      <c r="E505" s="13"/>
      <c r="F505" s="132" t="s">
        <v>529</v>
      </c>
      <c r="G505" s="13"/>
      <c r="H505" s="13"/>
      <c r="I505" s="13"/>
      <c r="J505" s="13"/>
      <c r="K505" s="13"/>
      <c r="L505" s="13"/>
      <c r="M505" s="39"/>
      <c r="N505" s="167" t="s">
        <v>638</v>
      </c>
      <c r="O505" s="69" t="s">
        <v>580</v>
      </c>
      <c r="P505" s="66">
        <v>38.166666669999998</v>
      </c>
      <c r="Q505" s="66">
        <v>-0.46666666699999998</v>
      </c>
      <c r="R505" s="14" t="s">
        <v>190</v>
      </c>
      <c r="S505" s="87" t="s">
        <v>553</v>
      </c>
      <c r="T505" s="87"/>
      <c r="U505" s="87"/>
      <c r="V505" s="87"/>
      <c r="W505" s="94"/>
      <c r="X505" s="39"/>
      <c r="Y505" s="13"/>
      <c r="Z505" s="13"/>
      <c r="AA505" s="13"/>
      <c r="AB505" s="13"/>
      <c r="AC505" s="13"/>
      <c r="AD505" s="13"/>
      <c r="AE505" s="13"/>
      <c r="AF505" s="13"/>
      <c r="AG505" s="13"/>
      <c r="AH505" s="39"/>
      <c r="AI505" s="140"/>
      <c r="AJ505" s="39"/>
      <c r="AK505" s="140"/>
      <c r="AL505" s="13"/>
      <c r="AM505" s="13"/>
      <c r="AN505" s="13"/>
      <c r="AO505" s="155"/>
      <c r="AP505" s="26"/>
      <c r="AQ505" s="26"/>
      <c r="AR505" s="26"/>
      <c r="AS505" s="26"/>
      <c r="AT505" s="26"/>
      <c r="AU505" s="26"/>
      <c r="AV505" s="26"/>
      <c r="AW505" s="26"/>
      <c r="AX505" s="26"/>
      <c r="AY505" s="26"/>
      <c r="AZ505" s="26"/>
      <c r="BA505" s="26"/>
      <c r="BB505" s="26"/>
      <c r="BC505" s="26"/>
      <c r="BD505" s="26"/>
      <c r="BE505" s="26"/>
      <c r="BF505" s="26"/>
    </row>
    <row r="506" spans="1:58" ht="15.75" customHeight="1" outlineLevel="1" x14ac:dyDescent="0.45">
      <c r="A506" s="13">
        <v>503</v>
      </c>
      <c r="B506" s="39" t="s">
        <v>524</v>
      </c>
      <c r="C506" s="216" t="s">
        <v>525</v>
      </c>
      <c r="D506" s="66" t="s">
        <v>634</v>
      </c>
      <c r="E506" s="13"/>
      <c r="F506" s="132" t="s">
        <v>529</v>
      </c>
      <c r="G506" s="13"/>
      <c r="H506" s="13"/>
      <c r="I506" s="13"/>
      <c r="J506" s="13"/>
      <c r="K506" s="13"/>
      <c r="L506" s="13"/>
      <c r="M506" s="39"/>
      <c r="N506" s="167" t="s">
        <v>639</v>
      </c>
      <c r="O506" s="69" t="s">
        <v>580</v>
      </c>
      <c r="P506" s="66">
        <v>38.15</v>
      </c>
      <c r="Q506" s="66">
        <v>-0.46666666699999998</v>
      </c>
      <c r="R506" s="14" t="s">
        <v>190</v>
      </c>
      <c r="S506" s="87" t="s">
        <v>553</v>
      </c>
      <c r="T506" s="87"/>
      <c r="U506" s="87"/>
      <c r="V506" s="87"/>
      <c r="W506" s="94"/>
      <c r="X506" s="39"/>
      <c r="Y506" s="13"/>
      <c r="Z506" s="13"/>
      <c r="AA506" s="13"/>
      <c r="AB506" s="13"/>
      <c r="AC506" s="13"/>
      <c r="AD506" s="13"/>
      <c r="AE506" s="13"/>
      <c r="AF506" s="13"/>
      <c r="AG506" s="13"/>
      <c r="AH506" s="39"/>
      <c r="AI506" s="140"/>
      <c r="AJ506" s="39"/>
      <c r="AK506" s="140"/>
      <c r="AL506" s="13"/>
      <c r="AM506" s="13"/>
      <c r="AN506" s="13"/>
      <c r="AO506" s="155"/>
      <c r="AP506" s="26"/>
      <c r="AQ506" s="26"/>
      <c r="AR506" s="26"/>
      <c r="AS506" s="26"/>
      <c r="AT506" s="26"/>
      <c r="AU506" s="26"/>
      <c r="AV506" s="26"/>
      <c r="AW506" s="26"/>
      <c r="AX506" s="26"/>
      <c r="AY506" s="26"/>
      <c r="AZ506" s="26"/>
      <c r="BA506" s="26"/>
      <c r="BB506" s="26"/>
      <c r="BC506" s="26"/>
      <c r="BD506" s="26"/>
      <c r="BE506" s="26"/>
      <c r="BF506" s="26"/>
    </row>
    <row r="507" spans="1:58" ht="15.75" customHeight="1" outlineLevel="1" x14ac:dyDescent="0.45">
      <c r="A507" s="13">
        <v>504</v>
      </c>
      <c r="B507" s="39" t="s">
        <v>524</v>
      </c>
      <c r="C507" s="216" t="s">
        <v>525</v>
      </c>
      <c r="D507" s="66" t="s">
        <v>634</v>
      </c>
      <c r="E507" s="13"/>
      <c r="F507" s="132" t="s">
        <v>529</v>
      </c>
      <c r="G507" s="13"/>
      <c r="H507" s="13"/>
      <c r="I507" s="13"/>
      <c r="J507" s="13"/>
      <c r="K507" s="13"/>
      <c r="L507" s="13"/>
      <c r="M507" s="39"/>
      <c r="N507" s="167" t="s">
        <v>640</v>
      </c>
      <c r="O507" s="69" t="s">
        <v>580</v>
      </c>
      <c r="P507" s="66">
        <v>42.033333329999998</v>
      </c>
      <c r="Q507" s="66">
        <v>3.2166666670000001</v>
      </c>
      <c r="R507" s="14" t="s">
        <v>204</v>
      </c>
      <c r="S507" s="87" t="s">
        <v>553</v>
      </c>
      <c r="T507" s="87"/>
      <c r="U507" s="87"/>
      <c r="V507" s="87"/>
      <c r="W507" s="94"/>
      <c r="X507" s="39"/>
      <c r="Y507" s="13"/>
      <c r="Z507" s="13"/>
      <c r="AA507" s="13"/>
      <c r="AB507" s="13"/>
      <c r="AC507" s="13"/>
      <c r="AD507" s="13"/>
      <c r="AE507" s="13"/>
      <c r="AF507" s="13"/>
      <c r="AG507" s="13"/>
      <c r="AH507" s="39"/>
      <c r="AI507" s="140"/>
      <c r="AJ507" s="39"/>
      <c r="AK507" s="140"/>
      <c r="AL507" s="13"/>
      <c r="AM507" s="13"/>
      <c r="AN507" s="13"/>
      <c r="AO507" s="155"/>
      <c r="AP507" s="26"/>
      <c r="AQ507" s="26"/>
      <c r="AR507" s="26"/>
      <c r="AS507" s="26"/>
      <c r="AT507" s="26"/>
      <c r="AU507" s="26"/>
      <c r="AV507" s="26"/>
      <c r="AW507" s="26"/>
      <c r="AX507" s="26"/>
      <c r="AY507" s="26"/>
      <c r="AZ507" s="26"/>
      <c r="BA507" s="26"/>
      <c r="BB507" s="26"/>
      <c r="BC507" s="26"/>
      <c r="BD507" s="26"/>
      <c r="BE507" s="26"/>
      <c r="BF507" s="26"/>
    </row>
    <row r="508" spans="1:58" ht="15.75" customHeight="1" outlineLevel="1" x14ac:dyDescent="0.45">
      <c r="A508" s="13">
        <v>505</v>
      </c>
      <c r="B508" s="39" t="s">
        <v>524</v>
      </c>
      <c r="C508" s="216" t="s">
        <v>525</v>
      </c>
      <c r="D508" s="66" t="s">
        <v>641</v>
      </c>
      <c r="E508" s="13"/>
      <c r="F508" s="132" t="s">
        <v>529</v>
      </c>
      <c r="G508" s="13"/>
      <c r="H508" s="13"/>
      <c r="I508" s="13"/>
      <c r="J508" s="13"/>
      <c r="K508" s="13"/>
      <c r="L508" s="13"/>
      <c r="M508" s="39"/>
      <c r="N508" s="167" t="s">
        <v>637</v>
      </c>
      <c r="O508" s="69" t="s">
        <v>580</v>
      </c>
      <c r="P508" s="66">
        <v>42.293055559999999</v>
      </c>
      <c r="Q508" s="66">
        <v>3.2891666669999999</v>
      </c>
      <c r="R508" s="14" t="s">
        <v>204</v>
      </c>
      <c r="S508" s="87" t="s">
        <v>553</v>
      </c>
      <c r="T508" s="87"/>
      <c r="U508" s="87"/>
      <c r="V508" s="87"/>
      <c r="W508" s="94"/>
      <c r="X508" s="39"/>
      <c r="Y508" s="13"/>
      <c r="Z508" s="13"/>
      <c r="AA508" s="13"/>
      <c r="AB508" s="13"/>
      <c r="AC508" s="13"/>
      <c r="AD508" s="13"/>
      <c r="AE508" s="13"/>
      <c r="AF508" s="13"/>
      <c r="AG508" s="13"/>
      <c r="AH508" s="39"/>
      <c r="AI508" s="140"/>
      <c r="AJ508" s="39"/>
      <c r="AK508" s="140"/>
      <c r="AL508" s="13"/>
      <c r="AM508" s="13"/>
      <c r="AN508" s="13"/>
      <c r="AO508" s="155"/>
      <c r="AP508" s="26"/>
      <c r="AQ508" s="26"/>
      <c r="AR508" s="26"/>
      <c r="AS508" s="26"/>
      <c r="AT508" s="26"/>
      <c r="AU508" s="26"/>
      <c r="AV508" s="26"/>
      <c r="AW508" s="26"/>
      <c r="AX508" s="26"/>
      <c r="AY508" s="26"/>
      <c r="AZ508" s="26"/>
      <c r="BA508" s="26"/>
      <c r="BB508" s="26"/>
      <c r="BC508" s="26"/>
      <c r="BD508" s="26"/>
      <c r="BE508" s="26"/>
      <c r="BF508" s="26"/>
    </row>
    <row r="509" spans="1:58" ht="15.75" customHeight="1" outlineLevel="1" x14ac:dyDescent="0.45">
      <c r="A509" s="13">
        <v>506</v>
      </c>
      <c r="B509" s="39" t="s">
        <v>524</v>
      </c>
      <c r="C509" s="216" t="s">
        <v>525</v>
      </c>
      <c r="D509" s="66" t="s">
        <v>629</v>
      </c>
      <c r="E509" s="13"/>
      <c r="F509" s="133" t="s">
        <v>275</v>
      </c>
      <c r="G509" s="13"/>
      <c r="H509" s="13"/>
      <c r="I509" s="13"/>
      <c r="J509" s="13"/>
      <c r="K509" s="13"/>
      <c r="L509" s="13"/>
      <c r="M509" s="39"/>
      <c r="N509" s="167" t="s">
        <v>580</v>
      </c>
      <c r="O509" s="69" t="s">
        <v>580</v>
      </c>
      <c r="P509" s="66">
        <v>38.4208</v>
      </c>
      <c r="Q509" s="66">
        <v>-0.34770000000000001</v>
      </c>
      <c r="R509" s="14" t="s">
        <v>190</v>
      </c>
      <c r="S509" s="87" t="s">
        <v>553</v>
      </c>
      <c r="T509" s="87"/>
      <c r="U509" s="87"/>
      <c r="V509" s="87"/>
      <c r="W509" s="94"/>
      <c r="X509" s="39"/>
      <c r="Y509" s="13"/>
      <c r="Z509" s="13"/>
      <c r="AA509" s="13"/>
      <c r="AB509" s="13"/>
      <c r="AC509" s="13"/>
      <c r="AD509" s="13"/>
      <c r="AE509" s="13"/>
      <c r="AF509" s="13"/>
      <c r="AG509" s="13"/>
      <c r="AH509" s="39"/>
      <c r="AI509" s="140"/>
      <c r="AJ509" s="39"/>
      <c r="AK509" s="140"/>
      <c r="AL509" s="13"/>
      <c r="AM509" s="13"/>
      <c r="AN509" s="13"/>
      <c r="AO509" s="155"/>
      <c r="AP509" s="26"/>
      <c r="AQ509" s="26"/>
      <c r="AR509" s="26"/>
      <c r="AS509" s="26"/>
      <c r="AT509" s="26"/>
      <c r="AU509" s="26"/>
      <c r="AV509" s="26"/>
      <c r="AW509" s="26"/>
      <c r="AX509" s="26"/>
      <c r="AY509" s="26"/>
      <c r="AZ509" s="26"/>
      <c r="BA509" s="26"/>
      <c r="BB509" s="26"/>
      <c r="BC509" s="26"/>
      <c r="BD509" s="26"/>
      <c r="BE509" s="26"/>
      <c r="BF509" s="26"/>
    </row>
    <row r="510" spans="1:58" ht="15.75" customHeight="1" outlineLevel="1" x14ac:dyDescent="0.45">
      <c r="A510" s="13">
        <v>507</v>
      </c>
      <c r="B510" s="39" t="s">
        <v>524</v>
      </c>
      <c r="C510" s="216" t="s">
        <v>525</v>
      </c>
      <c r="D510" s="66" t="s">
        <v>629</v>
      </c>
      <c r="E510" s="13"/>
      <c r="F510" s="132" t="s">
        <v>181</v>
      </c>
      <c r="G510" s="13"/>
      <c r="H510" s="13"/>
      <c r="I510" s="13"/>
      <c r="J510" s="13"/>
      <c r="K510" s="13"/>
      <c r="L510" s="13"/>
      <c r="M510" s="39"/>
      <c r="N510" s="167" t="s">
        <v>580</v>
      </c>
      <c r="O510" s="69" t="s">
        <v>580</v>
      </c>
      <c r="P510" s="66">
        <v>38.4208</v>
      </c>
      <c r="Q510" s="66">
        <v>-0.34770000000000001</v>
      </c>
      <c r="R510" s="14" t="s">
        <v>190</v>
      </c>
      <c r="S510" s="87" t="s">
        <v>553</v>
      </c>
      <c r="T510" s="87"/>
      <c r="U510" s="87"/>
      <c r="V510" s="87"/>
      <c r="W510" s="94"/>
      <c r="X510" s="39"/>
      <c r="Y510" s="13"/>
      <c r="Z510" s="13"/>
      <c r="AA510" s="13"/>
      <c r="AB510" s="13"/>
      <c r="AC510" s="13"/>
      <c r="AD510" s="13"/>
      <c r="AE510" s="13"/>
      <c r="AF510" s="13"/>
      <c r="AG510" s="13"/>
      <c r="AH510" s="39"/>
      <c r="AI510" s="140"/>
      <c r="AJ510" s="39"/>
      <c r="AK510" s="140"/>
      <c r="AL510" s="13"/>
      <c r="AM510" s="13"/>
      <c r="AN510" s="13"/>
      <c r="AO510" s="155"/>
      <c r="AP510" s="26"/>
      <c r="AQ510" s="26"/>
      <c r="AR510" s="26"/>
      <c r="AS510" s="26"/>
      <c r="AT510" s="26"/>
      <c r="AU510" s="26"/>
      <c r="AV510" s="26"/>
      <c r="AW510" s="26"/>
      <c r="AX510" s="26"/>
      <c r="AY510" s="26"/>
      <c r="AZ510" s="26"/>
      <c r="BA510" s="26"/>
      <c r="BB510" s="26"/>
      <c r="BC510" s="26"/>
      <c r="BD510" s="26"/>
      <c r="BE510" s="26"/>
      <c r="BF510" s="26"/>
    </row>
    <row r="511" spans="1:58" ht="15.75" customHeight="1" outlineLevel="1" x14ac:dyDescent="0.45">
      <c r="A511" s="13">
        <v>508</v>
      </c>
      <c r="B511" s="39" t="s">
        <v>524</v>
      </c>
      <c r="C511" s="216" t="s">
        <v>525</v>
      </c>
      <c r="D511" s="66" t="s">
        <v>629</v>
      </c>
      <c r="E511" s="13"/>
      <c r="F511" s="133" t="s">
        <v>275</v>
      </c>
      <c r="G511" s="13"/>
      <c r="H511" s="13"/>
      <c r="I511" s="13"/>
      <c r="J511" s="13"/>
      <c r="K511" s="13"/>
      <c r="L511" s="13"/>
      <c r="M511" s="39"/>
      <c r="N511" s="167" t="s">
        <v>632</v>
      </c>
      <c r="O511" s="69" t="s">
        <v>632</v>
      </c>
      <c r="P511" s="66">
        <v>37.394500000000001</v>
      </c>
      <c r="Q511" s="66">
        <v>23.58</v>
      </c>
      <c r="R511" s="14" t="s">
        <v>222</v>
      </c>
      <c r="S511" s="87" t="s">
        <v>553</v>
      </c>
      <c r="T511" s="87"/>
      <c r="U511" s="87"/>
      <c r="V511" s="87"/>
      <c r="W511" s="94"/>
      <c r="X511" s="39"/>
      <c r="Y511" s="13"/>
      <c r="Z511" s="13"/>
      <c r="AA511" s="13"/>
      <c r="AB511" s="13"/>
      <c r="AC511" s="13"/>
      <c r="AD511" s="13"/>
      <c r="AE511" s="13"/>
      <c r="AF511" s="13"/>
      <c r="AG511" s="13"/>
      <c r="AH511" s="39"/>
      <c r="AI511" s="140"/>
      <c r="AJ511" s="39"/>
      <c r="AK511" s="140"/>
      <c r="AL511" s="13"/>
      <c r="AM511" s="13"/>
      <c r="AN511" s="13"/>
      <c r="AO511" s="155"/>
      <c r="AP511" s="26"/>
      <c r="AQ511" s="26"/>
      <c r="AR511" s="26"/>
      <c r="AS511" s="26"/>
      <c r="AT511" s="26"/>
      <c r="AU511" s="26"/>
      <c r="AV511" s="26"/>
      <c r="AW511" s="26"/>
      <c r="AX511" s="26"/>
      <c r="AY511" s="26"/>
      <c r="AZ511" s="26"/>
      <c r="BA511" s="26"/>
      <c r="BB511" s="26"/>
      <c r="BC511" s="26"/>
      <c r="BD511" s="26"/>
      <c r="BE511" s="26"/>
      <c r="BF511" s="26"/>
    </row>
    <row r="512" spans="1:58" ht="15.75" customHeight="1" outlineLevel="1" x14ac:dyDescent="0.45">
      <c r="A512" s="13">
        <v>509</v>
      </c>
      <c r="B512" s="39" t="s">
        <v>524</v>
      </c>
      <c r="C512" s="216" t="s">
        <v>525</v>
      </c>
      <c r="D512" s="66" t="s">
        <v>629</v>
      </c>
      <c r="E512" s="13"/>
      <c r="F512" s="132" t="s">
        <v>181</v>
      </c>
      <c r="G512" s="13"/>
      <c r="H512" s="13"/>
      <c r="I512" s="13"/>
      <c r="J512" s="13"/>
      <c r="K512" s="13"/>
      <c r="L512" s="13"/>
      <c r="M512" s="39"/>
      <c r="N512" s="167" t="s">
        <v>632</v>
      </c>
      <c r="O512" s="69" t="s">
        <v>632</v>
      </c>
      <c r="P512" s="66">
        <v>37.394500000000001</v>
      </c>
      <c r="Q512" s="66">
        <v>23.58</v>
      </c>
      <c r="R512" s="14" t="s">
        <v>222</v>
      </c>
      <c r="S512" s="87" t="s">
        <v>553</v>
      </c>
      <c r="T512" s="87"/>
      <c r="U512" s="87"/>
      <c r="V512" s="87"/>
      <c r="W512" s="94"/>
      <c r="X512" s="39"/>
      <c r="Y512" s="13"/>
      <c r="Z512" s="13"/>
      <c r="AA512" s="13"/>
      <c r="AB512" s="13"/>
      <c r="AC512" s="13"/>
      <c r="AD512" s="13"/>
      <c r="AE512" s="13"/>
      <c r="AF512" s="13"/>
      <c r="AG512" s="13"/>
      <c r="AH512" s="39"/>
      <c r="AI512" s="140"/>
      <c r="AJ512" s="39"/>
      <c r="AK512" s="140"/>
      <c r="AL512" s="13"/>
      <c r="AM512" s="13"/>
      <c r="AN512" s="13"/>
      <c r="AO512" s="155"/>
      <c r="AP512" s="26"/>
      <c r="AQ512" s="26"/>
      <c r="AR512" s="26"/>
      <c r="AS512" s="26"/>
      <c r="AT512" s="26"/>
      <c r="AU512" s="26"/>
      <c r="AV512" s="26"/>
      <c r="AW512" s="26"/>
      <c r="AX512" s="26"/>
      <c r="AY512" s="26"/>
      <c r="AZ512" s="26"/>
      <c r="BA512" s="26"/>
      <c r="BB512" s="26"/>
      <c r="BC512" s="26"/>
      <c r="BD512" s="26"/>
      <c r="BE512" s="26"/>
      <c r="BF512" s="26"/>
    </row>
    <row r="513" spans="1:58" ht="15.75" customHeight="1" outlineLevel="1" x14ac:dyDescent="0.45">
      <c r="A513" s="13">
        <v>510</v>
      </c>
      <c r="B513" s="39" t="s">
        <v>524</v>
      </c>
      <c r="C513" s="216" t="s">
        <v>525</v>
      </c>
      <c r="D513" s="66" t="s">
        <v>629</v>
      </c>
      <c r="E513" s="13"/>
      <c r="F513" s="133" t="s">
        <v>275</v>
      </c>
      <c r="G513" s="13"/>
      <c r="H513" s="13"/>
      <c r="I513" s="13"/>
      <c r="J513" s="13"/>
      <c r="K513" s="13"/>
      <c r="L513" s="13"/>
      <c r="M513" s="39"/>
      <c r="N513" s="167" t="s">
        <v>642</v>
      </c>
      <c r="O513" s="69" t="s">
        <v>642</v>
      </c>
      <c r="P513" s="66">
        <v>34.401499999999999</v>
      </c>
      <c r="Q513" s="66">
        <v>33.035800000000002</v>
      </c>
      <c r="R513" s="14" t="s">
        <v>190</v>
      </c>
      <c r="S513" s="87" t="s">
        <v>553</v>
      </c>
      <c r="T513" s="87"/>
      <c r="U513" s="87"/>
      <c r="V513" s="87"/>
      <c r="W513" s="94"/>
      <c r="X513" s="39"/>
      <c r="Y513" s="13"/>
      <c r="Z513" s="13"/>
      <c r="AA513" s="13"/>
      <c r="AB513" s="13"/>
      <c r="AC513" s="13"/>
      <c r="AD513" s="13"/>
      <c r="AE513" s="13"/>
      <c r="AF513" s="13"/>
      <c r="AG513" s="13"/>
      <c r="AH513" s="39"/>
      <c r="AI513" s="140"/>
      <c r="AJ513" s="39"/>
      <c r="AK513" s="140"/>
      <c r="AL513" s="13"/>
      <c r="AM513" s="13"/>
      <c r="AN513" s="13"/>
      <c r="AO513" s="155"/>
      <c r="AP513" s="26"/>
      <c r="AQ513" s="26"/>
      <c r="AR513" s="26"/>
      <c r="AS513" s="26"/>
      <c r="AT513" s="26"/>
      <c r="AU513" s="26"/>
      <c r="AV513" s="26"/>
      <c r="AW513" s="26"/>
      <c r="AX513" s="26"/>
      <c r="AY513" s="26"/>
      <c r="AZ513" s="26"/>
      <c r="BA513" s="26"/>
      <c r="BB513" s="26"/>
      <c r="BC513" s="26"/>
      <c r="BD513" s="26"/>
      <c r="BE513" s="26"/>
      <c r="BF513" s="26"/>
    </row>
    <row r="514" spans="1:58" ht="15.75" customHeight="1" outlineLevel="1" x14ac:dyDescent="0.45">
      <c r="A514" s="13">
        <v>511</v>
      </c>
      <c r="B514" s="39" t="s">
        <v>524</v>
      </c>
      <c r="C514" s="216" t="s">
        <v>525</v>
      </c>
      <c r="D514" s="66" t="s">
        <v>629</v>
      </c>
      <c r="E514" s="13"/>
      <c r="F514" s="132" t="s">
        <v>181</v>
      </c>
      <c r="G514" s="13"/>
      <c r="H514" s="13"/>
      <c r="I514" s="13"/>
      <c r="J514" s="13"/>
      <c r="K514" s="13"/>
      <c r="L514" s="13"/>
      <c r="M514" s="39"/>
      <c r="N514" s="167" t="s">
        <v>642</v>
      </c>
      <c r="O514" s="69" t="s">
        <v>642</v>
      </c>
      <c r="P514" s="66">
        <v>34.401499999999999</v>
      </c>
      <c r="Q514" s="66">
        <v>33.035800000000002</v>
      </c>
      <c r="R514" s="14" t="s">
        <v>190</v>
      </c>
      <c r="S514" s="87" t="s">
        <v>553</v>
      </c>
      <c r="T514" s="87"/>
      <c r="U514" s="87"/>
      <c r="V514" s="87"/>
      <c r="W514" s="94"/>
      <c r="X514" s="39"/>
      <c r="Y514" s="13"/>
      <c r="Z514" s="13"/>
      <c r="AA514" s="13"/>
      <c r="AB514" s="13"/>
      <c r="AC514" s="13"/>
      <c r="AD514" s="13"/>
      <c r="AE514" s="13"/>
      <c r="AF514" s="13"/>
      <c r="AG514" s="13"/>
      <c r="AH514" s="39"/>
      <c r="AI514" s="140"/>
      <c r="AJ514" s="39"/>
      <c r="AK514" s="140"/>
      <c r="AL514" s="13"/>
      <c r="AM514" s="13"/>
      <c r="AN514" s="13"/>
      <c r="AO514" s="155"/>
      <c r="AP514" s="26"/>
      <c r="AQ514" s="26"/>
      <c r="AR514" s="26"/>
      <c r="AS514" s="26"/>
      <c r="AT514" s="26"/>
      <c r="AU514" s="26"/>
      <c r="AV514" s="26"/>
      <c r="AW514" s="26"/>
      <c r="AX514" s="26"/>
      <c r="AY514" s="26"/>
      <c r="AZ514" s="26"/>
      <c r="BA514" s="26"/>
      <c r="BB514" s="26"/>
      <c r="BC514" s="26"/>
      <c r="BD514" s="26"/>
      <c r="BE514" s="26"/>
      <c r="BF514" s="26"/>
    </row>
    <row r="515" spans="1:58" ht="15.75" customHeight="1" outlineLevel="1" x14ac:dyDescent="0.45">
      <c r="A515" s="13">
        <v>512</v>
      </c>
      <c r="B515" s="39" t="s">
        <v>524</v>
      </c>
      <c r="C515" s="216" t="s">
        <v>525</v>
      </c>
      <c r="D515" s="66" t="s">
        <v>643</v>
      </c>
      <c r="E515" s="13"/>
      <c r="F515" s="132" t="s">
        <v>181</v>
      </c>
      <c r="G515" s="13"/>
      <c r="H515" s="13"/>
      <c r="I515" s="13"/>
      <c r="J515" s="13"/>
      <c r="K515" s="13"/>
      <c r="L515" s="13"/>
      <c r="M515" s="39"/>
      <c r="N515" s="167" t="s">
        <v>644</v>
      </c>
      <c r="O515" s="69" t="s">
        <v>364</v>
      </c>
      <c r="P515" s="66">
        <v>48.514789999999998</v>
      </c>
      <c r="Q515" s="66">
        <v>-122.52914</v>
      </c>
      <c r="R515" s="14" t="s">
        <v>210</v>
      </c>
      <c r="S515" s="87" t="s">
        <v>379</v>
      </c>
      <c r="T515" s="87"/>
      <c r="U515" s="87"/>
      <c r="V515" s="87"/>
      <c r="W515" s="94"/>
      <c r="X515" s="39"/>
      <c r="Y515" s="13"/>
      <c r="Z515" s="13"/>
      <c r="AA515" s="13"/>
      <c r="AB515" s="13"/>
      <c r="AC515" s="13"/>
      <c r="AD515" s="13"/>
      <c r="AE515" s="13"/>
      <c r="AF515" s="13"/>
      <c r="AG515" s="13"/>
      <c r="AH515" s="39"/>
      <c r="AI515" s="140"/>
      <c r="AJ515" s="39"/>
      <c r="AK515" s="140"/>
      <c r="AL515" s="13"/>
      <c r="AM515" s="13"/>
      <c r="AN515" s="13"/>
      <c r="AO515" s="155"/>
      <c r="AP515" s="26"/>
      <c r="AQ515" s="26"/>
      <c r="AR515" s="26"/>
      <c r="AS515" s="26"/>
      <c r="AT515" s="26"/>
      <c r="AU515" s="26"/>
      <c r="AV515" s="26"/>
      <c r="AW515" s="26"/>
      <c r="AX515" s="26"/>
      <c r="AY515" s="26"/>
      <c r="AZ515" s="26"/>
      <c r="BA515" s="26"/>
      <c r="BB515" s="26"/>
      <c r="BC515" s="26"/>
      <c r="BD515" s="26"/>
      <c r="BE515" s="26"/>
      <c r="BF515" s="26"/>
    </row>
    <row r="516" spans="1:58" ht="15.75" customHeight="1" outlineLevel="1" x14ac:dyDescent="0.45">
      <c r="A516" s="13">
        <v>513</v>
      </c>
      <c r="B516" s="39" t="s">
        <v>524</v>
      </c>
      <c r="C516" s="216" t="s">
        <v>525</v>
      </c>
      <c r="D516" s="66" t="s">
        <v>645</v>
      </c>
      <c r="E516" s="13"/>
      <c r="F516" s="132" t="s">
        <v>529</v>
      </c>
      <c r="G516" s="13"/>
      <c r="H516" s="13"/>
      <c r="I516" s="13"/>
      <c r="J516" s="13"/>
      <c r="K516" s="13"/>
      <c r="L516" s="13"/>
      <c r="M516" s="39"/>
      <c r="N516" s="167" t="s">
        <v>646</v>
      </c>
      <c r="O516" s="69" t="s">
        <v>632</v>
      </c>
      <c r="P516" s="66">
        <v>37.39</v>
      </c>
      <c r="Q516" s="66">
        <v>23.58</v>
      </c>
      <c r="R516" s="14" t="s">
        <v>222</v>
      </c>
      <c r="S516" s="87" t="s">
        <v>553</v>
      </c>
      <c r="T516" s="87"/>
      <c r="U516" s="87"/>
      <c r="V516" s="87"/>
      <c r="W516" s="94"/>
      <c r="X516" s="39"/>
      <c r="Y516" s="13"/>
      <c r="Z516" s="13"/>
      <c r="AA516" s="13"/>
      <c r="AB516" s="13"/>
      <c r="AC516" s="13"/>
      <c r="AD516" s="13"/>
      <c r="AE516" s="13"/>
      <c r="AF516" s="13"/>
      <c r="AG516" s="13"/>
      <c r="AH516" s="39"/>
      <c r="AI516" s="140"/>
      <c r="AJ516" s="39"/>
      <c r="AK516" s="140"/>
      <c r="AL516" s="13"/>
      <c r="AM516" s="13"/>
      <c r="AN516" s="13"/>
      <c r="AO516" s="155"/>
      <c r="AP516" s="26"/>
      <c r="AQ516" s="26"/>
      <c r="AR516" s="26"/>
      <c r="AS516" s="26"/>
      <c r="AT516" s="26"/>
      <c r="AU516" s="26"/>
      <c r="AV516" s="26"/>
      <c r="AW516" s="26"/>
      <c r="AX516" s="26"/>
      <c r="AY516" s="26"/>
      <c r="AZ516" s="26"/>
      <c r="BA516" s="26"/>
      <c r="BB516" s="26"/>
      <c r="BC516" s="26"/>
      <c r="BD516" s="26"/>
      <c r="BE516" s="26"/>
      <c r="BF516" s="26"/>
    </row>
    <row r="517" spans="1:58" ht="15.75" customHeight="1" outlineLevel="1" x14ac:dyDescent="0.45">
      <c r="A517" s="13">
        <v>514</v>
      </c>
      <c r="B517" s="39" t="s">
        <v>524</v>
      </c>
      <c r="C517" s="216" t="s">
        <v>525</v>
      </c>
      <c r="D517" s="66" t="s">
        <v>645</v>
      </c>
      <c r="E517" s="13"/>
      <c r="F517" s="132" t="s">
        <v>529</v>
      </c>
      <c r="G517" s="13"/>
      <c r="H517" s="13"/>
      <c r="I517" s="13"/>
      <c r="J517" s="13"/>
      <c r="K517" s="13"/>
      <c r="L517" s="13"/>
      <c r="M517" s="39"/>
      <c r="N517" s="167" t="s">
        <v>646</v>
      </c>
      <c r="O517" s="69" t="s">
        <v>632</v>
      </c>
      <c r="P517" s="66">
        <v>37.39</v>
      </c>
      <c r="Q517" s="66">
        <v>23.58</v>
      </c>
      <c r="R517" s="14" t="s">
        <v>222</v>
      </c>
      <c r="S517" s="87" t="s">
        <v>553</v>
      </c>
      <c r="T517" s="87"/>
      <c r="U517" s="87"/>
      <c r="V517" s="87"/>
      <c r="W517" s="94"/>
      <c r="X517" s="39"/>
      <c r="Y517" s="13"/>
      <c r="Z517" s="13"/>
      <c r="AA517" s="13"/>
      <c r="AB517" s="13"/>
      <c r="AC517" s="13"/>
      <c r="AD517" s="13"/>
      <c r="AE517" s="13"/>
      <c r="AF517" s="13"/>
      <c r="AG517" s="13"/>
      <c r="AH517" s="39"/>
      <c r="AI517" s="140"/>
      <c r="AJ517" s="39"/>
      <c r="AK517" s="140"/>
      <c r="AL517" s="13"/>
      <c r="AM517" s="13"/>
      <c r="AN517" s="13"/>
      <c r="AO517" s="155"/>
      <c r="AP517" s="26"/>
      <c r="AQ517" s="26"/>
      <c r="AR517" s="26"/>
      <c r="AS517" s="26"/>
      <c r="AT517" s="26"/>
      <c r="AU517" s="26"/>
      <c r="AV517" s="26"/>
      <c r="AW517" s="26"/>
      <c r="AX517" s="26"/>
      <c r="AY517" s="26"/>
      <c r="AZ517" s="26"/>
      <c r="BA517" s="26"/>
      <c r="BB517" s="26"/>
      <c r="BC517" s="26"/>
      <c r="BD517" s="26"/>
      <c r="BE517" s="26"/>
      <c r="BF517" s="26"/>
    </row>
    <row r="518" spans="1:58" ht="15.75" customHeight="1" outlineLevel="1" x14ac:dyDescent="0.45">
      <c r="A518" s="13">
        <v>515</v>
      </c>
      <c r="B518" s="39" t="s">
        <v>524</v>
      </c>
      <c r="C518" s="216" t="s">
        <v>525</v>
      </c>
      <c r="D518" s="66" t="s">
        <v>645</v>
      </c>
      <c r="E518" s="13"/>
      <c r="F518" s="132" t="s">
        <v>529</v>
      </c>
      <c r="G518" s="13"/>
      <c r="H518" s="13"/>
      <c r="I518" s="13"/>
      <c r="J518" s="13"/>
      <c r="K518" s="13"/>
      <c r="L518" s="13"/>
      <c r="M518" s="39"/>
      <c r="N518" s="167" t="s">
        <v>646</v>
      </c>
      <c r="O518" s="69" t="s">
        <v>632</v>
      </c>
      <c r="P518" s="66">
        <v>37.39</v>
      </c>
      <c r="Q518" s="66">
        <v>23.58</v>
      </c>
      <c r="R518" s="14" t="s">
        <v>222</v>
      </c>
      <c r="S518" s="87" t="s">
        <v>553</v>
      </c>
      <c r="T518" s="87"/>
      <c r="U518" s="87"/>
      <c r="V518" s="87"/>
      <c r="W518" s="94"/>
      <c r="X518" s="39"/>
      <c r="Y518" s="13"/>
      <c r="Z518" s="13"/>
      <c r="AA518" s="13"/>
      <c r="AB518" s="13"/>
      <c r="AC518" s="13"/>
      <c r="AD518" s="13"/>
      <c r="AE518" s="13"/>
      <c r="AF518" s="13"/>
      <c r="AG518" s="13"/>
      <c r="AH518" s="39"/>
      <c r="AI518" s="140"/>
      <c r="AJ518" s="39"/>
      <c r="AK518" s="140"/>
      <c r="AL518" s="13"/>
      <c r="AM518" s="13"/>
      <c r="AN518" s="13"/>
      <c r="AO518" s="155"/>
      <c r="AP518" s="26"/>
      <c r="AQ518" s="26"/>
      <c r="AR518" s="26"/>
      <c r="AS518" s="26"/>
      <c r="AT518" s="26"/>
      <c r="AU518" s="26"/>
      <c r="AV518" s="26"/>
      <c r="AW518" s="26"/>
      <c r="AX518" s="26"/>
      <c r="AY518" s="26"/>
      <c r="AZ518" s="26"/>
      <c r="BA518" s="26"/>
      <c r="BB518" s="26"/>
      <c r="BC518" s="26"/>
      <c r="BD518" s="26"/>
      <c r="BE518" s="26"/>
      <c r="BF518" s="26"/>
    </row>
    <row r="519" spans="1:58" ht="15.75" customHeight="1" outlineLevel="1" x14ac:dyDescent="0.45">
      <c r="A519" s="13">
        <v>516</v>
      </c>
      <c r="B519" s="39" t="s">
        <v>524</v>
      </c>
      <c r="C519" s="216" t="s">
        <v>525</v>
      </c>
      <c r="D519" s="66" t="s">
        <v>645</v>
      </c>
      <c r="E519" s="13"/>
      <c r="F519" s="132" t="s">
        <v>529</v>
      </c>
      <c r="G519" s="13"/>
      <c r="H519" s="13"/>
      <c r="I519" s="13"/>
      <c r="J519" s="13"/>
      <c r="K519" s="13"/>
      <c r="L519" s="13"/>
      <c r="M519" s="39"/>
      <c r="N519" s="167" t="s">
        <v>646</v>
      </c>
      <c r="O519" s="69" t="s">
        <v>632</v>
      </c>
      <c r="P519" s="66">
        <v>37.39</v>
      </c>
      <c r="Q519" s="66">
        <v>23.58</v>
      </c>
      <c r="R519" s="14" t="s">
        <v>222</v>
      </c>
      <c r="S519" s="87" t="s">
        <v>553</v>
      </c>
      <c r="T519" s="87"/>
      <c r="U519" s="87"/>
      <c r="V519" s="87"/>
      <c r="W519" s="94"/>
      <c r="X519" s="39"/>
      <c r="Y519" s="13"/>
      <c r="Z519" s="13"/>
      <c r="AA519" s="13"/>
      <c r="AB519" s="13"/>
      <c r="AC519" s="13"/>
      <c r="AD519" s="13"/>
      <c r="AE519" s="13"/>
      <c r="AF519" s="13"/>
      <c r="AG519" s="13"/>
      <c r="AH519" s="39"/>
      <c r="AI519" s="140"/>
      <c r="AJ519" s="39"/>
      <c r="AK519" s="140"/>
      <c r="AL519" s="13"/>
      <c r="AM519" s="13"/>
      <c r="AN519" s="13"/>
      <c r="AO519" s="155"/>
      <c r="AP519" s="26"/>
      <c r="AQ519" s="26"/>
      <c r="AR519" s="26"/>
      <c r="AS519" s="26"/>
      <c r="AT519" s="26"/>
      <c r="AU519" s="26"/>
      <c r="AV519" s="26"/>
      <c r="AW519" s="26"/>
      <c r="AX519" s="26"/>
      <c r="AY519" s="26"/>
      <c r="AZ519" s="26"/>
      <c r="BA519" s="26"/>
      <c r="BB519" s="26"/>
      <c r="BC519" s="26"/>
      <c r="BD519" s="26"/>
      <c r="BE519" s="26"/>
      <c r="BF519" s="26"/>
    </row>
    <row r="520" spans="1:58" ht="15.75" customHeight="1" outlineLevel="1" x14ac:dyDescent="0.45">
      <c r="A520" s="13">
        <v>517</v>
      </c>
      <c r="B520" s="39" t="s">
        <v>524</v>
      </c>
      <c r="C520" s="216" t="s">
        <v>525</v>
      </c>
      <c r="D520" s="66" t="s">
        <v>645</v>
      </c>
      <c r="E520" s="13"/>
      <c r="F520" s="132" t="s">
        <v>529</v>
      </c>
      <c r="G520" s="13"/>
      <c r="H520" s="13"/>
      <c r="I520" s="13"/>
      <c r="J520" s="13"/>
      <c r="K520" s="13"/>
      <c r="L520" s="13"/>
      <c r="M520" s="39"/>
      <c r="N520" s="167" t="s">
        <v>646</v>
      </c>
      <c r="O520" s="69" t="s">
        <v>632</v>
      </c>
      <c r="P520" s="66">
        <v>37.39</v>
      </c>
      <c r="Q520" s="66">
        <v>23.58</v>
      </c>
      <c r="R520" s="14" t="s">
        <v>222</v>
      </c>
      <c r="S520" s="87" t="s">
        <v>553</v>
      </c>
      <c r="T520" s="87"/>
      <c r="U520" s="87"/>
      <c r="V520" s="87"/>
      <c r="W520" s="94"/>
      <c r="X520" s="39"/>
      <c r="Y520" s="13"/>
      <c r="Z520" s="13"/>
      <c r="AA520" s="13"/>
      <c r="AB520" s="13"/>
      <c r="AC520" s="13"/>
      <c r="AD520" s="13"/>
      <c r="AE520" s="13"/>
      <c r="AF520" s="13"/>
      <c r="AG520" s="13"/>
      <c r="AH520" s="39"/>
      <c r="AI520" s="140"/>
      <c r="AJ520" s="39"/>
      <c r="AK520" s="140"/>
      <c r="AL520" s="13"/>
      <c r="AM520" s="13"/>
      <c r="AN520" s="13"/>
      <c r="AO520" s="155"/>
      <c r="AP520" s="26"/>
      <c r="AQ520" s="26"/>
      <c r="AR520" s="26"/>
      <c r="AS520" s="26"/>
      <c r="AT520" s="26"/>
      <c r="AU520" s="26"/>
      <c r="AV520" s="26"/>
      <c r="AW520" s="26"/>
      <c r="AX520" s="26"/>
      <c r="AY520" s="26"/>
      <c r="AZ520" s="26"/>
      <c r="BA520" s="26"/>
      <c r="BB520" s="26"/>
      <c r="BC520" s="26"/>
      <c r="BD520" s="26"/>
      <c r="BE520" s="26"/>
      <c r="BF520" s="26"/>
    </row>
    <row r="521" spans="1:58" ht="15.75" customHeight="1" outlineLevel="1" x14ac:dyDescent="0.45">
      <c r="A521" s="13">
        <v>518</v>
      </c>
      <c r="B521" s="39" t="s">
        <v>524</v>
      </c>
      <c r="C521" s="216" t="s">
        <v>525</v>
      </c>
      <c r="D521" s="66" t="s">
        <v>645</v>
      </c>
      <c r="E521" s="13"/>
      <c r="F521" s="132" t="s">
        <v>529</v>
      </c>
      <c r="G521" s="13"/>
      <c r="H521" s="13"/>
      <c r="I521" s="13"/>
      <c r="J521" s="13"/>
      <c r="K521" s="13"/>
      <c r="L521" s="13"/>
      <c r="M521" s="39"/>
      <c r="N521" s="167" t="s">
        <v>646</v>
      </c>
      <c r="O521" s="69" t="s">
        <v>632</v>
      </c>
      <c r="P521" s="66">
        <v>37.39</v>
      </c>
      <c r="Q521" s="66">
        <v>23.58</v>
      </c>
      <c r="R521" s="14" t="s">
        <v>222</v>
      </c>
      <c r="S521" s="87" t="s">
        <v>553</v>
      </c>
      <c r="T521" s="87"/>
      <c r="U521" s="87"/>
      <c r="V521" s="87"/>
      <c r="W521" s="94"/>
      <c r="X521" s="39"/>
      <c r="Y521" s="13"/>
      <c r="Z521" s="13"/>
      <c r="AA521" s="13"/>
      <c r="AB521" s="13"/>
      <c r="AC521" s="13"/>
      <c r="AD521" s="13"/>
      <c r="AE521" s="13"/>
      <c r="AF521" s="13"/>
      <c r="AG521" s="13"/>
      <c r="AH521" s="39"/>
      <c r="AI521" s="140"/>
      <c r="AJ521" s="39"/>
      <c r="AK521" s="140"/>
      <c r="AL521" s="13"/>
      <c r="AM521" s="13"/>
      <c r="AN521" s="13"/>
      <c r="AO521" s="155"/>
      <c r="AP521" s="26"/>
      <c r="AQ521" s="26"/>
      <c r="AR521" s="26"/>
      <c r="AS521" s="26"/>
      <c r="AT521" s="26"/>
      <c r="AU521" s="26"/>
      <c r="AV521" s="26"/>
      <c r="AW521" s="26"/>
      <c r="AX521" s="26"/>
      <c r="AY521" s="26"/>
      <c r="AZ521" s="26"/>
      <c r="BA521" s="26"/>
      <c r="BB521" s="26"/>
      <c r="BC521" s="26"/>
      <c r="BD521" s="26"/>
      <c r="BE521" s="26"/>
      <c r="BF521" s="26"/>
    </row>
    <row r="522" spans="1:58" ht="15.75" customHeight="1" outlineLevel="1" x14ac:dyDescent="0.45">
      <c r="A522" s="13">
        <v>519</v>
      </c>
      <c r="B522" s="39" t="s">
        <v>524</v>
      </c>
      <c r="C522" s="216" t="s">
        <v>525</v>
      </c>
      <c r="D522" s="66" t="s">
        <v>645</v>
      </c>
      <c r="E522" s="13"/>
      <c r="F522" s="132" t="s">
        <v>529</v>
      </c>
      <c r="G522" s="13"/>
      <c r="H522" s="13"/>
      <c r="I522" s="13"/>
      <c r="J522" s="13"/>
      <c r="K522" s="13"/>
      <c r="L522" s="13"/>
      <c r="M522" s="39"/>
      <c r="N522" s="167" t="s">
        <v>646</v>
      </c>
      <c r="O522" s="69" t="s">
        <v>632</v>
      </c>
      <c r="P522" s="66">
        <v>37.39</v>
      </c>
      <c r="Q522" s="66">
        <v>23.58</v>
      </c>
      <c r="R522" s="14" t="s">
        <v>222</v>
      </c>
      <c r="S522" s="87" t="s">
        <v>553</v>
      </c>
      <c r="T522" s="87"/>
      <c r="U522" s="87"/>
      <c r="V522" s="87"/>
      <c r="W522" s="94"/>
      <c r="X522" s="39"/>
      <c r="Y522" s="13"/>
      <c r="Z522" s="13"/>
      <c r="AA522" s="13"/>
      <c r="AB522" s="13"/>
      <c r="AC522" s="13"/>
      <c r="AD522" s="13"/>
      <c r="AE522" s="13"/>
      <c r="AF522" s="13"/>
      <c r="AG522" s="13"/>
      <c r="AH522" s="39"/>
      <c r="AI522" s="140"/>
      <c r="AJ522" s="39"/>
      <c r="AK522" s="140"/>
      <c r="AL522" s="13"/>
      <c r="AM522" s="13"/>
      <c r="AN522" s="13"/>
      <c r="AO522" s="155"/>
      <c r="AP522" s="26"/>
      <c r="AQ522" s="26"/>
      <c r="AR522" s="26"/>
      <c r="AS522" s="26"/>
      <c r="AT522" s="26"/>
      <c r="AU522" s="26"/>
      <c r="AV522" s="26"/>
      <c r="AW522" s="26"/>
      <c r="AX522" s="26"/>
      <c r="AY522" s="26"/>
      <c r="AZ522" s="26"/>
      <c r="BA522" s="26"/>
      <c r="BB522" s="26"/>
      <c r="BC522" s="26"/>
      <c r="BD522" s="26"/>
      <c r="BE522" s="26"/>
      <c r="BF522" s="26"/>
    </row>
    <row r="523" spans="1:58" ht="15.75" customHeight="1" outlineLevel="1" x14ac:dyDescent="0.45">
      <c r="A523" s="13">
        <v>520</v>
      </c>
      <c r="B523" s="39" t="s">
        <v>524</v>
      </c>
      <c r="C523" s="216" t="s">
        <v>525</v>
      </c>
      <c r="D523" s="66" t="s">
        <v>645</v>
      </c>
      <c r="E523" s="13"/>
      <c r="F523" s="132" t="s">
        <v>529</v>
      </c>
      <c r="G523" s="13"/>
      <c r="H523" s="13"/>
      <c r="I523" s="13"/>
      <c r="J523" s="13"/>
      <c r="K523" s="13"/>
      <c r="L523" s="13"/>
      <c r="M523" s="39"/>
      <c r="N523" s="167" t="s">
        <v>647</v>
      </c>
      <c r="O523" s="69" t="s">
        <v>632</v>
      </c>
      <c r="P523" s="66">
        <v>35.24</v>
      </c>
      <c r="Q523" s="66">
        <v>25.01</v>
      </c>
      <c r="R523" s="14" t="s">
        <v>190</v>
      </c>
      <c r="S523" s="87" t="s">
        <v>553</v>
      </c>
      <c r="T523" s="87"/>
      <c r="U523" s="87"/>
      <c r="V523" s="87"/>
      <c r="W523" s="94"/>
      <c r="X523" s="39"/>
      <c r="Y523" s="13"/>
      <c r="Z523" s="13"/>
      <c r="AA523" s="13"/>
      <c r="AB523" s="13"/>
      <c r="AC523" s="13"/>
      <c r="AD523" s="13"/>
      <c r="AE523" s="13"/>
      <c r="AF523" s="13"/>
      <c r="AG523" s="13"/>
      <c r="AH523" s="39"/>
      <c r="AI523" s="140"/>
      <c r="AJ523" s="39"/>
      <c r="AK523" s="140"/>
      <c r="AL523" s="13"/>
      <c r="AM523" s="13"/>
      <c r="AN523" s="13"/>
      <c r="AO523" s="155"/>
      <c r="AP523" s="26"/>
      <c r="AQ523" s="26"/>
      <c r="AR523" s="26"/>
      <c r="AS523" s="26"/>
      <c r="AT523" s="26"/>
      <c r="AU523" s="26"/>
      <c r="AV523" s="26"/>
      <c r="AW523" s="26"/>
      <c r="AX523" s="26"/>
      <c r="AY523" s="26"/>
      <c r="AZ523" s="26"/>
      <c r="BA523" s="26"/>
      <c r="BB523" s="26"/>
      <c r="BC523" s="26"/>
      <c r="BD523" s="26"/>
      <c r="BE523" s="26"/>
      <c r="BF523" s="26"/>
    </row>
    <row r="524" spans="1:58" ht="15.75" customHeight="1" outlineLevel="1" x14ac:dyDescent="0.45">
      <c r="A524" s="13">
        <v>521</v>
      </c>
      <c r="B524" s="39" t="s">
        <v>524</v>
      </c>
      <c r="C524" s="216" t="s">
        <v>525</v>
      </c>
      <c r="D524" s="13" t="s">
        <v>648</v>
      </c>
      <c r="E524" s="13"/>
      <c r="F524" s="132" t="s">
        <v>181</v>
      </c>
      <c r="G524" s="13"/>
      <c r="H524" s="13"/>
      <c r="I524" s="13"/>
      <c r="J524" s="13"/>
      <c r="K524" s="13"/>
      <c r="L524" s="13"/>
      <c r="M524" s="39"/>
      <c r="N524" s="167" t="s">
        <v>649</v>
      </c>
      <c r="O524" s="69" t="s">
        <v>394</v>
      </c>
      <c r="P524" s="91">
        <v>-31.25</v>
      </c>
      <c r="Q524" s="91">
        <v>152.5</v>
      </c>
      <c r="R524" s="14" t="s">
        <v>190</v>
      </c>
      <c r="S524" s="87" t="s">
        <v>395</v>
      </c>
      <c r="T524" s="87"/>
      <c r="U524" s="87"/>
      <c r="V524" s="87"/>
      <c r="W524" s="94"/>
      <c r="X524" s="39"/>
      <c r="Y524" s="13"/>
      <c r="Z524" s="13"/>
      <c r="AA524" s="13"/>
      <c r="AB524" s="13"/>
      <c r="AC524" s="13"/>
      <c r="AD524" s="13"/>
      <c r="AE524" s="13"/>
      <c r="AF524" s="13"/>
      <c r="AG524" s="13"/>
      <c r="AH524" s="39"/>
      <c r="AI524" s="140"/>
      <c r="AJ524" s="39"/>
      <c r="AK524" s="140"/>
      <c r="AL524" s="13"/>
      <c r="AM524" s="13"/>
      <c r="AN524" s="13"/>
      <c r="AO524" s="155"/>
      <c r="AP524" s="26"/>
      <c r="AQ524" s="26"/>
      <c r="AR524" s="26"/>
      <c r="AS524" s="26"/>
      <c r="AT524" s="26"/>
      <c r="AU524" s="26"/>
      <c r="AV524" s="26"/>
      <c r="AW524" s="26"/>
      <c r="AX524" s="26"/>
      <c r="AY524" s="26"/>
      <c r="AZ524" s="26"/>
      <c r="BA524" s="26"/>
      <c r="BB524" s="26"/>
      <c r="BC524" s="26"/>
      <c r="BD524" s="26"/>
      <c r="BE524" s="26"/>
      <c r="BF524" s="26"/>
    </row>
    <row r="525" spans="1:58" ht="15.75" customHeight="1" outlineLevel="1" x14ac:dyDescent="0.45">
      <c r="A525" s="13">
        <v>522</v>
      </c>
      <c r="B525" s="39" t="s">
        <v>524</v>
      </c>
      <c r="C525" s="216" t="s">
        <v>525</v>
      </c>
      <c r="D525" s="13" t="s">
        <v>648</v>
      </c>
      <c r="E525" s="13"/>
      <c r="F525" s="132" t="s">
        <v>181</v>
      </c>
      <c r="G525" s="13"/>
      <c r="H525" s="13"/>
      <c r="I525" s="13"/>
      <c r="J525" s="13"/>
      <c r="K525" s="13"/>
      <c r="L525" s="13"/>
      <c r="M525" s="39"/>
      <c r="N525" s="167" t="s">
        <v>649</v>
      </c>
      <c r="O525" s="69" t="s">
        <v>394</v>
      </c>
      <c r="P525" s="91">
        <v>-31.25</v>
      </c>
      <c r="Q525" s="91">
        <v>152.5</v>
      </c>
      <c r="R525" s="14" t="s">
        <v>190</v>
      </c>
      <c r="S525" s="87" t="s">
        <v>395</v>
      </c>
      <c r="T525" s="87"/>
      <c r="U525" s="87"/>
      <c r="V525" s="87"/>
      <c r="W525" s="94"/>
      <c r="X525" s="39"/>
      <c r="Y525" s="13"/>
      <c r="Z525" s="13"/>
      <c r="AA525" s="13"/>
      <c r="AB525" s="13"/>
      <c r="AC525" s="13"/>
      <c r="AD525" s="13"/>
      <c r="AE525" s="13"/>
      <c r="AF525" s="13"/>
      <c r="AG525" s="13"/>
      <c r="AH525" s="39"/>
      <c r="AI525" s="140"/>
      <c r="AJ525" s="39"/>
      <c r="AK525" s="140"/>
      <c r="AL525" s="13"/>
      <c r="AM525" s="13"/>
      <c r="AN525" s="13"/>
      <c r="AO525" s="155"/>
      <c r="AP525" s="26"/>
      <c r="AQ525" s="26"/>
      <c r="AR525" s="26"/>
      <c r="AS525" s="26"/>
      <c r="AT525" s="26"/>
      <c r="AU525" s="26"/>
      <c r="AV525" s="26"/>
      <c r="AW525" s="26"/>
      <c r="AX525" s="26"/>
      <c r="AY525" s="26"/>
      <c r="AZ525" s="26"/>
      <c r="BA525" s="26"/>
      <c r="BB525" s="26"/>
      <c r="BC525" s="26"/>
      <c r="BD525" s="26"/>
      <c r="BE525" s="26"/>
      <c r="BF525" s="26"/>
    </row>
    <row r="526" spans="1:58" ht="15.75" customHeight="1" outlineLevel="1" x14ac:dyDescent="0.45">
      <c r="A526" s="13">
        <v>523</v>
      </c>
      <c r="B526" s="39" t="s">
        <v>524</v>
      </c>
      <c r="C526" s="216" t="s">
        <v>525</v>
      </c>
      <c r="D526" s="13" t="s">
        <v>648</v>
      </c>
      <c r="E526" s="13"/>
      <c r="F526" s="133" t="s">
        <v>275</v>
      </c>
      <c r="G526" s="13"/>
      <c r="H526" s="13"/>
      <c r="I526" s="13"/>
      <c r="J526" s="13"/>
      <c r="K526" s="13"/>
      <c r="L526" s="13"/>
      <c r="M526" s="39"/>
      <c r="N526" s="167" t="s">
        <v>649</v>
      </c>
      <c r="O526" s="69" t="s">
        <v>394</v>
      </c>
      <c r="P526" s="91">
        <v>-31.25</v>
      </c>
      <c r="Q526" s="91">
        <v>152.5</v>
      </c>
      <c r="R526" s="14" t="s">
        <v>190</v>
      </c>
      <c r="S526" s="87" t="s">
        <v>395</v>
      </c>
      <c r="T526" s="87"/>
      <c r="U526" s="87"/>
      <c r="V526" s="87"/>
      <c r="W526" s="94"/>
      <c r="X526" s="39"/>
      <c r="Y526" s="13"/>
      <c r="Z526" s="13"/>
      <c r="AA526" s="13"/>
      <c r="AB526" s="13"/>
      <c r="AC526" s="13"/>
      <c r="AD526" s="13"/>
      <c r="AE526" s="13"/>
      <c r="AF526" s="13"/>
      <c r="AG526" s="13"/>
      <c r="AH526" s="39"/>
      <c r="AI526" s="140"/>
      <c r="AJ526" s="39"/>
      <c r="AK526" s="140"/>
      <c r="AL526" s="13"/>
      <c r="AM526" s="13"/>
      <c r="AN526" s="13"/>
      <c r="AO526" s="155"/>
      <c r="AP526" s="26"/>
      <c r="AQ526" s="26"/>
      <c r="AR526" s="26"/>
      <c r="AS526" s="26"/>
      <c r="AT526" s="26"/>
      <c r="AU526" s="26"/>
      <c r="AV526" s="26"/>
      <c r="AW526" s="26"/>
      <c r="AX526" s="26"/>
      <c r="AY526" s="26"/>
      <c r="AZ526" s="26"/>
      <c r="BA526" s="26"/>
      <c r="BB526" s="26"/>
      <c r="BC526" s="26"/>
      <c r="BD526" s="26"/>
      <c r="BE526" s="26"/>
      <c r="BF526" s="26"/>
    </row>
    <row r="527" spans="1:58" ht="15.75" customHeight="1" outlineLevel="1" x14ac:dyDescent="0.45">
      <c r="A527" s="13">
        <v>524</v>
      </c>
      <c r="B527" s="39" t="s">
        <v>524</v>
      </c>
      <c r="C527" s="216" t="s">
        <v>525</v>
      </c>
      <c r="D527" s="13" t="s">
        <v>648</v>
      </c>
      <c r="E527" s="13"/>
      <c r="F527" s="133" t="s">
        <v>275</v>
      </c>
      <c r="G527" s="13"/>
      <c r="H527" s="13"/>
      <c r="I527" s="13"/>
      <c r="J527" s="13"/>
      <c r="K527" s="13"/>
      <c r="L527" s="13"/>
      <c r="M527" s="39"/>
      <c r="N527" s="167" t="s">
        <v>649</v>
      </c>
      <c r="O527" s="69" t="s">
        <v>394</v>
      </c>
      <c r="P527" s="91">
        <v>-31.25</v>
      </c>
      <c r="Q527" s="91">
        <v>152.5</v>
      </c>
      <c r="R527" s="14" t="s">
        <v>190</v>
      </c>
      <c r="S527" s="87" t="s">
        <v>395</v>
      </c>
      <c r="T527" s="87"/>
      <c r="U527" s="87"/>
      <c r="V527" s="87"/>
      <c r="W527" s="94"/>
      <c r="X527" s="39"/>
      <c r="Y527" s="13"/>
      <c r="Z527" s="13"/>
      <c r="AA527" s="13"/>
      <c r="AB527" s="13"/>
      <c r="AC527" s="13"/>
      <c r="AD527" s="13"/>
      <c r="AE527" s="13"/>
      <c r="AF527" s="13"/>
      <c r="AG527" s="13"/>
      <c r="AH527" s="39"/>
      <c r="AI527" s="140"/>
      <c r="AJ527" s="39"/>
      <c r="AK527" s="140"/>
      <c r="AL527" s="13"/>
      <c r="AM527" s="13"/>
      <c r="AN527" s="13"/>
      <c r="AO527" s="155"/>
      <c r="AP527" s="26"/>
      <c r="AQ527" s="26"/>
      <c r="AR527" s="26"/>
      <c r="AS527" s="26"/>
      <c r="AT527" s="26"/>
      <c r="AU527" s="26"/>
      <c r="AV527" s="26"/>
      <c r="AW527" s="26"/>
      <c r="AX527" s="26"/>
      <c r="AY527" s="26"/>
      <c r="AZ527" s="26"/>
      <c r="BA527" s="26"/>
      <c r="BB527" s="26"/>
      <c r="BC527" s="26"/>
      <c r="BD527" s="26"/>
      <c r="BE527" s="26"/>
      <c r="BF527" s="26"/>
    </row>
    <row r="528" spans="1:58" ht="15.75" customHeight="1" outlineLevel="1" x14ac:dyDescent="0.45">
      <c r="A528" s="13">
        <v>525</v>
      </c>
      <c r="B528" s="39" t="s">
        <v>524</v>
      </c>
      <c r="C528" s="216" t="s">
        <v>525</v>
      </c>
      <c r="D528" s="13" t="s">
        <v>648</v>
      </c>
      <c r="E528" s="13"/>
      <c r="F528" s="133" t="s">
        <v>275</v>
      </c>
      <c r="G528" s="13"/>
      <c r="H528" s="13"/>
      <c r="I528" s="13"/>
      <c r="J528" s="13"/>
      <c r="K528" s="13"/>
      <c r="L528" s="13"/>
      <c r="M528" s="39"/>
      <c r="N528" s="167" t="s">
        <v>649</v>
      </c>
      <c r="O528" s="69" t="s">
        <v>394</v>
      </c>
      <c r="P528" s="91">
        <v>-31.25</v>
      </c>
      <c r="Q528" s="91">
        <v>152.5</v>
      </c>
      <c r="R528" s="14" t="s">
        <v>190</v>
      </c>
      <c r="S528" s="87" t="s">
        <v>395</v>
      </c>
      <c r="T528" s="87"/>
      <c r="U528" s="87"/>
      <c r="V528" s="87"/>
      <c r="W528" s="94"/>
      <c r="X528" s="39"/>
      <c r="Y528" s="13"/>
      <c r="Z528" s="13"/>
      <c r="AA528" s="13"/>
      <c r="AB528" s="13"/>
      <c r="AC528" s="13"/>
      <c r="AD528" s="13"/>
      <c r="AE528" s="13"/>
      <c r="AF528" s="13"/>
      <c r="AG528" s="13"/>
      <c r="AH528" s="39"/>
      <c r="AI528" s="140"/>
      <c r="AJ528" s="39"/>
      <c r="AK528" s="140"/>
      <c r="AL528" s="13"/>
      <c r="AM528" s="13"/>
      <c r="AN528" s="13"/>
      <c r="AO528" s="155"/>
      <c r="AP528" s="26"/>
      <c r="AQ528" s="26"/>
      <c r="AR528" s="26"/>
      <c r="AS528" s="26"/>
      <c r="AT528" s="26"/>
      <c r="AU528" s="26"/>
      <c r="AV528" s="26"/>
      <c r="AW528" s="26"/>
      <c r="AX528" s="26"/>
      <c r="AY528" s="26"/>
      <c r="AZ528" s="26"/>
      <c r="BA528" s="26"/>
      <c r="BB528" s="26"/>
      <c r="BC528" s="26"/>
      <c r="BD528" s="26"/>
      <c r="BE528" s="26"/>
      <c r="BF528" s="26"/>
    </row>
    <row r="529" spans="1:58" ht="15.75" customHeight="1" outlineLevel="1" x14ac:dyDescent="0.45">
      <c r="A529" s="13">
        <v>526</v>
      </c>
      <c r="B529" s="39" t="s">
        <v>524</v>
      </c>
      <c r="C529" s="216" t="s">
        <v>525</v>
      </c>
      <c r="D529" s="13" t="s">
        <v>648</v>
      </c>
      <c r="E529" s="13"/>
      <c r="F529" s="133" t="s">
        <v>275</v>
      </c>
      <c r="G529" s="13"/>
      <c r="H529" s="13"/>
      <c r="I529" s="13"/>
      <c r="J529" s="13"/>
      <c r="K529" s="13"/>
      <c r="L529" s="13"/>
      <c r="M529" s="39"/>
      <c r="N529" s="167" t="s">
        <v>649</v>
      </c>
      <c r="O529" s="69" t="s">
        <v>394</v>
      </c>
      <c r="P529" s="91">
        <v>-31.25</v>
      </c>
      <c r="Q529" s="91">
        <v>152.5</v>
      </c>
      <c r="R529" s="14" t="s">
        <v>190</v>
      </c>
      <c r="S529" s="87" t="s">
        <v>395</v>
      </c>
      <c r="T529" s="87"/>
      <c r="U529" s="87"/>
      <c r="V529" s="87"/>
      <c r="W529" s="94"/>
      <c r="X529" s="39"/>
      <c r="Y529" s="13"/>
      <c r="Z529" s="13"/>
      <c r="AA529" s="13"/>
      <c r="AB529" s="13"/>
      <c r="AC529" s="13"/>
      <c r="AD529" s="13"/>
      <c r="AE529" s="13"/>
      <c r="AF529" s="13"/>
      <c r="AG529" s="13"/>
      <c r="AH529" s="39"/>
      <c r="AI529" s="140"/>
      <c r="AJ529" s="39"/>
      <c r="AK529" s="140"/>
      <c r="AL529" s="13"/>
      <c r="AM529" s="13"/>
      <c r="AN529" s="13"/>
      <c r="AO529" s="155"/>
      <c r="AP529" s="26"/>
      <c r="AQ529" s="26"/>
      <c r="AR529" s="26"/>
      <c r="AS529" s="26"/>
      <c r="AT529" s="26"/>
      <c r="AU529" s="26"/>
      <c r="AV529" s="26"/>
      <c r="AW529" s="26"/>
      <c r="AX529" s="26"/>
      <c r="AY529" s="26"/>
      <c r="AZ529" s="26"/>
      <c r="BA529" s="26"/>
      <c r="BB529" s="26"/>
      <c r="BC529" s="26"/>
      <c r="BD529" s="26"/>
      <c r="BE529" s="26"/>
      <c r="BF529" s="26"/>
    </row>
    <row r="530" spans="1:58" ht="15.75" customHeight="1" outlineLevel="1" x14ac:dyDescent="0.45">
      <c r="A530" s="13">
        <v>527</v>
      </c>
      <c r="B530" s="39" t="s">
        <v>524</v>
      </c>
      <c r="C530" s="216" t="s">
        <v>525</v>
      </c>
      <c r="D530" s="13" t="s">
        <v>648</v>
      </c>
      <c r="E530" s="13"/>
      <c r="F530" s="132" t="s">
        <v>181</v>
      </c>
      <c r="G530" s="13"/>
      <c r="H530" s="13"/>
      <c r="I530" s="13"/>
      <c r="J530" s="13"/>
      <c r="K530" s="13"/>
      <c r="L530" s="13"/>
      <c r="M530" s="39"/>
      <c r="N530" s="161" t="s">
        <v>650</v>
      </c>
      <c r="O530" s="69" t="s">
        <v>394</v>
      </c>
      <c r="P530" s="91">
        <v>-31.39</v>
      </c>
      <c r="Q530" s="91">
        <v>152.47</v>
      </c>
      <c r="R530" s="14" t="s">
        <v>197</v>
      </c>
      <c r="S530" s="87" t="s">
        <v>395</v>
      </c>
      <c r="T530" s="87"/>
      <c r="U530" s="87"/>
      <c r="V530" s="87"/>
      <c r="W530" s="94"/>
      <c r="X530" s="39"/>
      <c r="Y530" s="13"/>
      <c r="Z530" s="13"/>
      <c r="AA530" s="13"/>
      <c r="AB530" s="13"/>
      <c r="AC530" s="13"/>
      <c r="AD530" s="13"/>
      <c r="AE530" s="13"/>
      <c r="AF530" s="13"/>
      <c r="AG530" s="13"/>
      <c r="AH530" s="39"/>
      <c r="AI530" s="140"/>
      <c r="AJ530" s="39"/>
      <c r="AK530" s="140"/>
      <c r="AL530" s="13"/>
      <c r="AM530" s="13"/>
      <c r="AN530" s="13"/>
      <c r="AO530" s="155"/>
      <c r="AP530" s="26"/>
      <c r="AQ530" s="26"/>
      <c r="AR530" s="26"/>
      <c r="AS530" s="26"/>
      <c r="AT530" s="26"/>
      <c r="AU530" s="26"/>
      <c r="AV530" s="26"/>
      <c r="AW530" s="26"/>
      <c r="AX530" s="26"/>
      <c r="AY530" s="26"/>
      <c r="AZ530" s="26"/>
      <c r="BA530" s="26"/>
      <c r="BB530" s="26"/>
      <c r="BC530" s="26"/>
      <c r="BD530" s="26"/>
      <c r="BE530" s="26"/>
      <c r="BF530" s="26"/>
    </row>
    <row r="531" spans="1:58" ht="15.75" customHeight="1" outlineLevel="1" x14ac:dyDescent="0.45">
      <c r="A531" s="13">
        <v>528</v>
      </c>
      <c r="B531" s="39" t="s">
        <v>524</v>
      </c>
      <c r="C531" s="216" t="s">
        <v>525</v>
      </c>
      <c r="D531" s="13" t="s">
        <v>648</v>
      </c>
      <c r="E531" s="13"/>
      <c r="F531" s="132" t="s">
        <v>181</v>
      </c>
      <c r="G531" s="13"/>
      <c r="H531" s="13"/>
      <c r="I531" s="13"/>
      <c r="J531" s="13"/>
      <c r="K531" s="13"/>
      <c r="L531" s="13"/>
      <c r="M531" s="39"/>
      <c r="N531" s="161" t="s">
        <v>650</v>
      </c>
      <c r="O531" s="69" t="s">
        <v>394</v>
      </c>
      <c r="P531" s="91">
        <v>-31.39</v>
      </c>
      <c r="Q531" s="91">
        <v>152.47</v>
      </c>
      <c r="R531" s="14" t="s">
        <v>197</v>
      </c>
      <c r="S531" s="87" t="s">
        <v>395</v>
      </c>
      <c r="T531" s="87"/>
      <c r="U531" s="87"/>
      <c r="V531" s="87"/>
      <c r="W531" s="94"/>
      <c r="X531" s="39"/>
      <c r="Y531" s="13"/>
      <c r="Z531" s="13"/>
      <c r="AA531" s="13"/>
      <c r="AB531" s="13"/>
      <c r="AC531" s="13"/>
      <c r="AD531" s="13"/>
      <c r="AE531" s="13"/>
      <c r="AF531" s="13"/>
      <c r="AG531" s="13"/>
      <c r="AH531" s="39"/>
      <c r="AI531" s="140"/>
      <c r="AJ531" s="39"/>
      <c r="AK531" s="140"/>
      <c r="AL531" s="13"/>
      <c r="AM531" s="13"/>
      <c r="AN531" s="13"/>
      <c r="AO531" s="155"/>
      <c r="AP531" s="26"/>
      <c r="AQ531" s="26"/>
      <c r="AR531" s="26"/>
      <c r="AS531" s="26"/>
      <c r="AT531" s="26"/>
      <c r="AU531" s="26"/>
      <c r="AV531" s="26"/>
      <c r="AW531" s="26"/>
      <c r="AX531" s="26"/>
      <c r="AY531" s="26"/>
      <c r="AZ531" s="26"/>
      <c r="BA531" s="26"/>
      <c r="BB531" s="26"/>
      <c r="BC531" s="26"/>
      <c r="BD531" s="26"/>
      <c r="BE531" s="26"/>
      <c r="BF531" s="26"/>
    </row>
    <row r="532" spans="1:58" ht="15.75" customHeight="1" outlineLevel="1" x14ac:dyDescent="0.45">
      <c r="A532" s="13">
        <v>529</v>
      </c>
      <c r="B532" s="39" t="s">
        <v>524</v>
      </c>
      <c r="C532" s="216" t="s">
        <v>525</v>
      </c>
      <c r="D532" s="13" t="s">
        <v>648</v>
      </c>
      <c r="E532" s="13"/>
      <c r="F532" s="132" t="s">
        <v>181</v>
      </c>
      <c r="G532" s="13"/>
      <c r="H532" s="13"/>
      <c r="I532" s="13"/>
      <c r="J532" s="13"/>
      <c r="K532" s="13"/>
      <c r="L532" s="13"/>
      <c r="M532" s="39"/>
      <c r="N532" s="161" t="s">
        <v>650</v>
      </c>
      <c r="O532" s="69" t="s">
        <v>394</v>
      </c>
      <c r="P532" s="91">
        <v>-31.39</v>
      </c>
      <c r="Q532" s="91">
        <v>152.47</v>
      </c>
      <c r="R532" s="14" t="s">
        <v>197</v>
      </c>
      <c r="S532" s="87" t="s">
        <v>395</v>
      </c>
      <c r="T532" s="87"/>
      <c r="U532" s="87"/>
      <c r="V532" s="87"/>
      <c r="W532" s="94"/>
      <c r="X532" s="39"/>
      <c r="Y532" s="13"/>
      <c r="Z532" s="13"/>
      <c r="AA532" s="13"/>
      <c r="AB532" s="13"/>
      <c r="AC532" s="13"/>
      <c r="AD532" s="13"/>
      <c r="AE532" s="13"/>
      <c r="AF532" s="13"/>
      <c r="AG532" s="13"/>
      <c r="AH532" s="39"/>
      <c r="AI532" s="140"/>
      <c r="AJ532" s="39"/>
      <c r="AK532" s="140"/>
      <c r="AL532" s="13"/>
      <c r="AM532" s="13"/>
      <c r="AN532" s="13"/>
      <c r="AO532" s="155"/>
      <c r="AP532" s="26"/>
      <c r="AQ532" s="26"/>
      <c r="AR532" s="26"/>
      <c r="AS532" s="26"/>
      <c r="AT532" s="26"/>
      <c r="AU532" s="26"/>
      <c r="AV532" s="26"/>
      <c r="AW532" s="26"/>
      <c r="AX532" s="26"/>
      <c r="AY532" s="26"/>
      <c r="AZ532" s="26"/>
      <c r="BA532" s="26"/>
      <c r="BB532" s="26"/>
      <c r="BC532" s="26"/>
      <c r="BD532" s="26"/>
      <c r="BE532" s="26"/>
      <c r="BF532" s="26"/>
    </row>
    <row r="533" spans="1:58" ht="15.75" customHeight="1" outlineLevel="1" x14ac:dyDescent="0.45">
      <c r="A533" s="13">
        <v>530</v>
      </c>
      <c r="B533" s="39" t="s">
        <v>524</v>
      </c>
      <c r="C533" s="216" t="s">
        <v>525</v>
      </c>
      <c r="D533" s="13" t="s">
        <v>648</v>
      </c>
      <c r="E533" s="13"/>
      <c r="F533" s="133" t="s">
        <v>275</v>
      </c>
      <c r="G533" s="13"/>
      <c r="H533" s="13"/>
      <c r="I533" s="13"/>
      <c r="J533" s="13"/>
      <c r="K533" s="13"/>
      <c r="L533" s="13"/>
      <c r="M533" s="39"/>
      <c r="N533" s="161" t="s">
        <v>650</v>
      </c>
      <c r="O533" s="69" t="s">
        <v>394</v>
      </c>
      <c r="P533" s="91">
        <v>-31.39</v>
      </c>
      <c r="Q533" s="91">
        <v>152.47</v>
      </c>
      <c r="R533" s="14" t="s">
        <v>197</v>
      </c>
      <c r="S533" s="87" t="s">
        <v>395</v>
      </c>
      <c r="T533" s="87"/>
      <c r="U533" s="87"/>
      <c r="V533" s="87"/>
      <c r="W533" s="94"/>
      <c r="X533" s="39"/>
      <c r="Y533" s="13"/>
      <c r="Z533" s="13"/>
      <c r="AA533" s="13"/>
      <c r="AB533" s="13"/>
      <c r="AC533" s="13"/>
      <c r="AD533" s="13"/>
      <c r="AE533" s="13"/>
      <c r="AF533" s="13"/>
      <c r="AG533" s="13"/>
      <c r="AH533" s="39"/>
      <c r="AI533" s="140"/>
      <c r="AJ533" s="39"/>
      <c r="AK533" s="140"/>
      <c r="AL533" s="13"/>
      <c r="AM533" s="13"/>
      <c r="AN533" s="13"/>
      <c r="AO533" s="155"/>
      <c r="AP533" s="26"/>
      <c r="AQ533" s="26"/>
      <c r="AR533" s="26"/>
      <c r="AS533" s="26"/>
      <c r="AT533" s="26"/>
      <c r="AU533" s="26"/>
      <c r="AV533" s="26"/>
      <c r="AW533" s="26"/>
      <c r="AX533" s="26"/>
      <c r="AY533" s="26"/>
      <c r="AZ533" s="26"/>
      <c r="BA533" s="26"/>
      <c r="BB533" s="26"/>
      <c r="BC533" s="26"/>
      <c r="BD533" s="26"/>
      <c r="BE533" s="26"/>
      <c r="BF533" s="26"/>
    </row>
    <row r="534" spans="1:58" ht="15.75" customHeight="1" outlineLevel="1" x14ac:dyDescent="0.45">
      <c r="A534" s="13">
        <v>531</v>
      </c>
      <c r="B534" s="39" t="s">
        <v>524</v>
      </c>
      <c r="C534" s="216" t="s">
        <v>525</v>
      </c>
      <c r="D534" s="13" t="s">
        <v>648</v>
      </c>
      <c r="E534" s="13"/>
      <c r="F534" s="133" t="s">
        <v>275</v>
      </c>
      <c r="G534" s="13"/>
      <c r="H534" s="13"/>
      <c r="I534" s="13"/>
      <c r="J534" s="13"/>
      <c r="K534" s="13"/>
      <c r="L534" s="13"/>
      <c r="M534" s="39"/>
      <c r="N534" s="161" t="s">
        <v>650</v>
      </c>
      <c r="O534" s="69" t="s">
        <v>394</v>
      </c>
      <c r="P534" s="91">
        <v>-31.39</v>
      </c>
      <c r="Q534" s="91">
        <v>152.47</v>
      </c>
      <c r="R534" s="14" t="s">
        <v>197</v>
      </c>
      <c r="S534" s="87" t="s">
        <v>395</v>
      </c>
      <c r="T534" s="87"/>
      <c r="U534" s="87"/>
      <c r="V534" s="87"/>
      <c r="W534" s="94"/>
      <c r="X534" s="39"/>
      <c r="Y534" s="13"/>
      <c r="Z534" s="13"/>
      <c r="AA534" s="13"/>
      <c r="AB534" s="13"/>
      <c r="AC534" s="13"/>
      <c r="AD534" s="13"/>
      <c r="AE534" s="13"/>
      <c r="AF534" s="13"/>
      <c r="AG534" s="13"/>
      <c r="AH534" s="39"/>
      <c r="AI534" s="140"/>
      <c r="AJ534" s="39"/>
      <c r="AK534" s="140"/>
      <c r="AL534" s="13"/>
      <c r="AM534" s="13"/>
      <c r="AN534" s="13"/>
      <c r="AO534" s="155"/>
      <c r="AP534" s="26"/>
      <c r="AQ534" s="26"/>
      <c r="AR534" s="26"/>
      <c r="AS534" s="26"/>
      <c r="AT534" s="26"/>
      <c r="AU534" s="26"/>
      <c r="AV534" s="26"/>
      <c r="AW534" s="26"/>
      <c r="AX534" s="26"/>
      <c r="AY534" s="26"/>
      <c r="AZ534" s="26"/>
      <c r="BA534" s="26"/>
      <c r="BB534" s="26"/>
      <c r="BC534" s="26"/>
      <c r="BD534" s="26"/>
      <c r="BE534" s="26"/>
      <c r="BF534" s="26"/>
    </row>
    <row r="535" spans="1:58" ht="15.75" customHeight="1" outlineLevel="1" x14ac:dyDescent="0.45">
      <c r="A535" s="13">
        <v>532</v>
      </c>
      <c r="B535" s="39" t="s">
        <v>524</v>
      </c>
      <c r="C535" s="216" t="s">
        <v>525</v>
      </c>
      <c r="D535" s="13" t="s">
        <v>648</v>
      </c>
      <c r="E535" s="13"/>
      <c r="F535" s="133" t="s">
        <v>275</v>
      </c>
      <c r="G535" s="13"/>
      <c r="H535" s="13"/>
      <c r="I535" s="13"/>
      <c r="J535" s="13"/>
      <c r="K535" s="13"/>
      <c r="L535" s="13"/>
      <c r="M535" s="39"/>
      <c r="N535" s="161" t="s">
        <v>650</v>
      </c>
      <c r="O535" s="69" t="s">
        <v>394</v>
      </c>
      <c r="P535" s="91">
        <v>-31.39</v>
      </c>
      <c r="Q535" s="91">
        <v>152.47</v>
      </c>
      <c r="R535" s="14" t="s">
        <v>197</v>
      </c>
      <c r="S535" s="87" t="s">
        <v>395</v>
      </c>
      <c r="T535" s="87"/>
      <c r="U535" s="87"/>
      <c r="V535" s="87"/>
      <c r="W535" s="94"/>
      <c r="X535" s="39"/>
      <c r="Y535" s="13"/>
      <c r="Z535" s="13"/>
      <c r="AA535" s="13"/>
      <c r="AB535" s="13"/>
      <c r="AC535" s="13"/>
      <c r="AD535" s="13"/>
      <c r="AE535" s="13"/>
      <c r="AF535" s="13"/>
      <c r="AG535" s="13"/>
      <c r="AH535" s="39"/>
      <c r="AI535" s="140"/>
      <c r="AJ535" s="39"/>
      <c r="AK535" s="140"/>
      <c r="AL535" s="13"/>
      <c r="AM535" s="13"/>
      <c r="AN535" s="13"/>
      <c r="AO535" s="155"/>
      <c r="AP535" s="26"/>
      <c r="AQ535" s="26"/>
      <c r="AR535" s="26"/>
      <c r="AS535" s="26"/>
      <c r="AT535" s="26"/>
      <c r="AU535" s="26"/>
      <c r="AV535" s="26"/>
      <c r="AW535" s="26"/>
      <c r="AX535" s="26"/>
      <c r="AY535" s="26"/>
      <c r="AZ535" s="26"/>
      <c r="BA535" s="26"/>
      <c r="BB535" s="26"/>
      <c r="BC535" s="26"/>
      <c r="BD535" s="26"/>
      <c r="BE535" s="26"/>
      <c r="BF535" s="26"/>
    </row>
    <row r="536" spans="1:58" ht="15.75" customHeight="1" outlineLevel="1" x14ac:dyDescent="0.45">
      <c r="A536" s="13">
        <v>533</v>
      </c>
      <c r="B536" s="39" t="s">
        <v>524</v>
      </c>
      <c r="C536" s="216" t="s">
        <v>525</v>
      </c>
      <c r="D536" s="13" t="s">
        <v>648</v>
      </c>
      <c r="E536" s="13"/>
      <c r="F536" s="133" t="s">
        <v>275</v>
      </c>
      <c r="G536" s="13"/>
      <c r="H536" s="13"/>
      <c r="I536" s="13"/>
      <c r="J536" s="13"/>
      <c r="K536" s="13"/>
      <c r="L536" s="13"/>
      <c r="M536" s="39"/>
      <c r="N536" s="161" t="s">
        <v>650</v>
      </c>
      <c r="O536" s="69" t="s">
        <v>394</v>
      </c>
      <c r="P536" s="91">
        <v>-31.39</v>
      </c>
      <c r="Q536" s="91">
        <v>152.47</v>
      </c>
      <c r="R536" s="14" t="s">
        <v>197</v>
      </c>
      <c r="S536" s="87" t="s">
        <v>395</v>
      </c>
      <c r="T536" s="87"/>
      <c r="U536" s="87"/>
      <c r="V536" s="87"/>
      <c r="W536" s="94"/>
      <c r="X536" s="39"/>
      <c r="Y536" s="13"/>
      <c r="Z536" s="13"/>
      <c r="AA536" s="13"/>
      <c r="AB536" s="13"/>
      <c r="AC536" s="13"/>
      <c r="AD536" s="13"/>
      <c r="AE536" s="13"/>
      <c r="AF536" s="13"/>
      <c r="AG536" s="13"/>
      <c r="AH536" s="39"/>
      <c r="AI536" s="140"/>
      <c r="AJ536" s="39"/>
      <c r="AK536" s="140"/>
      <c r="AL536" s="13"/>
      <c r="AM536" s="13"/>
      <c r="AN536" s="13"/>
      <c r="AO536" s="155"/>
      <c r="AP536" s="26"/>
      <c r="AQ536" s="26"/>
      <c r="AR536" s="26"/>
      <c r="AS536" s="26"/>
      <c r="AT536" s="26"/>
      <c r="AU536" s="26"/>
      <c r="AV536" s="26"/>
      <c r="AW536" s="26"/>
      <c r="AX536" s="26"/>
      <c r="AY536" s="26"/>
      <c r="AZ536" s="26"/>
      <c r="BA536" s="26"/>
      <c r="BB536" s="26"/>
      <c r="BC536" s="26"/>
      <c r="BD536" s="26"/>
      <c r="BE536" s="26"/>
      <c r="BF536" s="26"/>
    </row>
    <row r="537" spans="1:58" ht="15.75" customHeight="1" outlineLevel="1" x14ac:dyDescent="0.45">
      <c r="A537" s="13">
        <v>534</v>
      </c>
      <c r="B537" s="39" t="s">
        <v>524</v>
      </c>
      <c r="C537" s="216" t="s">
        <v>525</v>
      </c>
      <c r="D537" s="13" t="s">
        <v>648</v>
      </c>
      <c r="E537" s="13"/>
      <c r="F537" s="133" t="s">
        <v>275</v>
      </c>
      <c r="G537" s="13"/>
      <c r="H537" s="13"/>
      <c r="I537" s="13"/>
      <c r="J537" s="13"/>
      <c r="K537" s="13"/>
      <c r="L537" s="13"/>
      <c r="M537" s="39"/>
      <c r="N537" s="161" t="s">
        <v>650</v>
      </c>
      <c r="O537" s="69" t="s">
        <v>394</v>
      </c>
      <c r="P537" s="91">
        <v>-31.39</v>
      </c>
      <c r="Q537" s="91">
        <v>152.47</v>
      </c>
      <c r="R537" s="14" t="s">
        <v>197</v>
      </c>
      <c r="S537" s="87" t="s">
        <v>395</v>
      </c>
      <c r="T537" s="87"/>
      <c r="U537" s="87"/>
      <c r="V537" s="87"/>
      <c r="W537" s="94"/>
      <c r="X537" s="39"/>
      <c r="Y537" s="13"/>
      <c r="Z537" s="13"/>
      <c r="AA537" s="13"/>
      <c r="AB537" s="13"/>
      <c r="AC537" s="13"/>
      <c r="AD537" s="13"/>
      <c r="AE537" s="13"/>
      <c r="AF537" s="13"/>
      <c r="AG537" s="13"/>
      <c r="AH537" s="39"/>
      <c r="AI537" s="140"/>
      <c r="AJ537" s="39"/>
      <c r="AK537" s="140"/>
      <c r="AL537" s="13"/>
      <c r="AM537" s="13"/>
      <c r="AN537" s="13"/>
      <c r="AO537" s="155"/>
      <c r="AP537" s="26"/>
      <c r="AQ537" s="26"/>
      <c r="AR537" s="26"/>
      <c r="AS537" s="26"/>
      <c r="AT537" s="26"/>
      <c r="AU537" s="26"/>
      <c r="AV537" s="26"/>
      <c r="AW537" s="26"/>
      <c r="AX537" s="26"/>
      <c r="AY537" s="26"/>
      <c r="AZ537" s="26"/>
      <c r="BA537" s="26"/>
      <c r="BB537" s="26"/>
      <c r="BC537" s="26"/>
      <c r="BD537" s="26"/>
      <c r="BE537" s="26"/>
      <c r="BF537" s="26"/>
    </row>
    <row r="538" spans="1:58" ht="15.75" customHeight="1" outlineLevel="1" x14ac:dyDescent="0.45">
      <c r="A538" s="13">
        <v>535</v>
      </c>
      <c r="B538" s="39" t="s">
        <v>524</v>
      </c>
      <c r="C538" s="216" t="s">
        <v>525</v>
      </c>
      <c r="D538" s="13" t="s">
        <v>648</v>
      </c>
      <c r="E538" s="13"/>
      <c r="F538" s="133" t="s">
        <v>275</v>
      </c>
      <c r="G538" s="13"/>
      <c r="H538" s="13"/>
      <c r="I538" s="13"/>
      <c r="J538" s="13"/>
      <c r="K538" s="13"/>
      <c r="L538" s="13"/>
      <c r="M538" s="39"/>
      <c r="N538" s="161" t="s">
        <v>650</v>
      </c>
      <c r="O538" s="69" t="s">
        <v>394</v>
      </c>
      <c r="P538" s="91">
        <v>-31.39</v>
      </c>
      <c r="Q538" s="91">
        <v>152.47</v>
      </c>
      <c r="R538" s="14" t="s">
        <v>197</v>
      </c>
      <c r="S538" s="87" t="s">
        <v>395</v>
      </c>
      <c r="T538" s="87"/>
      <c r="U538" s="87"/>
      <c r="V538" s="87"/>
      <c r="W538" s="94"/>
      <c r="X538" s="39"/>
      <c r="Y538" s="13"/>
      <c r="Z538" s="13"/>
      <c r="AA538" s="13"/>
      <c r="AB538" s="13"/>
      <c r="AC538" s="13"/>
      <c r="AD538" s="13"/>
      <c r="AE538" s="13"/>
      <c r="AF538" s="13"/>
      <c r="AG538" s="13"/>
      <c r="AH538" s="39"/>
      <c r="AI538" s="140"/>
      <c r="AJ538" s="39"/>
      <c r="AK538" s="140"/>
      <c r="AL538" s="13"/>
      <c r="AM538" s="13"/>
      <c r="AN538" s="13"/>
      <c r="AO538" s="155"/>
      <c r="AP538" s="26"/>
      <c r="AQ538" s="26"/>
      <c r="AR538" s="26"/>
      <c r="AS538" s="26"/>
      <c r="AT538" s="26"/>
      <c r="AU538" s="26"/>
      <c r="AV538" s="26"/>
      <c r="AW538" s="26"/>
      <c r="AX538" s="26"/>
      <c r="AY538" s="26"/>
      <c r="AZ538" s="26"/>
      <c r="BA538" s="26"/>
      <c r="BB538" s="26"/>
      <c r="BC538" s="26"/>
      <c r="BD538" s="26"/>
      <c r="BE538" s="26"/>
      <c r="BF538" s="26"/>
    </row>
    <row r="539" spans="1:58" ht="15.75" customHeight="1" outlineLevel="1" x14ac:dyDescent="0.45">
      <c r="A539" s="13">
        <v>536</v>
      </c>
      <c r="B539" s="39" t="s">
        <v>524</v>
      </c>
      <c r="C539" s="216" t="s">
        <v>525</v>
      </c>
      <c r="D539" s="13" t="s">
        <v>648</v>
      </c>
      <c r="E539" s="13"/>
      <c r="F539" s="133" t="s">
        <v>275</v>
      </c>
      <c r="G539" s="13"/>
      <c r="H539" s="13"/>
      <c r="I539" s="13"/>
      <c r="J539" s="13"/>
      <c r="K539" s="13"/>
      <c r="L539" s="13"/>
      <c r="M539" s="39"/>
      <c r="N539" s="161" t="s">
        <v>650</v>
      </c>
      <c r="O539" s="69" t="s">
        <v>394</v>
      </c>
      <c r="P539" s="91">
        <v>-31.39</v>
      </c>
      <c r="Q539" s="91">
        <v>152.47</v>
      </c>
      <c r="R539" s="14" t="s">
        <v>197</v>
      </c>
      <c r="S539" s="87" t="s">
        <v>395</v>
      </c>
      <c r="T539" s="87"/>
      <c r="U539" s="87"/>
      <c r="V539" s="87"/>
      <c r="W539" s="94"/>
      <c r="X539" s="39"/>
      <c r="Y539" s="13"/>
      <c r="Z539" s="13"/>
      <c r="AA539" s="13"/>
      <c r="AB539" s="13"/>
      <c r="AC539" s="13"/>
      <c r="AD539" s="13"/>
      <c r="AE539" s="13"/>
      <c r="AF539" s="13"/>
      <c r="AG539" s="13"/>
      <c r="AH539" s="39"/>
      <c r="AI539" s="140"/>
      <c r="AJ539" s="39"/>
      <c r="AK539" s="140"/>
      <c r="AL539" s="13"/>
      <c r="AM539" s="13"/>
      <c r="AN539" s="13"/>
      <c r="AO539" s="155"/>
      <c r="AP539" s="26"/>
      <c r="AQ539" s="26"/>
      <c r="AR539" s="26"/>
      <c r="AS539" s="26"/>
      <c r="AT539" s="26"/>
      <c r="AU539" s="26"/>
      <c r="AV539" s="26"/>
      <c r="AW539" s="26"/>
      <c r="AX539" s="26"/>
      <c r="AY539" s="26"/>
      <c r="AZ539" s="26"/>
      <c r="BA539" s="26"/>
      <c r="BB539" s="26"/>
      <c r="BC539" s="26"/>
      <c r="BD539" s="26"/>
      <c r="BE539" s="26"/>
      <c r="BF539" s="26"/>
    </row>
    <row r="540" spans="1:58" ht="15.75" customHeight="1" outlineLevel="1" x14ac:dyDescent="0.45">
      <c r="A540" s="13">
        <v>537</v>
      </c>
      <c r="B540" s="39" t="s">
        <v>524</v>
      </c>
      <c r="C540" s="216" t="s">
        <v>525</v>
      </c>
      <c r="D540" s="13" t="s">
        <v>648</v>
      </c>
      <c r="E540" s="13"/>
      <c r="F540" s="133" t="s">
        <v>275</v>
      </c>
      <c r="G540" s="13"/>
      <c r="H540" s="13"/>
      <c r="I540" s="13"/>
      <c r="J540" s="13"/>
      <c r="K540" s="13"/>
      <c r="L540" s="13"/>
      <c r="M540" s="39"/>
      <c r="N540" s="161" t="s">
        <v>650</v>
      </c>
      <c r="O540" s="69" t="s">
        <v>394</v>
      </c>
      <c r="P540" s="91">
        <v>-31.39</v>
      </c>
      <c r="Q540" s="91">
        <v>152.47</v>
      </c>
      <c r="R540" s="14" t="s">
        <v>197</v>
      </c>
      <c r="S540" s="87" t="s">
        <v>395</v>
      </c>
      <c r="T540" s="87"/>
      <c r="U540" s="87"/>
      <c r="V540" s="87"/>
      <c r="W540" s="94"/>
      <c r="X540" s="39"/>
      <c r="Y540" s="13"/>
      <c r="Z540" s="13"/>
      <c r="AA540" s="13"/>
      <c r="AB540" s="13"/>
      <c r="AC540" s="13"/>
      <c r="AD540" s="13"/>
      <c r="AE540" s="13"/>
      <c r="AF540" s="13"/>
      <c r="AG540" s="13"/>
      <c r="AH540" s="39"/>
      <c r="AI540" s="140"/>
      <c r="AJ540" s="39"/>
      <c r="AK540" s="140"/>
      <c r="AL540" s="13"/>
      <c r="AM540" s="13"/>
      <c r="AN540" s="13"/>
      <c r="AO540" s="155"/>
      <c r="AP540" s="26"/>
      <c r="AQ540" s="26"/>
      <c r="AR540" s="26"/>
      <c r="AS540" s="26"/>
      <c r="AT540" s="26"/>
      <c r="AU540" s="26"/>
      <c r="AV540" s="26"/>
      <c r="AW540" s="26"/>
      <c r="AX540" s="26"/>
      <c r="AY540" s="26"/>
      <c r="AZ540" s="26"/>
      <c r="BA540" s="26"/>
      <c r="BB540" s="26"/>
      <c r="BC540" s="26"/>
      <c r="BD540" s="26"/>
      <c r="BE540" s="26"/>
      <c r="BF540" s="26"/>
    </row>
    <row r="541" spans="1:58" ht="15.75" customHeight="1" outlineLevel="1" x14ac:dyDescent="0.45">
      <c r="A541" s="13">
        <v>538</v>
      </c>
      <c r="B541" s="39" t="s">
        <v>524</v>
      </c>
      <c r="C541" s="216" t="s">
        <v>525</v>
      </c>
      <c r="D541" s="13" t="s">
        <v>648</v>
      </c>
      <c r="E541" s="13"/>
      <c r="F541" s="132" t="s">
        <v>181</v>
      </c>
      <c r="G541" s="13"/>
      <c r="H541" s="13"/>
      <c r="I541" s="13"/>
      <c r="J541" s="13"/>
      <c r="K541" s="13"/>
      <c r="L541" s="13"/>
      <c r="M541" s="39"/>
      <c r="N541" s="161" t="s">
        <v>651</v>
      </c>
      <c r="O541" s="69" t="s">
        <v>394</v>
      </c>
      <c r="P541" s="91">
        <v>-32.15</v>
      </c>
      <c r="Q541" s="91">
        <v>152.28</v>
      </c>
      <c r="R541" s="14" t="s">
        <v>197</v>
      </c>
      <c r="S541" s="87" t="s">
        <v>395</v>
      </c>
      <c r="T541" s="87"/>
      <c r="U541" s="87"/>
      <c r="V541" s="87"/>
      <c r="W541" s="94"/>
      <c r="X541" s="39"/>
      <c r="Y541" s="13"/>
      <c r="Z541" s="13"/>
      <c r="AA541" s="13"/>
      <c r="AB541" s="13"/>
      <c r="AC541" s="13"/>
      <c r="AD541" s="13"/>
      <c r="AE541" s="13"/>
      <c r="AF541" s="13"/>
      <c r="AG541" s="13"/>
      <c r="AH541" s="39"/>
      <c r="AI541" s="140"/>
      <c r="AJ541" s="39"/>
      <c r="AK541" s="140"/>
      <c r="AL541" s="13"/>
      <c r="AM541" s="13"/>
      <c r="AN541" s="13"/>
      <c r="AO541" s="155"/>
      <c r="AP541" s="26"/>
      <c r="AQ541" s="26"/>
      <c r="AR541" s="26"/>
      <c r="AS541" s="26"/>
      <c r="AT541" s="26"/>
      <c r="AU541" s="26"/>
      <c r="AV541" s="26"/>
      <c r="AW541" s="26"/>
      <c r="AX541" s="26"/>
      <c r="AY541" s="26"/>
      <c r="AZ541" s="26"/>
      <c r="BA541" s="26"/>
      <c r="BB541" s="26"/>
      <c r="BC541" s="26"/>
      <c r="BD541" s="26"/>
      <c r="BE541" s="26"/>
      <c r="BF541" s="26"/>
    </row>
    <row r="542" spans="1:58" ht="15.75" customHeight="1" outlineLevel="1" x14ac:dyDescent="0.45">
      <c r="A542" s="13">
        <v>539</v>
      </c>
      <c r="B542" s="39" t="s">
        <v>524</v>
      </c>
      <c r="C542" s="216" t="s">
        <v>525</v>
      </c>
      <c r="D542" s="13" t="s">
        <v>648</v>
      </c>
      <c r="E542" s="13"/>
      <c r="F542" s="132" t="s">
        <v>181</v>
      </c>
      <c r="G542" s="13"/>
      <c r="H542" s="13"/>
      <c r="I542" s="13"/>
      <c r="J542" s="13"/>
      <c r="K542" s="13"/>
      <c r="L542" s="13"/>
      <c r="M542" s="39"/>
      <c r="N542" s="161" t="s">
        <v>651</v>
      </c>
      <c r="O542" s="69" t="s">
        <v>394</v>
      </c>
      <c r="P542" s="91">
        <v>-32.15</v>
      </c>
      <c r="Q542" s="91">
        <v>152.28</v>
      </c>
      <c r="R542" s="14" t="s">
        <v>197</v>
      </c>
      <c r="S542" s="87" t="s">
        <v>395</v>
      </c>
      <c r="T542" s="87"/>
      <c r="U542" s="87"/>
      <c r="V542" s="87"/>
      <c r="W542" s="94"/>
      <c r="X542" s="39"/>
      <c r="Y542" s="13"/>
      <c r="Z542" s="13"/>
      <c r="AA542" s="13"/>
      <c r="AB542" s="13"/>
      <c r="AC542" s="13"/>
      <c r="AD542" s="13"/>
      <c r="AE542" s="13"/>
      <c r="AF542" s="13"/>
      <c r="AG542" s="13"/>
      <c r="AH542" s="39"/>
      <c r="AI542" s="140"/>
      <c r="AJ542" s="39"/>
      <c r="AK542" s="140"/>
      <c r="AL542" s="13"/>
      <c r="AM542" s="13"/>
      <c r="AN542" s="13"/>
      <c r="AO542" s="155"/>
      <c r="AP542" s="26"/>
      <c r="AQ542" s="26"/>
      <c r="AR542" s="26"/>
      <c r="AS542" s="26"/>
      <c r="AT542" s="26"/>
      <c r="AU542" s="26"/>
      <c r="AV542" s="26"/>
      <c r="AW542" s="26"/>
      <c r="AX542" s="26"/>
      <c r="AY542" s="26"/>
      <c r="AZ542" s="26"/>
      <c r="BA542" s="26"/>
      <c r="BB542" s="26"/>
      <c r="BC542" s="26"/>
      <c r="BD542" s="26"/>
      <c r="BE542" s="26"/>
      <c r="BF542" s="26"/>
    </row>
    <row r="543" spans="1:58" ht="15.75" customHeight="1" outlineLevel="1" x14ac:dyDescent="0.45">
      <c r="A543" s="13">
        <v>540</v>
      </c>
      <c r="B543" s="39" t="s">
        <v>524</v>
      </c>
      <c r="C543" s="216" t="s">
        <v>525</v>
      </c>
      <c r="D543" s="13" t="s">
        <v>648</v>
      </c>
      <c r="E543" s="13"/>
      <c r="F543" s="132" t="s">
        <v>181</v>
      </c>
      <c r="G543" s="13"/>
      <c r="H543" s="13"/>
      <c r="I543" s="13"/>
      <c r="J543" s="13"/>
      <c r="K543" s="13"/>
      <c r="L543" s="13"/>
      <c r="M543" s="39"/>
      <c r="N543" s="161" t="s">
        <v>651</v>
      </c>
      <c r="O543" s="69" t="s">
        <v>394</v>
      </c>
      <c r="P543" s="91">
        <v>-32.15</v>
      </c>
      <c r="Q543" s="91">
        <v>152.28</v>
      </c>
      <c r="R543" s="14" t="s">
        <v>197</v>
      </c>
      <c r="S543" s="87" t="s">
        <v>395</v>
      </c>
      <c r="T543" s="87"/>
      <c r="U543" s="87"/>
      <c r="V543" s="87"/>
      <c r="W543" s="94"/>
      <c r="X543" s="39"/>
      <c r="Y543" s="13"/>
      <c r="Z543" s="13"/>
      <c r="AA543" s="13"/>
      <c r="AB543" s="13"/>
      <c r="AC543" s="13"/>
      <c r="AD543" s="13"/>
      <c r="AE543" s="13"/>
      <c r="AF543" s="13"/>
      <c r="AG543" s="13"/>
      <c r="AH543" s="39"/>
      <c r="AI543" s="140"/>
      <c r="AJ543" s="39"/>
      <c r="AK543" s="140"/>
      <c r="AL543" s="13"/>
      <c r="AM543" s="13"/>
      <c r="AN543" s="13"/>
      <c r="AO543" s="155"/>
      <c r="AP543" s="26"/>
      <c r="AQ543" s="26"/>
      <c r="AR543" s="26"/>
      <c r="AS543" s="26"/>
      <c r="AT543" s="26"/>
      <c r="AU543" s="26"/>
      <c r="AV543" s="26"/>
      <c r="AW543" s="26"/>
      <c r="AX543" s="26"/>
      <c r="AY543" s="26"/>
      <c r="AZ543" s="26"/>
      <c r="BA543" s="26"/>
      <c r="BB543" s="26"/>
      <c r="BC543" s="26"/>
      <c r="BD543" s="26"/>
      <c r="BE543" s="26"/>
      <c r="BF543" s="26"/>
    </row>
    <row r="544" spans="1:58" ht="15.75" customHeight="1" outlineLevel="1" x14ac:dyDescent="0.45">
      <c r="A544" s="13">
        <v>541</v>
      </c>
      <c r="B544" s="39" t="s">
        <v>524</v>
      </c>
      <c r="C544" s="216" t="s">
        <v>525</v>
      </c>
      <c r="D544" s="13" t="s">
        <v>648</v>
      </c>
      <c r="E544" s="13"/>
      <c r="F544" s="132" t="s">
        <v>181</v>
      </c>
      <c r="G544" s="13"/>
      <c r="H544" s="13"/>
      <c r="I544" s="13"/>
      <c r="J544" s="13"/>
      <c r="K544" s="13"/>
      <c r="L544" s="13"/>
      <c r="M544" s="39"/>
      <c r="N544" s="161" t="s">
        <v>651</v>
      </c>
      <c r="O544" s="69" t="s">
        <v>394</v>
      </c>
      <c r="P544" s="91">
        <v>-32.15</v>
      </c>
      <c r="Q544" s="91">
        <v>152.28</v>
      </c>
      <c r="R544" s="14" t="s">
        <v>197</v>
      </c>
      <c r="S544" s="87" t="s">
        <v>395</v>
      </c>
      <c r="T544" s="87"/>
      <c r="U544" s="87"/>
      <c r="V544" s="87"/>
      <c r="W544" s="94"/>
      <c r="X544" s="39"/>
      <c r="Y544" s="13"/>
      <c r="Z544" s="13"/>
      <c r="AA544" s="13"/>
      <c r="AB544" s="13"/>
      <c r="AC544" s="13"/>
      <c r="AD544" s="13"/>
      <c r="AE544" s="13"/>
      <c r="AF544" s="13"/>
      <c r="AG544" s="13"/>
      <c r="AH544" s="39"/>
      <c r="AI544" s="140"/>
      <c r="AJ544" s="39"/>
      <c r="AK544" s="140"/>
      <c r="AL544" s="13"/>
      <c r="AM544" s="13"/>
      <c r="AN544" s="13"/>
      <c r="AO544" s="155"/>
      <c r="AP544" s="26"/>
      <c r="AQ544" s="26"/>
      <c r="AR544" s="26"/>
      <c r="AS544" s="26"/>
      <c r="AT544" s="26"/>
      <c r="AU544" s="26"/>
      <c r="AV544" s="26"/>
      <c r="AW544" s="26"/>
      <c r="AX544" s="26"/>
      <c r="AY544" s="26"/>
      <c r="AZ544" s="26"/>
      <c r="BA544" s="26"/>
      <c r="BB544" s="26"/>
      <c r="BC544" s="26"/>
      <c r="BD544" s="26"/>
      <c r="BE544" s="26"/>
      <c r="BF544" s="26"/>
    </row>
    <row r="545" spans="1:58" ht="15.75" customHeight="1" outlineLevel="1" x14ac:dyDescent="0.45">
      <c r="A545" s="13">
        <v>542</v>
      </c>
      <c r="B545" s="39" t="s">
        <v>524</v>
      </c>
      <c r="C545" s="216" t="s">
        <v>525</v>
      </c>
      <c r="D545" s="13" t="s">
        <v>648</v>
      </c>
      <c r="E545" s="13"/>
      <c r="F545" s="133" t="s">
        <v>275</v>
      </c>
      <c r="G545" s="13"/>
      <c r="H545" s="13"/>
      <c r="I545" s="13"/>
      <c r="J545" s="13"/>
      <c r="K545" s="13"/>
      <c r="L545" s="13"/>
      <c r="M545" s="39"/>
      <c r="N545" s="161" t="s">
        <v>651</v>
      </c>
      <c r="O545" s="69" t="s">
        <v>394</v>
      </c>
      <c r="P545" s="91">
        <v>-32.15</v>
      </c>
      <c r="Q545" s="91">
        <v>152.28</v>
      </c>
      <c r="R545" s="14" t="s">
        <v>197</v>
      </c>
      <c r="S545" s="87" t="s">
        <v>395</v>
      </c>
      <c r="T545" s="87"/>
      <c r="U545" s="87"/>
      <c r="V545" s="87"/>
      <c r="W545" s="94"/>
      <c r="X545" s="39"/>
      <c r="Y545" s="13"/>
      <c r="Z545" s="13"/>
      <c r="AA545" s="13"/>
      <c r="AB545" s="13"/>
      <c r="AC545" s="13"/>
      <c r="AD545" s="13"/>
      <c r="AE545" s="13"/>
      <c r="AF545" s="13"/>
      <c r="AG545" s="13"/>
      <c r="AH545" s="39"/>
      <c r="AI545" s="140"/>
      <c r="AJ545" s="39"/>
      <c r="AK545" s="140"/>
      <c r="AL545" s="13"/>
      <c r="AM545" s="13"/>
      <c r="AN545" s="13"/>
      <c r="AO545" s="155"/>
      <c r="AP545" s="26"/>
      <c r="AQ545" s="26"/>
      <c r="AR545" s="26"/>
      <c r="AS545" s="26"/>
      <c r="AT545" s="26"/>
      <c r="AU545" s="26"/>
      <c r="AV545" s="26"/>
      <c r="AW545" s="26"/>
      <c r="AX545" s="26"/>
      <c r="AY545" s="26"/>
      <c r="AZ545" s="26"/>
      <c r="BA545" s="26"/>
      <c r="BB545" s="26"/>
      <c r="BC545" s="26"/>
      <c r="BD545" s="26"/>
      <c r="BE545" s="26"/>
      <c r="BF545" s="26"/>
    </row>
    <row r="546" spans="1:58" ht="15.75" customHeight="1" outlineLevel="1" x14ac:dyDescent="0.45">
      <c r="A546" s="13">
        <v>543</v>
      </c>
      <c r="B546" s="39" t="s">
        <v>524</v>
      </c>
      <c r="C546" s="216" t="s">
        <v>525</v>
      </c>
      <c r="D546" s="13" t="s">
        <v>648</v>
      </c>
      <c r="E546" s="13"/>
      <c r="F546" s="133" t="s">
        <v>275</v>
      </c>
      <c r="G546" s="13"/>
      <c r="H546" s="13"/>
      <c r="I546" s="13"/>
      <c r="J546" s="13"/>
      <c r="K546" s="13"/>
      <c r="L546" s="13"/>
      <c r="M546" s="39"/>
      <c r="N546" s="161" t="s">
        <v>651</v>
      </c>
      <c r="O546" s="69" t="s">
        <v>394</v>
      </c>
      <c r="P546" s="91">
        <v>-32.15</v>
      </c>
      <c r="Q546" s="91">
        <v>152.28</v>
      </c>
      <c r="R546" s="14" t="s">
        <v>197</v>
      </c>
      <c r="S546" s="87" t="s">
        <v>395</v>
      </c>
      <c r="T546" s="87"/>
      <c r="U546" s="87"/>
      <c r="V546" s="87"/>
      <c r="W546" s="94"/>
      <c r="X546" s="39"/>
      <c r="Y546" s="13"/>
      <c r="Z546" s="13"/>
      <c r="AA546" s="13"/>
      <c r="AB546" s="13"/>
      <c r="AC546" s="13"/>
      <c r="AD546" s="13"/>
      <c r="AE546" s="13"/>
      <c r="AF546" s="13"/>
      <c r="AG546" s="13"/>
      <c r="AH546" s="39"/>
      <c r="AI546" s="140"/>
      <c r="AJ546" s="39"/>
      <c r="AK546" s="140"/>
      <c r="AL546" s="13"/>
      <c r="AM546" s="13"/>
      <c r="AN546" s="13"/>
      <c r="AO546" s="155"/>
      <c r="AP546" s="26"/>
      <c r="AQ546" s="26"/>
      <c r="AR546" s="26"/>
      <c r="AS546" s="26"/>
      <c r="AT546" s="26"/>
      <c r="AU546" s="26"/>
      <c r="AV546" s="26"/>
      <c r="AW546" s="26"/>
      <c r="AX546" s="26"/>
      <c r="AY546" s="26"/>
      <c r="AZ546" s="26"/>
      <c r="BA546" s="26"/>
      <c r="BB546" s="26"/>
      <c r="BC546" s="26"/>
      <c r="BD546" s="26"/>
      <c r="BE546" s="26"/>
      <c r="BF546" s="26"/>
    </row>
    <row r="547" spans="1:58" ht="15.75" customHeight="1" outlineLevel="1" x14ac:dyDescent="0.45">
      <c r="A547" s="13">
        <v>544</v>
      </c>
      <c r="B547" s="39" t="s">
        <v>524</v>
      </c>
      <c r="C547" s="216" t="s">
        <v>525</v>
      </c>
      <c r="D547" s="13" t="s">
        <v>648</v>
      </c>
      <c r="E547" s="13"/>
      <c r="F547" s="133" t="s">
        <v>275</v>
      </c>
      <c r="G547" s="13"/>
      <c r="H547" s="13"/>
      <c r="I547" s="13"/>
      <c r="J547" s="13"/>
      <c r="K547" s="13"/>
      <c r="L547" s="13"/>
      <c r="M547" s="39"/>
      <c r="N547" s="161" t="s">
        <v>651</v>
      </c>
      <c r="O547" s="69" t="s">
        <v>394</v>
      </c>
      <c r="P547" s="91">
        <v>-32.15</v>
      </c>
      <c r="Q547" s="91">
        <v>152.28</v>
      </c>
      <c r="R547" s="14" t="s">
        <v>197</v>
      </c>
      <c r="S547" s="87" t="s">
        <v>395</v>
      </c>
      <c r="T547" s="87"/>
      <c r="U547" s="87"/>
      <c r="V547" s="87"/>
      <c r="W547" s="94"/>
      <c r="X547" s="39"/>
      <c r="Y547" s="13"/>
      <c r="Z547" s="13"/>
      <c r="AA547" s="13"/>
      <c r="AB547" s="13"/>
      <c r="AC547" s="13"/>
      <c r="AD547" s="13"/>
      <c r="AE547" s="13"/>
      <c r="AF547" s="13"/>
      <c r="AG547" s="13"/>
      <c r="AH547" s="39"/>
      <c r="AI547" s="140"/>
      <c r="AJ547" s="39"/>
      <c r="AK547" s="140"/>
      <c r="AL547" s="13"/>
      <c r="AM547" s="13"/>
      <c r="AN547" s="13"/>
      <c r="AO547" s="155"/>
      <c r="AP547" s="26"/>
      <c r="AQ547" s="26"/>
      <c r="AR547" s="26"/>
      <c r="AS547" s="26"/>
      <c r="AT547" s="26"/>
      <c r="AU547" s="26"/>
      <c r="AV547" s="26"/>
      <c r="AW547" s="26"/>
      <c r="AX547" s="26"/>
      <c r="AY547" s="26"/>
      <c r="AZ547" s="26"/>
      <c r="BA547" s="26"/>
      <c r="BB547" s="26"/>
      <c r="BC547" s="26"/>
      <c r="BD547" s="26"/>
      <c r="BE547" s="26"/>
      <c r="BF547" s="26"/>
    </row>
    <row r="548" spans="1:58" ht="15.75" customHeight="1" outlineLevel="1" x14ac:dyDescent="0.45">
      <c r="A548" s="13">
        <v>545</v>
      </c>
      <c r="B548" s="39" t="s">
        <v>524</v>
      </c>
      <c r="C548" s="216" t="s">
        <v>525</v>
      </c>
      <c r="D548" s="13" t="s">
        <v>652</v>
      </c>
      <c r="E548" s="13"/>
      <c r="F548" s="132" t="s">
        <v>181</v>
      </c>
      <c r="G548" s="13"/>
      <c r="H548" s="13"/>
      <c r="I548" s="13"/>
      <c r="J548" s="13"/>
      <c r="K548" s="13"/>
      <c r="L548" s="13"/>
      <c r="M548" s="39"/>
      <c r="N548" s="161" t="s">
        <v>653</v>
      </c>
      <c r="O548" s="69" t="s">
        <v>654</v>
      </c>
      <c r="P548" s="91">
        <v>36.03</v>
      </c>
      <c r="Q548" s="91">
        <v>14.17</v>
      </c>
      <c r="R548" s="14" t="s">
        <v>190</v>
      </c>
      <c r="S548" s="87" t="s">
        <v>553</v>
      </c>
      <c r="T548" s="87"/>
      <c r="U548" s="87"/>
      <c r="V548" s="87"/>
      <c r="W548" s="94"/>
      <c r="X548" s="39"/>
      <c r="Y548" s="13"/>
      <c r="Z548" s="13"/>
      <c r="AA548" s="13"/>
      <c r="AB548" s="13"/>
      <c r="AC548" s="13"/>
      <c r="AD548" s="13"/>
      <c r="AE548" s="13"/>
      <c r="AF548" s="13"/>
      <c r="AG548" s="13"/>
      <c r="AH548" s="39"/>
      <c r="AI548" s="140"/>
      <c r="AJ548" s="39"/>
      <c r="AK548" s="140"/>
      <c r="AL548" s="13"/>
      <c r="AM548" s="13"/>
      <c r="AN548" s="13"/>
      <c r="AO548" s="155"/>
      <c r="AP548" s="26"/>
      <c r="AQ548" s="26"/>
      <c r="AR548" s="26"/>
      <c r="AS548" s="26"/>
      <c r="AT548" s="26"/>
      <c r="AU548" s="26"/>
      <c r="AV548" s="26"/>
      <c r="AW548" s="26"/>
      <c r="AX548" s="26"/>
      <c r="AY548" s="26"/>
      <c r="AZ548" s="26"/>
      <c r="BA548" s="26"/>
      <c r="BB548" s="26"/>
      <c r="BC548" s="26"/>
      <c r="BD548" s="26"/>
      <c r="BE548" s="26"/>
      <c r="BF548" s="26"/>
    </row>
    <row r="549" spans="1:58" ht="15.75" customHeight="1" outlineLevel="1" x14ac:dyDescent="0.45">
      <c r="A549" s="13">
        <v>546</v>
      </c>
      <c r="B549" s="39" t="s">
        <v>524</v>
      </c>
      <c r="C549" s="216" t="s">
        <v>525</v>
      </c>
      <c r="D549" s="13" t="s">
        <v>652</v>
      </c>
      <c r="E549" s="13"/>
      <c r="F549" s="132" t="s">
        <v>181</v>
      </c>
      <c r="G549" s="13"/>
      <c r="H549" s="13"/>
      <c r="I549" s="13"/>
      <c r="J549" s="13"/>
      <c r="K549" s="13"/>
      <c r="L549" s="13"/>
      <c r="M549" s="39"/>
      <c r="N549" s="161" t="s">
        <v>653</v>
      </c>
      <c r="O549" s="69" t="s">
        <v>654</v>
      </c>
      <c r="P549" s="91">
        <v>36.03</v>
      </c>
      <c r="Q549" s="91">
        <v>14.17</v>
      </c>
      <c r="R549" s="14" t="s">
        <v>190</v>
      </c>
      <c r="S549" s="87" t="s">
        <v>553</v>
      </c>
      <c r="T549" s="87"/>
      <c r="U549" s="87"/>
      <c r="V549" s="87"/>
      <c r="W549" s="94"/>
      <c r="X549" s="39"/>
      <c r="Y549" s="13"/>
      <c r="Z549" s="13"/>
      <c r="AA549" s="13"/>
      <c r="AB549" s="13"/>
      <c r="AC549" s="13"/>
      <c r="AD549" s="13"/>
      <c r="AE549" s="13"/>
      <c r="AF549" s="13"/>
      <c r="AG549" s="13"/>
      <c r="AH549" s="39"/>
      <c r="AI549" s="140"/>
      <c r="AJ549" s="39"/>
      <c r="AK549" s="140"/>
      <c r="AL549" s="13"/>
      <c r="AM549" s="13"/>
      <c r="AN549" s="13"/>
      <c r="AO549" s="155"/>
      <c r="AP549" s="26"/>
      <c r="AQ549" s="26"/>
      <c r="AR549" s="26"/>
      <c r="AS549" s="26"/>
      <c r="AT549" s="26"/>
      <c r="AU549" s="26"/>
      <c r="AV549" s="26"/>
      <c r="AW549" s="26"/>
      <c r="AX549" s="26"/>
      <c r="AY549" s="26"/>
      <c r="AZ549" s="26"/>
      <c r="BA549" s="26"/>
      <c r="BB549" s="26"/>
      <c r="BC549" s="26"/>
      <c r="BD549" s="26"/>
      <c r="BE549" s="26"/>
      <c r="BF549" s="26"/>
    </row>
    <row r="550" spans="1:58" ht="15.75" customHeight="1" outlineLevel="1" x14ac:dyDescent="0.45">
      <c r="A550" s="13">
        <v>547</v>
      </c>
      <c r="B550" s="39" t="s">
        <v>524</v>
      </c>
      <c r="C550" s="216" t="s">
        <v>525</v>
      </c>
      <c r="D550" s="13" t="s">
        <v>652</v>
      </c>
      <c r="E550" s="13"/>
      <c r="F550" s="132" t="s">
        <v>181</v>
      </c>
      <c r="G550" s="13"/>
      <c r="H550" s="13"/>
      <c r="I550" s="13"/>
      <c r="J550" s="13"/>
      <c r="K550" s="13"/>
      <c r="L550" s="13"/>
      <c r="M550" s="39"/>
      <c r="N550" s="161" t="s">
        <v>653</v>
      </c>
      <c r="O550" s="69" t="s">
        <v>654</v>
      </c>
      <c r="P550" s="91">
        <v>36.03</v>
      </c>
      <c r="Q550" s="91">
        <v>14.17</v>
      </c>
      <c r="R550" s="14" t="s">
        <v>190</v>
      </c>
      <c r="S550" s="87" t="s">
        <v>553</v>
      </c>
      <c r="T550" s="87"/>
      <c r="U550" s="87"/>
      <c r="V550" s="87"/>
      <c r="W550" s="94"/>
      <c r="X550" s="39"/>
      <c r="Y550" s="13"/>
      <c r="Z550" s="13"/>
      <c r="AA550" s="13"/>
      <c r="AB550" s="13"/>
      <c r="AC550" s="13"/>
      <c r="AD550" s="13"/>
      <c r="AE550" s="13"/>
      <c r="AF550" s="13"/>
      <c r="AG550" s="13"/>
      <c r="AH550" s="39"/>
      <c r="AI550" s="140"/>
      <c r="AJ550" s="39"/>
      <c r="AK550" s="140"/>
      <c r="AL550" s="13"/>
      <c r="AM550" s="13"/>
      <c r="AN550" s="13"/>
      <c r="AO550" s="155"/>
      <c r="AP550" s="26"/>
      <c r="AQ550" s="26"/>
      <c r="AR550" s="26"/>
      <c r="AS550" s="26"/>
      <c r="AT550" s="26"/>
      <c r="AU550" s="26"/>
      <c r="AV550" s="26"/>
      <c r="AW550" s="26"/>
      <c r="AX550" s="26"/>
      <c r="AY550" s="26"/>
      <c r="AZ550" s="26"/>
      <c r="BA550" s="26"/>
      <c r="BB550" s="26"/>
      <c r="BC550" s="26"/>
      <c r="BD550" s="26"/>
      <c r="BE550" s="26"/>
      <c r="BF550" s="26"/>
    </row>
    <row r="551" spans="1:58" ht="15.75" customHeight="1" outlineLevel="1" x14ac:dyDescent="0.45">
      <c r="A551" s="13">
        <v>548</v>
      </c>
      <c r="B551" s="39" t="s">
        <v>524</v>
      </c>
      <c r="C551" s="216" t="s">
        <v>525</v>
      </c>
      <c r="D551" s="13" t="s">
        <v>652</v>
      </c>
      <c r="E551" s="13"/>
      <c r="F551" s="132" t="s">
        <v>181</v>
      </c>
      <c r="G551" s="13"/>
      <c r="H551" s="13"/>
      <c r="I551" s="13"/>
      <c r="J551" s="13"/>
      <c r="K551" s="13"/>
      <c r="L551" s="13"/>
      <c r="M551" s="39"/>
      <c r="N551" s="161" t="s">
        <v>653</v>
      </c>
      <c r="O551" s="69" t="s">
        <v>654</v>
      </c>
      <c r="P551" s="91">
        <v>36.03</v>
      </c>
      <c r="Q551" s="91">
        <v>14.17</v>
      </c>
      <c r="R551" s="14" t="s">
        <v>190</v>
      </c>
      <c r="S551" s="87" t="s">
        <v>553</v>
      </c>
      <c r="T551" s="87"/>
      <c r="U551" s="87"/>
      <c r="V551" s="87"/>
      <c r="W551" s="94"/>
      <c r="X551" s="39"/>
      <c r="Y551" s="13"/>
      <c r="Z551" s="13"/>
      <c r="AA551" s="13"/>
      <c r="AB551" s="13"/>
      <c r="AC551" s="13"/>
      <c r="AD551" s="13"/>
      <c r="AE551" s="13"/>
      <c r="AF551" s="13"/>
      <c r="AG551" s="13"/>
      <c r="AH551" s="39"/>
      <c r="AI551" s="140"/>
      <c r="AJ551" s="39"/>
      <c r="AK551" s="140"/>
      <c r="AL551" s="13"/>
      <c r="AM551" s="13"/>
      <c r="AN551" s="13"/>
      <c r="AO551" s="155"/>
      <c r="AP551" s="26"/>
      <c r="AQ551" s="26"/>
      <c r="AR551" s="26"/>
      <c r="AS551" s="26"/>
      <c r="AT551" s="26"/>
      <c r="AU551" s="26"/>
      <c r="AV551" s="26"/>
      <c r="AW551" s="26"/>
      <c r="AX551" s="26"/>
      <c r="AY551" s="26"/>
      <c r="AZ551" s="26"/>
      <c r="BA551" s="26"/>
      <c r="BB551" s="26"/>
      <c r="BC551" s="26"/>
      <c r="BD551" s="26"/>
      <c r="BE551" s="26"/>
      <c r="BF551" s="26"/>
    </row>
    <row r="552" spans="1:58" ht="15.75" customHeight="1" outlineLevel="1" x14ac:dyDescent="0.45">
      <c r="A552" s="13">
        <v>549</v>
      </c>
      <c r="B552" s="39" t="s">
        <v>524</v>
      </c>
      <c r="C552" s="216" t="s">
        <v>525</v>
      </c>
      <c r="D552" s="13" t="s">
        <v>652</v>
      </c>
      <c r="E552" s="13"/>
      <c r="F552" s="132" t="s">
        <v>181</v>
      </c>
      <c r="G552" s="13"/>
      <c r="H552" s="13"/>
      <c r="I552" s="13"/>
      <c r="J552" s="13"/>
      <c r="K552" s="13"/>
      <c r="L552" s="13"/>
      <c r="M552" s="39"/>
      <c r="N552" s="161" t="s">
        <v>653</v>
      </c>
      <c r="O552" s="69" t="s">
        <v>654</v>
      </c>
      <c r="P552" s="91">
        <v>36.03</v>
      </c>
      <c r="Q552" s="91">
        <v>14.17</v>
      </c>
      <c r="R552" s="14" t="s">
        <v>190</v>
      </c>
      <c r="S552" s="87" t="s">
        <v>553</v>
      </c>
      <c r="T552" s="87"/>
      <c r="U552" s="87"/>
      <c r="V552" s="87"/>
      <c r="W552" s="94"/>
      <c r="X552" s="39"/>
      <c r="Y552" s="13"/>
      <c r="Z552" s="13"/>
      <c r="AA552" s="13"/>
      <c r="AB552" s="13"/>
      <c r="AC552" s="13"/>
      <c r="AD552" s="13"/>
      <c r="AE552" s="13"/>
      <c r="AF552" s="13"/>
      <c r="AG552" s="13"/>
      <c r="AH552" s="39"/>
      <c r="AI552" s="140"/>
      <c r="AJ552" s="39"/>
      <c r="AK552" s="140"/>
      <c r="AL552" s="13"/>
      <c r="AM552" s="13"/>
      <c r="AN552" s="13"/>
      <c r="AO552" s="155"/>
      <c r="AP552" s="26"/>
      <c r="AQ552" s="26"/>
      <c r="AR552" s="26"/>
      <c r="AS552" s="26"/>
      <c r="AT552" s="26"/>
      <c r="AU552" s="26"/>
      <c r="AV552" s="26"/>
      <c r="AW552" s="26"/>
      <c r="AX552" s="26"/>
      <c r="AY552" s="26"/>
      <c r="AZ552" s="26"/>
      <c r="BA552" s="26"/>
      <c r="BB552" s="26"/>
      <c r="BC552" s="26"/>
      <c r="BD552" s="26"/>
      <c r="BE552" s="26"/>
      <c r="BF552" s="26"/>
    </row>
    <row r="553" spans="1:58" ht="15.75" customHeight="1" outlineLevel="1" x14ac:dyDescent="0.45">
      <c r="A553" s="13">
        <v>550</v>
      </c>
      <c r="B553" s="39" t="s">
        <v>524</v>
      </c>
      <c r="C553" s="216" t="s">
        <v>525</v>
      </c>
      <c r="D553" s="13" t="s">
        <v>652</v>
      </c>
      <c r="E553" s="13"/>
      <c r="F553" s="132" t="s">
        <v>181</v>
      </c>
      <c r="G553" s="13"/>
      <c r="H553" s="13"/>
      <c r="I553" s="13"/>
      <c r="J553" s="13"/>
      <c r="K553" s="13"/>
      <c r="L553" s="13"/>
      <c r="M553" s="39"/>
      <c r="N553" s="161" t="s">
        <v>653</v>
      </c>
      <c r="O553" s="69" t="s">
        <v>654</v>
      </c>
      <c r="P553" s="91">
        <v>36.03</v>
      </c>
      <c r="Q553" s="91">
        <v>14.17</v>
      </c>
      <c r="R553" s="14" t="s">
        <v>190</v>
      </c>
      <c r="S553" s="87" t="s">
        <v>553</v>
      </c>
      <c r="T553" s="87"/>
      <c r="U553" s="87"/>
      <c r="V553" s="87"/>
      <c r="W553" s="94"/>
      <c r="X553" s="39"/>
      <c r="Y553" s="13"/>
      <c r="Z553" s="13"/>
      <c r="AA553" s="13"/>
      <c r="AB553" s="13"/>
      <c r="AC553" s="13"/>
      <c r="AD553" s="13"/>
      <c r="AE553" s="13"/>
      <c r="AF553" s="13"/>
      <c r="AG553" s="13"/>
      <c r="AH553" s="39"/>
      <c r="AI553" s="140"/>
      <c r="AJ553" s="39"/>
      <c r="AK553" s="140"/>
      <c r="AL553" s="13"/>
      <c r="AM553" s="13"/>
      <c r="AN553" s="13"/>
      <c r="AO553" s="155"/>
      <c r="AP553" s="26"/>
      <c r="AQ553" s="26"/>
      <c r="AR553" s="26"/>
      <c r="AS553" s="26"/>
      <c r="AT553" s="26"/>
      <c r="AU553" s="26"/>
      <c r="AV553" s="26"/>
      <c r="AW553" s="26"/>
      <c r="AX553" s="26"/>
      <c r="AY553" s="26"/>
      <c r="AZ553" s="26"/>
      <c r="BA553" s="26"/>
      <c r="BB553" s="26"/>
      <c r="BC553" s="26"/>
      <c r="BD553" s="26"/>
      <c r="BE553" s="26"/>
      <c r="BF553" s="26"/>
    </row>
    <row r="554" spans="1:58" ht="15.75" customHeight="1" outlineLevel="1" x14ac:dyDescent="0.45">
      <c r="A554" s="13">
        <v>551</v>
      </c>
      <c r="B554" s="39" t="s">
        <v>524</v>
      </c>
      <c r="C554" s="216" t="s">
        <v>525</v>
      </c>
      <c r="D554" s="13" t="s">
        <v>652</v>
      </c>
      <c r="E554" s="13"/>
      <c r="F554" s="132" t="s">
        <v>181</v>
      </c>
      <c r="G554" s="13"/>
      <c r="H554" s="13"/>
      <c r="I554" s="13"/>
      <c r="J554" s="13"/>
      <c r="K554" s="13"/>
      <c r="L554" s="13"/>
      <c r="M554" s="39"/>
      <c r="N554" s="161" t="s">
        <v>655</v>
      </c>
      <c r="O554" s="69" t="s">
        <v>654</v>
      </c>
      <c r="P554" s="91">
        <v>35.58</v>
      </c>
      <c r="Q554" s="91">
        <v>14.21</v>
      </c>
      <c r="R554" s="14" t="s">
        <v>190</v>
      </c>
      <c r="S554" s="87" t="s">
        <v>553</v>
      </c>
      <c r="T554" s="87"/>
      <c r="U554" s="87"/>
      <c r="V554" s="87"/>
      <c r="W554" s="94"/>
      <c r="X554" s="39"/>
      <c r="Y554" s="13"/>
      <c r="Z554" s="13"/>
      <c r="AA554" s="13"/>
      <c r="AB554" s="13"/>
      <c r="AC554" s="13"/>
      <c r="AD554" s="13"/>
      <c r="AE554" s="13"/>
      <c r="AF554" s="13"/>
      <c r="AG554" s="13"/>
      <c r="AH554" s="39"/>
      <c r="AI554" s="140"/>
      <c r="AJ554" s="39"/>
      <c r="AK554" s="140"/>
      <c r="AL554" s="13"/>
      <c r="AM554" s="13"/>
      <c r="AN554" s="13"/>
      <c r="AO554" s="155"/>
      <c r="AP554" s="26"/>
      <c r="AQ554" s="26"/>
      <c r="AR554" s="26"/>
      <c r="AS554" s="26"/>
      <c r="AT554" s="26"/>
      <c r="AU554" s="26"/>
      <c r="AV554" s="26"/>
      <c r="AW554" s="26"/>
      <c r="AX554" s="26"/>
      <c r="AY554" s="26"/>
      <c r="AZ554" s="26"/>
      <c r="BA554" s="26"/>
      <c r="BB554" s="26"/>
      <c r="BC554" s="26"/>
      <c r="BD554" s="26"/>
      <c r="BE554" s="26"/>
      <c r="BF554" s="26"/>
    </row>
    <row r="555" spans="1:58" ht="15.75" customHeight="1" outlineLevel="1" x14ac:dyDescent="0.45">
      <c r="A555" s="13">
        <v>552</v>
      </c>
      <c r="B555" s="39" t="s">
        <v>524</v>
      </c>
      <c r="C555" s="216" t="s">
        <v>525</v>
      </c>
      <c r="D555" s="13" t="s">
        <v>652</v>
      </c>
      <c r="E555" s="13"/>
      <c r="F555" s="132" t="s">
        <v>181</v>
      </c>
      <c r="G555" s="13"/>
      <c r="H555" s="13"/>
      <c r="I555" s="13"/>
      <c r="J555" s="13"/>
      <c r="K555" s="13"/>
      <c r="L555" s="13"/>
      <c r="M555" s="39"/>
      <c r="N555" s="161" t="s">
        <v>655</v>
      </c>
      <c r="O555" s="69" t="s">
        <v>654</v>
      </c>
      <c r="P555" s="91">
        <v>35.58</v>
      </c>
      <c r="Q555" s="91">
        <v>14.21</v>
      </c>
      <c r="R555" s="14" t="s">
        <v>190</v>
      </c>
      <c r="S555" s="87" t="s">
        <v>553</v>
      </c>
      <c r="T555" s="87"/>
      <c r="U555" s="87"/>
      <c r="V555" s="87"/>
      <c r="W555" s="94"/>
      <c r="X555" s="39"/>
      <c r="Y555" s="13"/>
      <c r="Z555" s="13"/>
      <c r="AA555" s="13"/>
      <c r="AB555" s="13"/>
      <c r="AC555" s="13"/>
      <c r="AD555" s="13"/>
      <c r="AE555" s="13"/>
      <c r="AF555" s="13"/>
      <c r="AG555" s="13"/>
      <c r="AH555" s="39"/>
      <c r="AI555" s="140"/>
      <c r="AJ555" s="39"/>
      <c r="AK555" s="140"/>
      <c r="AL555" s="13"/>
      <c r="AM555" s="13"/>
      <c r="AN555" s="13"/>
      <c r="AO555" s="155"/>
      <c r="AP555" s="26"/>
      <c r="AQ555" s="26"/>
      <c r="AR555" s="26"/>
      <c r="AS555" s="26"/>
      <c r="AT555" s="26"/>
      <c r="AU555" s="26"/>
      <c r="AV555" s="26"/>
      <c r="AW555" s="26"/>
      <c r="AX555" s="26"/>
      <c r="AY555" s="26"/>
      <c r="AZ555" s="26"/>
      <c r="BA555" s="26"/>
      <c r="BB555" s="26"/>
      <c r="BC555" s="26"/>
      <c r="BD555" s="26"/>
      <c r="BE555" s="26"/>
      <c r="BF555" s="26"/>
    </row>
    <row r="556" spans="1:58" ht="15.75" customHeight="1" outlineLevel="1" x14ac:dyDescent="0.45">
      <c r="A556" s="13">
        <v>553</v>
      </c>
      <c r="B556" s="39" t="s">
        <v>524</v>
      </c>
      <c r="C556" s="216" t="s">
        <v>525</v>
      </c>
      <c r="D556" s="13" t="s">
        <v>652</v>
      </c>
      <c r="E556" s="13"/>
      <c r="F556" s="132" t="s">
        <v>181</v>
      </c>
      <c r="G556" s="13"/>
      <c r="H556" s="13"/>
      <c r="I556" s="13"/>
      <c r="J556" s="13"/>
      <c r="K556" s="13"/>
      <c r="L556" s="13"/>
      <c r="M556" s="39"/>
      <c r="N556" s="161" t="s">
        <v>655</v>
      </c>
      <c r="O556" s="69" t="s">
        <v>654</v>
      </c>
      <c r="P556" s="91">
        <v>35.58</v>
      </c>
      <c r="Q556" s="91">
        <v>14.21</v>
      </c>
      <c r="R556" s="14" t="s">
        <v>190</v>
      </c>
      <c r="S556" s="87" t="s">
        <v>553</v>
      </c>
      <c r="T556" s="87"/>
      <c r="U556" s="87"/>
      <c r="V556" s="87"/>
      <c r="W556" s="94"/>
      <c r="X556" s="39"/>
      <c r="Y556" s="13"/>
      <c r="Z556" s="13"/>
      <c r="AA556" s="13"/>
      <c r="AB556" s="13"/>
      <c r="AC556" s="13"/>
      <c r="AD556" s="13"/>
      <c r="AE556" s="13"/>
      <c r="AF556" s="13"/>
      <c r="AG556" s="13"/>
      <c r="AH556" s="39"/>
      <c r="AI556" s="140"/>
      <c r="AJ556" s="39"/>
      <c r="AK556" s="140"/>
      <c r="AL556" s="13"/>
      <c r="AM556" s="13"/>
      <c r="AN556" s="13"/>
      <c r="AO556" s="155"/>
      <c r="AP556" s="26"/>
      <c r="AQ556" s="26"/>
      <c r="AR556" s="26"/>
      <c r="AS556" s="26"/>
      <c r="AT556" s="26"/>
      <c r="AU556" s="26"/>
      <c r="AV556" s="26"/>
      <c r="AW556" s="26"/>
      <c r="AX556" s="26"/>
      <c r="AY556" s="26"/>
      <c r="AZ556" s="26"/>
      <c r="BA556" s="26"/>
      <c r="BB556" s="26"/>
      <c r="BC556" s="26"/>
      <c r="BD556" s="26"/>
      <c r="BE556" s="26"/>
      <c r="BF556" s="26"/>
    </row>
    <row r="557" spans="1:58" ht="15.75" customHeight="1" outlineLevel="1" x14ac:dyDescent="0.45">
      <c r="A557" s="13">
        <v>554</v>
      </c>
      <c r="B557" s="39" t="s">
        <v>524</v>
      </c>
      <c r="C557" s="216" t="s">
        <v>525</v>
      </c>
      <c r="D557" s="13" t="s">
        <v>652</v>
      </c>
      <c r="E557" s="13"/>
      <c r="F557" s="132" t="s">
        <v>181</v>
      </c>
      <c r="G557" s="13"/>
      <c r="H557" s="13"/>
      <c r="I557" s="13"/>
      <c r="J557" s="13"/>
      <c r="K557" s="13"/>
      <c r="L557" s="13"/>
      <c r="M557" s="39"/>
      <c r="N557" s="161" t="s">
        <v>655</v>
      </c>
      <c r="O557" s="69" t="s">
        <v>654</v>
      </c>
      <c r="P557" s="91">
        <v>35.58</v>
      </c>
      <c r="Q557" s="91">
        <v>14.21</v>
      </c>
      <c r="R557" s="14" t="s">
        <v>190</v>
      </c>
      <c r="S557" s="87" t="s">
        <v>553</v>
      </c>
      <c r="T557" s="87"/>
      <c r="U557" s="87"/>
      <c r="V557" s="87"/>
      <c r="W557" s="94"/>
      <c r="X557" s="39"/>
      <c r="Y557" s="13"/>
      <c r="Z557" s="13"/>
      <c r="AA557" s="13"/>
      <c r="AB557" s="13"/>
      <c r="AC557" s="13"/>
      <c r="AD557" s="13"/>
      <c r="AE557" s="13"/>
      <c r="AF557" s="13"/>
      <c r="AG557" s="13"/>
      <c r="AH557" s="39"/>
      <c r="AI557" s="140"/>
      <c r="AJ557" s="39"/>
      <c r="AK557" s="140"/>
      <c r="AL557" s="13"/>
      <c r="AM557" s="13"/>
      <c r="AN557" s="13"/>
      <c r="AO557" s="155"/>
      <c r="AP557" s="26"/>
      <c r="AQ557" s="26"/>
      <c r="AR557" s="26"/>
      <c r="AS557" s="26"/>
      <c r="AT557" s="26"/>
      <c r="AU557" s="26"/>
      <c r="AV557" s="26"/>
      <c r="AW557" s="26"/>
      <c r="AX557" s="26"/>
      <c r="AY557" s="26"/>
      <c r="AZ557" s="26"/>
      <c r="BA557" s="26"/>
      <c r="BB557" s="26"/>
      <c r="BC557" s="26"/>
      <c r="BD557" s="26"/>
      <c r="BE557" s="26"/>
      <c r="BF557" s="26"/>
    </row>
    <row r="558" spans="1:58" ht="15.75" customHeight="1" outlineLevel="1" x14ac:dyDescent="0.45">
      <c r="A558" s="13">
        <v>555</v>
      </c>
      <c r="B558" s="39" t="s">
        <v>524</v>
      </c>
      <c r="C558" s="216" t="s">
        <v>525</v>
      </c>
      <c r="D558" s="13" t="s">
        <v>652</v>
      </c>
      <c r="E558" s="13"/>
      <c r="F558" s="132" t="s">
        <v>181</v>
      </c>
      <c r="G558" s="13"/>
      <c r="H558" s="13"/>
      <c r="I558" s="13"/>
      <c r="J558" s="13"/>
      <c r="K558" s="13"/>
      <c r="L558" s="13"/>
      <c r="M558" s="39"/>
      <c r="N558" s="161" t="s">
        <v>655</v>
      </c>
      <c r="O558" s="69" t="s">
        <v>654</v>
      </c>
      <c r="P558" s="91">
        <v>35.58</v>
      </c>
      <c r="Q558" s="91">
        <v>14.21</v>
      </c>
      <c r="R558" s="14" t="s">
        <v>190</v>
      </c>
      <c r="S558" s="87" t="s">
        <v>553</v>
      </c>
      <c r="T558" s="87"/>
      <c r="U558" s="87"/>
      <c r="V558" s="87"/>
      <c r="W558" s="94"/>
      <c r="X558" s="39"/>
      <c r="Y558" s="13"/>
      <c r="Z558" s="13"/>
      <c r="AA558" s="13"/>
      <c r="AB558" s="13"/>
      <c r="AC558" s="13"/>
      <c r="AD558" s="13"/>
      <c r="AE558" s="13"/>
      <c r="AF558" s="13"/>
      <c r="AG558" s="13"/>
      <c r="AH558" s="39"/>
      <c r="AI558" s="140"/>
      <c r="AJ558" s="39"/>
      <c r="AK558" s="140"/>
      <c r="AL558" s="13"/>
      <c r="AM558" s="13"/>
      <c r="AN558" s="13"/>
      <c r="AO558" s="155"/>
      <c r="AP558" s="26"/>
      <c r="AQ558" s="26"/>
      <c r="AR558" s="26"/>
      <c r="AS558" s="26"/>
      <c r="AT558" s="26"/>
      <c r="AU558" s="26"/>
      <c r="AV558" s="26"/>
      <c r="AW558" s="26"/>
      <c r="AX558" s="26"/>
      <c r="AY558" s="26"/>
      <c r="AZ558" s="26"/>
      <c r="BA558" s="26"/>
      <c r="BB558" s="26"/>
      <c r="BC558" s="26"/>
      <c r="BD558" s="26"/>
      <c r="BE558" s="26"/>
      <c r="BF558" s="26"/>
    </row>
    <row r="559" spans="1:58" ht="15.75" customHeight="1" outlineLevel="1" x14ac:dyDescent="0.45">
      <c r="A559" s="13">
        <v>556</v>
      </c>
      <c r="B559" s="39" t="s">
        <v>524</v>
      </c>
      <c r="C559" s="216" t="s">
        <v>525</v>
      </c>
      <c r="D559" s="13" t="s">
        <v>652</v>
      </c>
      <c r="E559" s="13"/>
      <c r="F559" s="132" t="s">
        <v>181</v>
      </c>
      <c r="G559" s="13"/>
      <c r="H559" s="13"/>
      <c r="I559" s="13"/>
      <c r="J559" s="13"/>
      <c r="K559" s="13"/>
      <c r="L559" s="13"/>
      <c r="M559" s="39"/>
      <c r="N559" s="161" t="s">
        <v>655</v>
      </c>
      <c r="O559" s="69" t="s">
        <v>654</v>
      </c>
      <c r="P559" s="91">
        <v>35.58</v>
      </c>
      <c r="Q559" s="91">
        <v>14.21</v>
      </c>
      <c r="R559" s="14" t="s">
        <v>190</v>
      </c>
      <c r="S559" s="87" t="s">
        <v>553</v>
      </c>
      <c r="T559" s="87"/>
      <c r="U559" s="87"/>
      <c r="V559" s="87"/>
      <c r="W559" s="94"/>
      <c r="X559" s="39"/>
      <c r="Y559" s="13"/>
      <c r="Z559" s="13"/>
      <c r="AA559" s="13"/>
      <c r="AB559" s="13"/>
      <c r="AC559" s="13"/>
      <c r="AD559" s="13"/>
      <c r="AE559" s="13"/>
      <c r="AF559" s="13"/>
      <c r="AG559" s="13"/>
      <c r="AH559" s="39"/>
      <c r="AI559" s="140"/>
      <c r="AJ559" s="39"/>
      <c r="AK559" s="140"/>
      <c r="AL559" s="13"/>
      <c r="AM559" s="13"/>
      <c r="AN559" s="13"/>
      <c r="AO559" s="155"/>
      <c r="AP559" s="26"/>
      <c r="AQ559" s="26"/>
      <c r="AR559" s="26"/>
      <c r="AS559" s="26"/>
      <c r="AT559" s="26"/>
      <c r="AU559" s="26"/>
      <c r="AV559" s="26"/>
      <c r="AW559" s="26"/>
      <c r="AX559" s="26"/>
      <c r="AY559" s="26"/>
      <c r="AZ559" s="26"/>
      <c r="BA559" s="26"/>
      <c r="BB559" s="26"/>
      <c r="BC559" s="26"/>
      <c r="BD559" s="26"/>
      <c r="BE559" s="26"/>
      <c r="BF559" s="26"/>
    </row>
    <row r="560" spans="1:58" ht="15.75" customHeight="1" outlineLevel="1" x14ac:dyDescent="0.45">
      <c r="A560" s="13">
        <v>557</v>
      </c>
      <c r="B560" s="39" t="s">
        <v>524</v>
      </c>
      <c r="C560" s="216" t="s">
        <v>525</v>
      </c>
      <c r="D560" s="13" t="s">
        <v>652</v>
      </c>
      <c r="E560" s="13"/>
      <c r="F560" s="132" t="s">
        <v>181</v>
      </c>
      <c r="G560" s="13"/>
      <c r="H560" s="13"/>
      <c r="I560" s="13"/>
      <c r="J560" s="13"/>
      <c r="K560" s="13"/>
      <c r="L560" s="13"/>
      <c r="M560" s="39"/>
      <c r="N560" s="161" t="s">
        <v>656</v>
      </c>
      <c r="O560" s="69" t="s">
        <v>654</v>
      </c>
      <c r="P560" s="91">
        <v>35.56</v>
      </c>
      <c r="Q560" s="91">
        <v>14.28</v>
      </c>
      <c r="R560" s="14" t="s">
        <v>190</v>
      </c>
      <c r="S560" s="87" t="s">
        <v>553</v>
      </c>
      <c r="T560" s="87"/>
      <c r="U560" s="87"/>
      <c r="V560" s="87"/>
      <c r="W560" s="94"/>
      <c r="X560" s="39"/>
      <c r="Y560" s="13"/>
      <c r="Z560" s="13"/>
      <c r="AA560" s="13"/>
      <c r="AB560" s="13"/>
      <c r="AC560" s="13"/>
      <c r="AD560" s="13"/>
      <c r="AE560" s="13"/>
      <c r="AF560" s="13"/>
      <c r="AG560" s="13"/>
      <c r="AH560" s="39"/>
      <c r="AI560" s="140"/>
      <c r="AJ560" s="39"/>
      <c r="AK560" s="140"/>
      <c r="AL560" s="13"/>
      <c r="AM560" s="13"/>
      <c r="AN560" s="13"/>
      <c r="AO560" s="155"/>
      <c r="AP560" s="26"/>
      <c r="AQ560" s="26"/>
      <c r="AR560" s="26"/>
      <c r="AS560" s="26"/>
      <c r="AT560" s="26"/>
      <c r="AU560" s="26"/>
      <c r="AV560" s="26"/>
      <c r="AW560" s="26"/>
      <c r="AX560" s="26"/>
      <c r="AY560" s="26"/>
      <c r="AZ560" s="26"/>
      <c r="BA560" s="26"/>
      <c r="BB560" s="26"/>
      <c r="BC560" s="26"/>
      <c r="BD560" s="26"/>
      <c r="BE560" s="26"/>
      <c r="BF560" s="26"/>
    </row>
    <row r="561" spans="1:58" ht="15.75" customHeight="1" outlineLevel="1" x14ac:dyDescent="0.45">
      <c r="A561" s="13">
        <v>558</v>
      </c>
      <c r="B561" s="39" t="s">
        <v>524</v>
      </c>
      <c r="C561" s="216" t="s">
        <v>525</v>
      </c>
      <c r="D561" s="13" t="s">
        <v>652</v>
      </c>
      <c r="E561" s="13"/>
      <c r="F561" s="132" t="s">
        <v>181</v>
      </c>
      <c r="G561" s="13"/>
      <c r="H561" s="13"/>
      <c r="I561" s="13"/>
      <c r="J561" s="13"/>
      <c r="K561" s="13"/>
      <c r="L561" s="13"/>
      <c r="M561" s="39"/>
      <c r="N561" s="161" t="s">
        <v>656</v>
      </c>
      <c r="O561" s="69" t="s">
        <v>654</v>
      </c>
      <c r="P561" s="91">
        <v>35.56</v>
      </c>
      <c r="Q561" s="91">
        <v>14.28</v>
      </c>
      <c r="R561" s="14" t="s">
        <v>190</v>
      </c>
      <c r="S561" s="87" t="s">
        <v>553</v>
      </c>
      <c r="T561" s="87"/>
      <c r="U561" s="87"/>
      <c r="V561" s="87"/>
      <c r="W561" s="94"/>
      <c r="X561" s="39"/>
      <c r="Y561" s="13"/>
      <c r="Z561" s="13"/>
      <c r="AA561" s="13"/>
      <c r="AB561" s="13"/>
      <c r="AC561" s="13"/>
      <c r="AD561" s="13"/>
      <c r="AE561" s="13"/>
      <c r="AF561" s="13"/>
      <c r="AG561" s="13"/>
      <c r="AH561" s="39"/>
      <c r="AI561" s="140"/>
      <c r="AJ561" s="39"/>
      <c r="AK561" s="140"/>
      <c r="AL561" s="13"/>
      <c r="AM561" s="13"/>
      <c r="AN561" s="13"/>
      <c r="AO561" s="155"/>
      <c r="AP561" s="26"/>
      <c r="AQ561" s="26"/>
      <c r="AR561" s="26"/>
      <c r="AS561" s="26"/>
      <c r="AT561" s="26"/>
      <c r="AU561" s="26"/>
      <c r="AV561" s="26"/>
      <c r="AW561" s="26"/>
      <c r="AX561" s="26"/>
      <c r="AY561" s="26"/>
      <c r="AZ561" s="26"/>
      <c r="BA561" s="26"/>
      <c r="BB561" s="26"/>
      <c r="BC561" s="26"/>
      <c r="BD561" s="26"/>
      <c r="BE561" s="26"/>
      <c r="BF561" s="26"/>
    </row>
    <row r="562" spans="1:58" ht="15.75" customHeight="1" outlineLevel="1" x14ac:dyDescent="0.45">
      <c r="A562" s="13">
        <v>559</v>
      </c>
      <c r="B562" s="39" t="s">
        <v>524</v>
      </c>
      <c r="C562" s="216" t="s">
        <v>525</v>
      </c>
      <c r="D562" s="13" t="s">
        <v>652</v>
      </c>
      <c r="E562" s="13"/>
      <c r="F562" s="132" t="s">
        <v>181</v>
      </c>
      <c r="G562" s="13"/>
      <c r="H562" s="13"/>
      <c r="I562" s="13"/>
      <c r="J562" s="13"/>
      <c r="K562" s="13"/>
      <c r="L562" s="13"/>
      <c r="M562" s="39"/>
      <c r="N562" s="161" t="s">
        <v>656</v>
      </c>
      <c r="O562" s="69" t="s">
        <v>654</v>
      </c>
      <c r="P562" s="91">
        <v>35.56</v>
      </c>
      <c r="Q562" s="91">
        <v>14.28</v>
      </c>
      <c r="R562" s="14" t="s">
        <v>190</v>
      </c>
      <c r="S562" s="87" t="s">
        <v>553</v>
      </c>
      <c r="T562" s="87"/>
      <c r="U562" s="87"/>
      <c r="V562" s="87"/>
      <c r="W562" s="94"/>
      <c r="X562" s="39"/>
      <c r="Y562" s="13"/>
      <c r="Z562" s="13"/>
      <c r="AA562" s="13"/>
      <c r="AB562" s="13"/>
      <c r="AC562" s="13"/>
      <c r="AD562" s="13"/>
      <c r="AE562" s="13"/>
      <c r="AF562" s="13"/>
      <c r="AG562" s="13"/>
      <c r="AH562" s="39"/>
      <c r="AI562" s="140"/>
      <c r="AJ562" s="39"/>
      <c r="AK562" s="140"/>
      <c r="AL562" s="13"/>
      <c r="AM562" s="13"/>
      <c r="AN562" s="13"/>
      <c r="AO562" s="155"/>
      <c r="AP562" s="26"/>
      <c r="AQ562" s="26"/>
      <c r="AR562" s="26"/>
      <c r="AS562" s="26"/>
      <c r="AT562" s="26"/>
      <c r="AU562" s="26"/>
      <c r="AV562" s="26"/>
      <c r="AW562" s="26"/>
      <c r="AX562" s="26"/>
      <c r="AY562" s="26"/>
      <c r="AZ562" s="26"/>
      <c r="BA562" s="26"/>
      <c r="BB562" s="26"/>
      <c r="BC562" s="26"/>
      <c r="BD562" s="26"/>
      <c r="BE562" s="26"/>
      <c r="BF562" s="26"/>
    </row>
    <row r="563" spans="1:58" ht="15.75" customHeight="1" outlineLevel="1" x14ac:dyDescent="0.45">
      <c r="A563" s="13">
        <v>560</v>
      </c>
      <c r="B563" s="39" t="s">
        <v>524</v>
      </c>
      <c r="C563" s="216" t="s">
        <v>525</v>
      </c>
      <c r="D563" s="13" t="s">
        <v>652</v>
      </c>
      <c r="E563" s="13"/>
      <c r="F563" s="132" t="s">
        <v>181</v>
      </c>
      <c r="G563" s="13"/>
      <c r="H563" s="13"/>
      <c r="I563" s="13"/>
      <c r="J563" s="13"/>
      <c r="K563" s="13"/>
      <c r="L563" s="13"/>
      <c r="M563" s="39"/>
      <c r="N563" s="161" t="s">
        <v>656</v>
      </c>
      <c r="O563" s="69" t="s">
        <v>654</v>
      </c>
      <c r="P563" s="91">
        <v>35.56</v>
      </c>
      <c r="Q563" s="91">
        <v>14.28</v>
      </c>
      <c r="R563" s="14" t="s">
        <v>190</v>
      </c>
      <c r="S563" s="87" t="s">
        <v>553</v>
      </c>
      <c r="T563" s="87"/>
      <c r="U563" s="87"/>
      <c r="V563" s="87"/>
      <c r="W563" s="94"/>
      <c r="X563" s="39"/>
      <c r="Y563" s="13"/>
      <c r="Z563" s="13"/>
      <c r="AA563" s="13"/>
      <c r="AB563" s="13"/>
      <c r="AC563" s="13"/>
      <c r="AD563" s="13"/>
      <c r="AE563" s="13"/>
      <c r="AF563" s="13"/>
      <c r="AG563" s="13"/>
      <c r="AH563" s="39"/>
      <c r="AI563" s="140"/>
      <c r="AJ563" s="39"/>
      <c r="AK563" s="140"/>
      <c r="AL563" s="13"/>
      <c r="AM563" s="13"/>
      <c r="AN563" s="13"/>
      <c r="AO563" s="155"/>
      <c r="AP563" s="26"/>
      <c r="AQ563" s="26"/>
      <c r="AR563" s="26"/>
      <c r="AS563" s="26"/>
      <c r="AT563" s="26"/>
      <c r="AU563" s="26"/>
      <c r="AV563" s="26"/>
      <c r="AW563" s="26"/>
      <c r="AX563" s="26"/>
      <c r="AY563" s="26"/>
      <c r="AZ563" s="26"/>
      <c r="BA563" s="26"/>
      <c r="BB563" s="26"/>
      <c r="BC563" s="26"/>
      <c r="BD563" s="26"/>
      <c r="BE563" s="26"/>
      <c r="BF563" s="26"/>
    </row>
    <row r="564" spans="1:58" ht="15.75" customHeight="1" outlineLevel="1" x14ac:dyDescent="0.45">
      <c r="A564" s="13">
        <v>561</v>
      </c>
      <c r="B564" s="39" t="s">
        <v>524</v>
      </c>
      <c r="C564" s="216" t="s">
        <v>525</v>
      </c>
      <c r="D564" s="13" t="s">
        <v>652</v>
      </c>
      <c r="E564" s="13"/>
      <c r="F564" s="132" t="s">
        <v>181</v>
      </c>
      <c r="G564" s="13"/>
      <c r="H564" s="13"/>
      <c r="I564" s="13"/>
      <c r="J564" s="13"/>
      <c r="K564" s="13"/>
      <c r="L564" s="13"/>
      <c r="M564" s="39"/>
      <c r="N564" s="161" t="s">
        <v>656</v>
      </c>
      <c r="O564" s="69" t="s">
        <v>654</v>
      </c>
      <c r="P564" s="91">
        <v>35.56</v>
      </c>
      <c r="Q564" s="91">
        <v>14.28</v>
      </c>
      <c r="R564" s="14" t="s">
        <v>190</v>
      </c>
      <c r="S564" s="87" t="s">
        <v>553</v>
      </c>
      <c r="T564" s="87"/>
      <c r="U564" s="87"/>
      <c r="V564" s="87"/>
      <c r="W564" s="94"/>
      <c r="X564" s="39"/>
      <c r="Y564" s="13"/>
      <c r="Z564" s="13"/>
      <c r="AA564" s="13"/>
      <c r="AB564" s="13"/>
      <c r="AC564" s="13"/>
      <c r="AD564" s="13"/>
      <c r="AE564" s="13"/>
      <c r="AF564" s="13"/>
      <c r="AG564" s="13"/>
      <c r="AH564" s="39"/>
      <c r="AI564" s="140"/>
      <c r="AJ564" s="39"/>
      <c r="AK564" s="140"/>
      <c r="AL564" s="13"/>
      <c r="AM564" s="13"/>
      <c r="AN564" s="13"/>
      <c r="AO564" s="155"/>
      <c r="AP564" s="26"/>
      <c r="AQ564" s="26"/>
      <c r="AR564" s="26"/>
      <c r="AS564" s="26"/>
      <c r="AT564" s="26"/>
      <c r="AU564" s="26"/>
      <c r="AV564" s="26"/>
      <c r="AW564" s="26"/>
      <c r="AX564" s="26"/>
      <c r="AY564" s="26"/>
      <c r="AZ564" s="26"/>
      <c r="BA564" s="26"/>
      <c r="BB564" s="26"/>
      <c r="BC564" s="26"/>
      <c r="BD564" s="26"/>
      <c r="BE564" s="26"/>
      <c r="BF564" s="26"/>
    </row>
    <row r="565" spans="1:58" ht="15.75" customHeight="1" outlineLevel="1" x14ac:dyDescent="0.45">
      <c r="A565" s="13">
        <v>562</v>
      </c>
      <c r="B565" s="39" t="s">
        <v>524</v>
      </c>
      <c r="C565" s="216" t="s">
        <v>525</v>
      </c>
      <c r="D565" s="13" t="s">
        <v>652</v>
      </c>
      <c r="E565" s="13"/>
      <c r="F565" s="132" t="s">
        <v>181</v>
      </c>
      <c r="G565" s="13"/>
      <c r="H565" s="13"/>
      <c r="I565" s="13"/>
      <c r="J565" s="13"/>
      <c r="K565" s="13"/>
      <c r="L565" s="13"/>
      <c r="M565" s="39"/>
      <c r="N565" s="161" t="s">
        <v>656</v>
      </c>
      <c r="O565" s="69" t="s">
        <v>654</v>
      </c>
      <c r="P565" s="91">
        <v>35.56</v>
      </c>
      <c r="Q565" s="91">
        <v>14.28</v>
      </c>
      <c r="R565" s="14" t="s">
        <v>190</v>
      </c>
      <c r="S565" s="87" t="s">
        <v>553</v>
      </c>
      <c r="T565" s="87"/>
      <c r="U565" s="87"/>
      <c r="V565" s="87"/>
      <c r="W565" s="94"/>
      <c r="X565" s="39"/>
      <c r="Y565" s="13"/>
      <c r="Z565" s="13"/>
      <c r="AA565" s="13"/>
      <c r="AB565" s="13"/>
      <c r="AC565" s="13"/>
      <c r="AD565" s="13"/>
      <c r="AE565" s="13"/>
      <c r="AF565" s="13"/>
      <c r="AG565" s="13"/>
      <c r="AH565" s="39"/>
      <c r="AI565" s="140"/>
      <c r="AJ565" s="39"/>
      <c r="AK565" s="140"/>
      <c r="AL565" s="13"/>
      <c r="AM565" s="13"/>
      <c r="AN565" s="13"/>
      <c r="AO565" s="155"/>
      <c r="AP565" s="26"/>
      <c r="AQ565" s="26"/>
      <c r="AR565" s="26"/>
      <c r="AS565" s="26"/>
      <c r="AT565" s="26"/>
      <c r="AU565" s="26"/>
      <c r="AV565" s="26"/>
      <c r="AW565" s="26"/>
      <c r="AX565" s="26"/>
      <c r="AY565" s="26"/>
      <c r="AZ565" s="26"/>
      <c r="BA565" s="26"/>
      <c r="BB565" s="26"/>
      <c r="BC565" s="26"/>
      <c r="BD565" s="26"/>
      <c r="BE565" s="26"/>
      <c r="BF565" s="26"/>
    </row>
    <row r="566" spans="1:58" ht="15.75" customHeight="1" outlineLevel="1" x14ac:dyDescent="0.45">
      <c r="A566" s="13">
        <v>563</v>
      </c>
      <c r="B566" s="39" t="s">
        <v>524</v>
      </c>
      <c r="C566" s="216" t="s">
        <v>525</v>
      </c>
      <c r="D566" s="13" t="s">
        <v>652</v>
      </c>
      <c r="E566" s="13"/>
      <c r="F566" s="132" t="s">
        <v>181</v>
      </c>
      <c r="G566" s="13"/>
      <c r="H566" s="13"/>
      <c r="I566" s="13"/>
      <c r="J566" s="13"/>
      <c r="K566" s="13"/>
      <c r="L566" s="13"/>
      <c r="M566" s="39"/>
      <c r="N566" s="161" t="s">
        <v>657</v>
      </c>
      <c r="O566" s="69" t="s">
        <v>654</v>
      </c>
      <c r="P566" s="91">
        <v>35.51</v>
      </c>
      <c r="Q566" s="91">
        <v>14.33</v>
      </c>
      <c r="R566" s="14" t="s">
        <v>190</v>
      </c>
      <c r="S566" s="87" t="s">
        <v>553</v>
      </c>
      <c r="T566" s="87"/>
      <c r="U566" s="87"/>
      <c r="V566" s="87"/>
      <c r="W566" s="94"/>
      <c r="X566" s="39"/>
      <c r="Y566" s="13"/>
      <c r="Z566" s="13"/>
      <c r="AA566" s="13"/>
      <c r="AB566" s="13"/>
      <c r="AC566" s="13"/>
      <c r="AD566" s="13"/>
      <c r="AE566" s="13"/>
      <c r="AF566" s="13"/>
      <c r="AG566" s="13"/>
      <c r="AH566" s="39"/>
      <c r="AI566" s="140"/>
      <c r="AJ566" s="39"/>
      <c r="AK566" s="140"/>
      <c r="AL566" s="13"/>
      <c r="AM566" s="13"/>
      <c r="AN566" s="13"/>
      <c r="AO566" s="155"/>
      <c r="AP566" s="26"/>
      <c r="AQ566" s="26"/>
      <c r="AR566" s="26"/>
      <c r="AS566" s="26"/>
      <c r="AT566" s="26"/>
      <c r="AU566" s="26"/>
      <c r="AV566" s="26"/>
      <c r="AW566" s="26"/>
      <c r="AX566" s="26"/>
      <c r="AY566" s="26"/>
      <c r="AZ566" s="26"/>
      <c r="BA566" s="26"/>
      <c r="BB566" s="26"/>
      <c r="BC566" s="26"/>
      <c r="BD566" s="26"/>
      <c r="BE566" s="26"/>
      <c r="BF566" s="26"/>
    </row>
    <row r="567" spans="1:58" ht="15.75" customHeight="1" outlineLevel="1" x14ac:dyDescent="0.45">
      <c r="A567" s="13">
        <v>564</v>
      </c>
      <c r="B567" s="39" t="s">
        <v>524</v>
      </c>
      <c r="C567" s="216" t="s">
        <v>525</v>
      </c>
      <c r="D567" s="13" t="s">
        <v>652</v>
      </c>
      <c r="E567" s="13"/>
      <c r="F567" s="132" t="s">
        <v>181</v>
      </c>
      <c r="G567" s="13"/>
      <c r="H567" s="13"/>
      <c r="I567" s="13"/>
      <c r="J567" s="13"/>
      <c r="K567" s="13"/>
      <c r="L567" s="13"/>
      <c r="M567" s="39"/>
      <c r="N567" s="161" t="s">
        <v>657</v>
      </c>
      <c r="O567" s="69" t="s">
        <v>654</v>
      </c>
      <c r="P567" s="91">
        <v>35.51</v>
      </c>
      <c r="Q567" s="91">
        <v>14.33</v>
      </c>
      <c r="R567" s="14" t="s">
        <v>190</v>
      </c>
      <c r="S567" s="87" t="s">
        <v>553</v>
      </c>
      <c r="T567" s="87"/>
      <c r="U567" s="87"/>
      <c r="V567" s="87"/>
      <c r="W567" s="94"/>
      <c r="X567" s="39"/>
      <c r="Y567" s="13"/>
      <c r="Z567" s="13"/>
      <c r="AA567" s="13"/>
      <c r="AB567" s="13"/>
      <c r="AC567" s="13"/>
      <c r="AD567" s="13"/>
      <c r="AE567" s="13"/>
      <c r="AF567" s="13"/>
      <c r="AG567" s="13"/>
      <c r="AH567" s="39"/>
      <c r="AI567" s="140"/>
      <c r="AJ567" s="39"/>
      <c r="AK567" s="140"/>
      <c r="AL567" s="13"/>
      <c r="AM567" s="13"/>
      <c r="AN567" s="13"/>
      <c r="AO567" s="155"/>
      <c r="AP567" s="26"/>
      <c r="AQ567" s="26"/>
      <c r="AR567" s="26"/>
      <c r="AS567" s="26"/>
      <c r="AT567" s="26"/>
      <c r="AU567" s="26"/>
      <c r="AV567" s="26"/>
      <c r="AW567" s="26"/>
      <c r="AX567" s="26"/>
      <c r="AY567" s="26"/>
      <c r="AZ567" s="26"/>
      <c r="BA567" s="26"/>
      <c r="BB567" s="26"/>
      <c r="BC567" s="26"/>
      <c r="BD567" s="26"/>
      <c r="BE567" s="26"/>
      <c r="BF567" s="26"/>
    </row>
    <row r="568" spans="1:58" ht="15.75" customHeight="1" outlineLevel="1" x14ac:dyDescent="0.45">
      <c r="A568" s="13">
        <v>565</v>
      </c>
      <c r="B568" s="39" t="s">
        <v>524</v>
      </c>
      <c r="C568" s="216" t="s">
        <v>525</v>
      </c>
      <c r="D568" s="13" t="s">
        <v>652</v>
      </c>
      <c r="E568" s="13"/>
      <c r="F568" s="132" t="s">
        <v>181</v>
      </c>
      <c r="G568" s="13"/>
      <c r="H568" s="13"/>
      <c r="I568" s="13"/>
      <c r="J568" s="13"/>
      <c r="K568" s="13"/>
      <c r="L568" s="13"/>
      <c r="M568" s="39"/>
      <c r="N568" s="161" t="s">
        <v>657</v>
      </c>
      <c r="O568" s="69" t="s">
        <v>654</v>
      </c>
      <c r="P568" s="91">
        <v>35.51</v>
      </c>
      <c r="Q568" s="91">
        <v>14.33</v>
      </c>
      <c r="R568" s="14" t="s">
        <v>190</v>
      </c>
      <c r="S568" s="87" t="s">
        <v>553</v>
      </c>
      <c r="T568" s="87"/>
      <c r="U568" s="87"/>
      <c r="V568" s="87"/>
      <c r="W568" s="94"/>
      <c r="X568" s="39"/>
      <c r="Y568" s="13"/>
      <c r="Z568" s="13"/>
      <c r="AA568" s="13"/>
      <c r="AB568" s="13"/>
      <c r="AC568" s="13"/>
      <c r="AD568" s="13"/>
      <c r="AE568" s="13"/>
      <c r="AF568" s="13"/>
      <c r="AG568" s="13"/>
      <c r="AH568" s="39"/>
      <c r="AI568" s="140"/>
      <c r="AJ568" s="39"/>
      <c r="AK568" s="140"/>
      <c r="AL568" s="13"/>
      <c r="AM568" s="13"/>
      <c r="AN568" s="13"/>
      <c r="AO568" s="155"/>
      <c r="AP568" s="26"/>
      <c r="AQ568" s="26"/>
      <c r="AR568" s="26"/>
      <c r="AS568" s="26"/>
      <c r="AT568" s="26"/>
      <c r="AU568" s="26"/>
      <c r="AV568" s="26"/>
      <c r="AW568" s="26"/>
      <c r="AX568" s="26"/>
      <c r="AY568" s="26"/>
      <c r="AZ568" s="26"/>
      <c r="BA568" s="26"/>
      <c r="BB568" s="26"/>
      <c r="BC568" s="26"/>
      <c r="BD568" s="26"/>
      <c r="BE568" s="26"/>
      <c r="BF568" s="26"/>
    </row>
    <row r="569" spans="1:58" ht="15.75" customHeight="1" outlineLevel="1" x14ac:dyDescent="0.45">
      <c r="A569" s="13">
        <v>566</v>
      </c>
      <c r="B569" s="39" t="s">
        <v>524</v>
      </c>
      <c r="C569" s="216" t="s">
        <v>525</v>
      </c>
      <c r="D569" s="13" t="s">
        <v>652</v>
      </c>
      <c r="E569" s="13"/>
      <c r="F569" s="132" t="s">
        <v>181</v>
      </c>
      <c r="G569" s="13"/>
      <c r="H569" s="13"/>
      <c r="I569" s="13"/>
      <c r="J569" s="13"/>
      <c r="K569" s="13"/>
      <c r="L569" s="13"/>
      <c r="M569" s="39"/>
      <c r="N569" s="161" t="s">
        <v>657</v>
      </c>
      <c r="O569" s="69" t="s">
        <v>654</v>
      </c>
      <c r="P569" s="91">
        <v>35.51</v>
      </c>
      <c r="Q569" s="91">
        <v>14.33</v>
      </c>
      <c r="R569" s="14" t="s">
        <v>190</v>
      </c>
      <c r="S569" s="87" t="s">
        <v>553</v>
      </c>
      <c r="T569" s="87"/>
      <c r="U569" s="87"/>
      <c r="V569" s="87"/>
      <c r="W569" s="94"/>
      <c r="X569" s="39"/>
      <c r="Y569" s="13"/>
      <c r="Z569" s="13"/>
      <c r="AA569" s="13"/>
      <c r="AB569" s="13"/>
      <c r="AC569" s="13"/>
      <c r="AD569" s="13"/>
      <c r="AE569" s="13"/>
      <c r="AF569" s="13"/>
      <c r="AG569" s="13"/>
      <c r="AH569" s="39"/>
      <c r="AI569" s="140"/>
      <c r="AJ569" s="39"/>
      <c r="AK569" s="140"/>
      <c r="AL569" s="13"/>
      <c r="AM569" s="13"/>
      <c r="AN569" s="13"/>
      <c r="AO569" s="155"/>
      <c r="AP569" s="26"/>
      <c r="AQ569" s="26"/>
      <c r="AR569" s="26"/>
      <c r="AS569" s="26"/>
      <c r="AT569" s="26"/>
      <c r="AU569" s="26"/>
      <c r="AV569" s="26"/>
      <c r="AW569" s="26"/>
      <c r="AX569" s="26"/>
      <c r="AY569" s="26"/>
      <c r="AZ569" s="26"/>
      <c r="BA569" s="26"/>
      <c r="BB569" s="26"/>
      <c r="BC569" s="26"/>
      <c r="BD569" s="26"/>
      <c r="BE569" s="26"/>
      <c r="BF569" s="26"/>
    </row>
    <row r="570" spans="1:58" ht="15.75" customHeight="1" outlineLevel="1" x14ac:dyDescent="0.45">
      <c r="A570" s="13">
        <v>567</v>
      </c>
      <c r="B570" s="39" t="s">
        <v>524</v>
      </c>
      <c r="C570" s="216" t="s">
        <v>525</v>
      </c>
      <c r="D570" s="13" t="s">
        <v>652</v>
      </c>
      <c r="E570" s="13"/>
      <c r="F570" s="132" t="s">
        <v>181</v>
      </c>
      <c r="G570" s="13"/>
      <c r="H570" s="13"/>
      <c r="I570" s="13"/>
      <c r="J570" s="13"/>
      <c r="K570" s="13"/>
      <c r="L570" s="13"/>
      <c r="M570" s="39"/>
      <c r="N570" s="161" t="s">
        <v>657</v>
      </c>
      <c r="O570" s="69" t="s">
        <v>654</v>
      </c>
      <c r="P570" s="91">
        <v>35.51</v>
      </c>
      <c r="Q570" s="91">
        <v>14.33</v>
      </c>
      <c r="R570" s="14" t="s">
        <v>190</v>
      </c>
      <c r="S570" s="87" t="s">
        <v>553</v>
      </c>
      <c r="T570" s="87"/>
      <c r="U570" s="87"/>
      <c r="V570" s="87"/>
      <c r="W570" s="94"/>
      <c r="X570" s="39"/>
      <c r="Y570" s="13"/>
      <c r="Z570" s="13"/>
      <c r="AA570" s="13"/>
      <c r="AB570" s="13"/>
      <c r="AC570" s="13"/>
      <c r="AD570" s="13"/>
      <c r="AE570" s="13"/>
      <c r="AF570" s="13"/>
      <c r="AG570" s="13"/>
      <c r="AH570" s="39"/>
      <c r="AI570" s="140"/>
      <c r="AJ570" s="39"/>
      <c r="AK570" s="140"/>
      <c r="AL570" s="13"/>
      <c r="AM570" s="13"/>
      <c r="AN570" s="13"/>
      <c r="AO570" s="155"/>
      <c r="AP570" s="26"/>
      <c r="AQ570" s="26"/>
      <c r="AR570" s="26"/>
      <c r="AS570" s="26"/>
      <c r="AT570" s="26"/>
      <c r="AU570" s="26"/>
      <c r="AV570" s="26"/>
      <c r="AW570" s="26"/>
      <c r="AX570" s="26"/>
      <c r="AY570" s="26"/>
      <c r="AZ570" s="26"/>
      <c r="BA570" s="26"/>
      <c r="BB570" s="26"/>
      <c r="BC570" s="26"/>
      <c r="BD570" s="26"/>
      <c r="BE570" s="26"/>
      <c r="BF570" s="26"/>
    </row>
    <row r="571" spans="1:58" ht="15.75" customHeight="1" outlineLevel="1" x14ac:dyDescent="0.45">
      <c r="A571" s="13">
        <v>568</v>
      </c>
      <c r="B571" s="39" t="s">
        <v>524</v>
      </c>
      <c r="C571" s="216" t="s">
        <v>525</v>
      </c>
      <c r="D571" s="13" t="s">
        <v>652</v>
      </c>
      <c r="E571" s="13"/>
      <c r="F571" s="132" t="s">
        <v>181</v>
      </c>
      <c r="G571" s="13"/>
      <c r="H571" s="13"/>
      <c r="I571" s="13"/>
      <c r="J571" s="13"/>
      <c r="K571" s="13"/>
      <c r="L571" s="13"/>
      <c r="M571" s="39"/>
      <c r="N571" s="161" t="s">
        <v>657</v>
      </c>
      <c r="O571" s="69" t="s">
        <v>654</v>
      </c>
      <c r="P571" s="91">
        <v>35.51</v>
      </c>
      <c r="Q571" s="91">
        <v>14.33</v>
      </c>
      <c r="R571" s="14" t="s">
        <v>190</v>
      </c>
      <c r="S571" s="87" t="s">
        <v>553</v>
      </c>
      <c r="T571" s="87"/>
      <c r="U571" s="87"/>
      <c r="V571" s="87"/>
      <c r="W571" s="94"/>
      <c r="X571" s="39"/>
      <c r="Y571" s="13"/>
      <c r="Z571" s="13"/>
      <c r="AA571" s="13"/>
      <c r="AB571" s="13"/>
      <c r="AC571" s="13"/>
      <c r="AD571" s="13"/>
      <c r="AE571" s="13"/>
      <c r="AF571" s="13"/>
      <c r="AG571" s="13"/>
      <c r="AH571" s="39"/>
      <c r="AI571" s="140"/>
      <c r="AJ571" s="39"/>
      <c r="AK571" s="140"/>
      <c r="AL571" s="13"/>
      <c r="AM571" s="13"/>
      <c r="AN571" s="13"/>
      <c r="AO571" s="155"/>
      <c r="AP571" s="26"/>
      <c r="AQ571" s="26"/>
      <c r="AR571" s="26"/>
      <c r="AS571" s="26"/>
      <c r="AT571" s="26"/>
      <c r="AU571" s="26"/>
      <c r="AV571" s="26"/>
      <c r="AW571" s="26"/>
      <c r="AX571" s="26"/>
      <c r="AY571" s="26"/>
      <c r="AZ571" s="26"/>
      <c r="BA571" s="26"/>
      <c r="BB571" s="26"/>
      <c r="BC571" s="26"/>
      <c r="BD571" s="26"/>
      <c r="BE571" s="26"/>
      <c r="BF571" s="26"/>
    </row>
    <row r="572" spans="1:58" ht="15.75" customHeight="1" outlineLevel="1" x14ac:dyDescent="0.45">
      <c r="A572" s="13">
        <v>569</v>
      </c>
      <c r="B572" s="39" t="s">
        <v>524</v>
      </c>
      <c r="C572" s="216" t="s">
        <v>525</v>
      </c>
      <c r="D572" s="13" t="s">
        <v>658</v>
      </c>
      <c r="E572" s="13"/>
      <c r="F572" s="132" t="s">
        <v>181</v>
      </c>
      <c r="G572" s="13"/>
      <c r="H572" s="13"/>
      <c r="I572" s="13"/>
      <c r="J572" s="13"/>
      <c r="K572" s="13"/>
      <c r="L572" s="13"/>
      <c r="M572" s="39"/>
      <c r="N572" s="161" t="s">
        <v>659</v>
      </c>
      <c r="O572" s="69" t="s">
        <v>364</v>
      </c>
      <c r="P572" s="91">
        <v>37.226599999999998</v>
      </c>
      <c r="Q572" s="91">
        <v>-76.388800000000003</v>
      </c>
      <c r="R572" s="14" t="s">
        <v>204</v>
      </c>
      <c r="S572" s="87" t="s">
        <v>356</v>
      </c>
      <c r="T572" s="87"/>
      <c r="U572" s="87"/>
      <c r="V572" s="87"/>
      <c r="W572" s="94"/>
      <c r="X572" s="39"/>
      <c r="Y572" s="13"/>
      <c r="Z572" s="13"/>
      <c r="AA572" s="13"/>
      <c r="AB572" s="13"/>
      <c r="AC572" s="13"/>
      <c r="AD572" s="13"/>
      <c r="AE572" s="13"/>
      <c r="AF572" s="13"/>
      <c r="AG572" s="13"/>
      <c r="AH572" s="39"/>
      <c r="AI572" s="140"/>
      <c r="AJ572" s="39"/>
      <c r="AK572" s="140"/>
      <c r="AL572" s="13"/>
      <c r="AM572" s="13"/>
      <c r="AN572" s="13"/>
      <c r="AO572" s="155"/>
      <c r="AP572" s="26"/>
      <c r="AQ572" s="26"/>
      <c r="AR572" s="26"/>
      <c r="AS572" s="26"/>
      <c r="AT572" s="26"/>
      <c r="AU572" s="26"/>
      <c r="AV572" s="26"/>
      <c r="AW572" s="26"/>
      <c r="AX572" s="26"/>
      <c r="AY572" s="26"/>
      <c r="AZ572" s="26"/>
      <c r="BA572" s="26"/>
      <c r="BB572" s="26"/>
      <c r="BC572" s="26"/>
      <c r="BD572" s="26"/>
      <c r="BE572" s="26"/>
      <c r="BF572" s="26"/>
    </row>
    <row r="573" spans="1:58" ht="15.75" customHeight="1" outlineLevel="1" x14ac:dyDescent="0.45">
      <c r="A573" s="13">
        <v>570</v>
      </c>
      <c r="B573" s="39" t="s">
        <v>524</v>
      </c>
      <c r="C573" s="216" t="s">
        <v>525</v>
      </c>
      <c r="D573" s="13" t="s">
        <v>660</v>
      </c>
      <c r="E573" s="13"/>
      <c r="F573" s="132" t="s">
        <v>181</v>
      </c>
      <c r="G573" s="13"/>
      <c r="H573" s="13"/>
      <c r="I573" s="13"/>
      <c r="J573" s="13"/>
      <c r="K573" s="13"/>
      <c r="L573" s="13"/>
      <c r="M573" s="39"/>
      <c r="N573" s="161" t="s">
        <v>661</v>
      </c>
      <c r="O573" s="69" t="s">
        <v>485</v>
      </c>
      <c r="P573" s="91">
        <v>-4.1399999999999997</v>
      </c>
      <c r="Q573" s="91">
        <v>119.36</v>
      </c>
      <c r="R573" s="14" t="s">
        <v>190</v>
      </c>
      <c r="S573" s="87" t="s">
        <v>426</v>
      </c>
      <c r="T573" s="87"/>
      <c r="U573" s="87"/>
      <c r="V573" s="87"/>
      <c r="W573" s="94"/>
      <c r="X573" s="39"/>
      <c r="Y573" s="13"/>
      <c r="Z573" s="13"/>
      <c r="AA573" s="13"/>
      <c r="AB573" s="13"/>
      <c r="AC573" s="13"/>
      <c r="AD573" s="13"/>
      <c r="AE573" s="13"/>
      <c r="AF573" s="13"/>
      <c r="AG573" s="13"/>
      <c r="AH573" s="39"/>
      <c r="AI573" s="140"/>
      <c r="AJ573" s="39"/>
      <c r="AK573" s="140"/>
      <c r="AL573" s="13"/>
      <c r="AM573" s="13"/>
      <c r="AN573" s="13"/>
      <c r="AO573" s="155"/>
      <c r="AP573" s="26"/>
      <c r="AQ573" s="26"/>
      <c r="AR573" s="26"/>
      <c r="AS573" s="26"/>
      <c r="AT573" s="26"/>
      <c r="AU573" s="26"/>
      <c r="AV573" s="26"/>
      <c r="AW573" s="26"/>
      <c r="AX573" s="26"/>
      <c r="AY573" s="26"/>
      <c r="AZ573" s="26"/>
      <c r="BA573" s="26"/>
      <c r="BB573" s="26"/>
      <c r="BC573" s="26"/>
      <c r="BD573" s="26"/>
      <c r="BE573" s="26"/>
      <c r="BF573" s="26"/>
    </row>
    <row r="574" spans="1:58" ht="15.75" customHeight="1" outlineLevel="1" x14ac:dyDescent="0.45">
      <c r="A574" s="13">
        <v>571</v>
      </c>
      <c r="B574" s="39" t="s">
        <v>524</v>
      </c>
      <c r="C574" s="216" t="s">
        <v>525</v>
      </c>
      <c r="D574" s="13" t="s">
        <v>660</v>
      </c>
      <c r="E574" s="13"/>
      <c r="F574" s="132" t="s">
        <v>181</v>
      </c>
      <c r="G574" s="13"/>
      <c r="H574" s="13"/>
      <c r="I574" s="13"/>
      <c r="J574" s="13"/>
      <c r="K574" s="13"/>
      <c r="L574" s="13"/>
      <c r="M574" s="39"/>
      <c r="N574" s="161" t="s">
        <v>661</v>
      </c>
      <c r="O574" s="69" t="s">
        <v>485</v>
      </c>
      <c r="P574" s="91">
        <v>-4.1399999999999997</v>
      </c>
      <c r="Q574" s="91">
        <v>119.36</v>
      </c>
      <c r="R574" s="14" t="s">
        <v>190</v>
      </c>
      <c r="S574" s="87" t="s">
        <v>426</v>
      </c>
      <c r="T574" s="87"/>
      <c r="U574" s="87"/>
      <c r="V574" s="87"/>
      <c r="W574" s="94"/>
      <c r="X574" s="39"/>
      <c r="Y574" s="13"/>
      <c r="Z574" s="13"/>
      <c r="AA574" s="13"/>
      <c r="AB574" s="13"/>
      <c r="AC574" s="13"/>
      <c r="AD574" s="13"/>
      <c r="AE574" s="13"/>
      <c r="AF574" s="13"/>
      <c r="AG574" s="13"/>
      <c r="AH574" s="39"/>
      <c r="AI574" s="140"/>
      <c r="AJ574" s="39"/>
      <c r="AK574" s="140"/>
      <c r="AL574" s="13"/>
      <c r="AM574" s="13"/>
      <c r="AN574" s="13"/>
      <c r="AO574" s="155"/>
      <c r="AP574" s="26"/>
      <c r="AQ574" s="26"/>
      <c r="AR574" s="26"/>
      <c r="AS574" s="26"/>
      <c r="AT574" s="26"/>
      <c r="AU574" s="26"/>
      <c r="AV574" s="26"/>
      <c r="AW574" s="26"/>
      <c r="AX574" s="26"/>
      <c r="AY574" s="26"/>
      <c r="AZ574" s="26"/>
      <c r="BA574" s="26"/>
      <c r="BB574" s="26"/>
      <c r="BC574" s="26"/>
      <c r="BD574" s="26"/>
      <c r="BE574" s="26"/>
      <c r="BF574" s="26"/>
    </row>
    <row r="575" spans="1:58" ht="15.75" customHeight="1" outlineLevel="1" x14ac:dyDescent="0.45">
      <c r="A575" s="13">
        <v>572</v>
      </c>
      <c r="B575" s="39" t="s">
        <v>524</v>
      </c>
      <c r="C575" s="216" t="s">
        <v>525</v>
      </c>
      <c r="D575" s="13" t="s">
        <v>660</v>
      </c>
      <c r="E575" s="13"/>
      <c r="F575" s="132" t="s">
        <v>181</v>
      </c>
      <c r="G575" s="13"/>
      <c r="H575" s="13"/>
      <c r="I575" s="13"/>
      <c r="J575" s="13"/>
      <c r="K575" s="13"/>
      <c r="L575" s="13"/>
      <c r="M575" s="39"/>
      <c r="N575" s="161" t="s">
        <v>661</v>
      </c>
      <c r="O575" s="69" t="s">
        <v>485</v>
      </c>
      <c r="P575" s="91">
        <v>-4.1399999999999997</v>
      </c>
      <c r="Q575" s="91">
        <v>119.36</v>
      </c>
      <c r="R575" s="14" t="s">
        <v>190</v>
      </c>
      <c r="S575" s="87" t="s">
        <v>426</v>
      </c>
      <c r="T575" s="87"/>
      <c r="U575" s="87"/>
      <c r="V575" s="87"/>
      <c r="W575" s="94"/>
      <c r="X575" s="39"/>
      <c r="Y575" s="13"/>
      <c r="Z575" s="13"/>
      <c r="AA575" s="13"/>
      <c r="AB575" s="13"/>
      <c r="AC575" s="13"/>
      <c r="AD575" s="13"/>
      <c r="AE575" s="13"/>
      <c r="AF575" s="13"/>
      <c r="AG575" s="13"/>
      <c r="AH575" s="39"/>
      <c r="AI575" s="140"/>
      <c r="AJ575" s="39"/>
      <c r="AK575" s="140"/>
      <c r="AL575" s="13"/>
      <c r="AM575" s="13"/>
      <c r="AN575" s="13"/>
      <c r="AO575" s="155"/>
      <c r="AP575" s="26"/>
      <c r="AQ575" s="26"/>
      <c r="AR575" s="26"/>
      <c r="AS575" s="26"/>
      <c r="AT575" s="26"/>
      <c r="AU575" s="26"/>
      <c r="AV575" s="26"/>
      <c r="AW575" s="26"/>
      <c r="AX575" s="26"/>
      <c r="AY575" s="26"/>
      <c r="AZ575" s="26"/>
      <c r="BA575" s="26"/>
      <c r="BB575" s="26"/>
      <c r="BC575" s="26"/>
      <c r="BD575" s="26"/>
      <c r="BE575" s="26"/>
      <c r="BF575" s="26"/>
    </row>
    <row r="576" spans="1:58" ht="15.75" customHeight="1" outlineLevel="1" x14ac:dyDescent="0.45">
      <c r="A576" s="13">
        <v>573</v>
      </c>
      <c r="B576" s="39" t="s">
        <v>524</v>
      </c>
      <c r="C576" s="216" t="s">
        <v>525</v>
      </c>
      <c r="D576" s="13" t="s">
        <v>662</v>
      </c>
      <c r="E576" s="13"/>
      <c r="F576" s="132" t="s">
        <v>181</v>
      </c>
      <c r="G576" s="13"/>
      <c r="H576" s="13"/>
      <c r="I576" s="13"/>
      <c r="J576" s="13"/>
      <c r="K576" s="13"/>
      <c r="L576" s="13"/>
      <c r="M576" s="39"/>
      <c r="N576" s="161" t="s">
        <v>663</v>
      </c>
      <c r="O576" s="69" t="s">
        <v>394</v>
      </c>
      <c r="P576" s="91">
        <v>-40.4</v>
      </c>
      <c r="Q576" s="91">
        <v>144.5</v>
      </c>
      <c r="R576" s="14" t="s">
        <v>197</v>
      </c>
      <c r="S576" s="87" t="s">
        <v>395</v>
      </c>
      <c r="T576" s="87"/>
      <c r="U576" s="87"/>
      <c r="V576" s="87"/>
      <c r="W576" s="94"/>
      <c r="X576" s="39"/>
      <c r="Y576" s="13"/>
      <c r="Z576" s="13"/>
      <c r="AA576" s="13"/>
      <c r="AB576" s="13"/>
      <c r="AC576" s="13"/>
      <c r="AD576" s="13"/>
      <c r="AE576" s="13"/>
      <c r="AF576" s="13"/>
      <c r="AG576" s="13"/>
      <c r="AH576" s="39"/>
      <c r="AI576" s="140"/>
      <c r="AJ576" s="39"/>
      <c r="AK576" s="140"/>
      <c r="AL576" s="13"/>
      <c r="AM576" s="13"/>
      <c r="AN576" s="13"/>
      <c r="AO576" s="155"/>
      <c r="AP576" s="26"/>
      <c r="AQ576" s="26"/>
      <c r="AR576" s="26"/>
      <c r="AS576" s="26"/>
      <c r="AT576" s="26"/>
      <c r="AU576" s="26"/>
      <c r="AV576" s="26"/>
      <c r="AW576" s="26"/>
      <c r="AX576" s="26"/>
      <c r="AY576" s="26"/>
      <c r="AZ576" s="26"/>
      <c r="BA576" s="26"/>
      <c r="BB576" s="26"/>
      <c r="BC576" s="26"/>
      <c r="BD576" s="26"/>
      <c r="BE576" s="26"/>
      <c r="BF576" s="26"/>
    </row>
    <row r="577" spans="1:58" ht="15.75" customHeight="1" outlineLevel="1" x14ac:dyDescent="0.45">
      <c r="A577" s="13">
        <v>574</v>
      </c>
      <c r="B577" s="39" t="s">
        <v>524</v>
      </c>
      <c r="C577" s="216" t="s">
        <v>525</v>
      </c>
      <c r="D577" s="13" t="s">
        <v>664</v>
      </c>
      <c r="E577" s="13"/>
      <c r="F577" s="132" t="s">
        <v>181</v>
      </c>
      <c r="G577" s="13"/>
      <c r="H577" s="13"/>
      <c r="I577" s="13"/>
      <c r="J577" s="13"/>
      <c r="K577" s="13"/>
      <c r="L577" s="13"/>
      <c r="M577" s="39"/>
      <c r="N577" s="161" t="s">
        <v>663</v>
      </c>
      <c r="O577" s="69" t="s">
        <v>394</v>
      </c>
      <c r="P577" s="91">
        <v>-40.4</v>
      </c>
      <c r="Q577" s="91">
        <v>144.5</v>
      </c>
      <c r="R577" s="14" t="s">
        <v>197</v>
      </c>
      <c r="S577" s="87" t="s">
        <v>395</v>
      </c>
      <c r="T577" s="87"/>
      <c r="U577" s="87"/>
      <c r="V577" s="87"/>
      <c r="W577" s="94"/>
      <c r="X577" s="39"/>
      <c r="Y577" s="13"/>
      <c r="Z577" s="13"/>
      <c r="AA577" s="13"/>
      <c r="AB577" s="13"/>
      <c r="AC577" s="13"/>
      <c r="AD577" s="13"/>
      <c r="AE577" s="13"/>
      <c r="AF577" s="13"/>
      <c r="AG577" s="13"/>
      <c r="AH577" s="39"/>
      <c r="AI577" s="140"/>
      <c r="AJ577" s="39"/>
      <c r="AK577" s="140"/>
      <c r="AL577" s="13"/>
      <c r="AM577" s="13"/>
      <c r="AN577" s="13"/>
      <c r="AO577" s="155"/>
      <c r="AP577" s="26"/>
      <c r="AQ577" s="26"/>
      <c r="AR577" s="26"/>
      <c r="AS577" s="26"/>
      <c r="AT577" s="26"/>
      <c r="AU577" s="26"/>
      <c r="AV577" s="26"/>
      <c r="AW577" s="26"/>
      <c r="AX577" s="26"/>
      <c r="AY577" s="26"/>
      <c r="AZ577" s="26"/>
      <c r="BA577" s="26"/>
      <c r="BB577" s="26"/>
      <c r="BC577" s="26"/>
      <c r="BD577" s="26"/>
      <c r="BE577" s="26"/>
      <c r="BF577" s="26"/>
    </row>
    <row r="578" spans="1:58" ht="15.75" customHeight="1" outlineLevel="1" x14ac:dyDescent="0.45">
      <c r="A578" s="13">
        <v>575</v>
      </c>
      <c r="B578" s="39" t="s">
        <v>524</v>
      </c>
      <c r="C578" s="216" t="s">
        <v>525</v>
      </c>
      <c r="D578" s="13" t="s">
        <v>665</v>
      </c>
      <c r="E578" s="13"/>
      <c r="F578" s="132" t="s">
        <v>181</v>
      </c>
      <c r="G578" s="13"/>
      <c r="H578" s="13"/>
      <c r="I578" s="13"/>
      <c r="J578" s="13"/>
      <c r="K578" s="13"/>
      <c r="L578" s="13"/>
      <c r="M578" s="39"/>
      <c r="N578" s="161" t="s">
        <v>663</v>
      </c>
      <c r="O578" s="69" t="s">
        <v>394</v>
      </c>
      <c r="P578" s="91">
        <v>-40.4</v>
      </c>
      <c r="Q578" s="91">
        <v>144.5</v>
      </c>
      <c r="R578" s="14" t="s">
        <v>197</v>
      </c>
      <c r="S578" s="87" t="s">
        <v>395</v>
      </c>
      <c r="T578" s="87"/>
      <c r="U578" s="87"/>
      <c r="V578" s="87"/>
      <c r="W578" s="94"/>
      <c r="X578" s="39"/>
      <c r="Y578" s="13"/>
      <c r="Z578" s="13"/>
      <c r="AA578" s="13"/>
      <c r="AB578" s="13"/>
      <c r="AC578" s="13"/>
      <c r="AD578" s="13"/>
      <c r="AE578" s="13"/>
      <c r="AF578" s="13"/>
      <c r="AG578" s="13"/>
      <c r="AH578" s="39"/>
      <c r="AI578" s="140"/>
      <c r="AJ578" s="39"/>
      <c r="AK578" s="140"/>
      <c r="AL578" s="13"/>
      <c r="AM578" s="13"/>
      <c r="AN578" s="13"/>
      <c r="AO578" s="155"/>
      <c r="AP578" s="26"/>
      <c r="AQ578" s="26"/>
      <c r="AR578" s="26"/>
      <c r="AS578" s="26"/>
      <c r="AT578" s="26"/>
      <c r="AU578" s="26"/>
      <c r="AV578" s="26"/>
      <c r="AW578" s="26"/>
      <c r="AX578" s="26"/>
      <c r="AY578" s="26"/>
      <c r="AZ578" s="26"/>
      <c r="BA578" s="26"/>
      <c r="BB578" s="26"/>
      <c r="BC578" s="26"/>
      <c r="BD578" s="26"/>
      <c r="BE578" s="26"/>
      <c r="BF578" s="26"/>
    </row>
    <row r="579" spans="1:58" ht="15.75" customHeight="1" outlineLevel="1" x14ac:dyDescent="0.45">
      <c r="A579" s="13">
        <v>576</v>
      </c>
      <c r="B579" s="39" t="s">
        <v>524</v>
      </c>
      <c r="C579" s="216" t="s">
        <v>525</v>
      </c>
      <c r="D579" s="13" t="s">
        <v>666</v>
      </c>
      <c r="E579" s="13"/>
      <c r="F579" s="132" t="s">
        <v>181</v>
      </c>
      <c r="G579" s="13"/>
      <c r="H579" s="13"/>
      <c r="I579" s="13"/>
      <c r="J579" s="13"/>
      <c r="K579" s="13"/>
      <c r="L579" s="13"/>
      <c r="M579" s="39"/>
      <c r="N579" s="161" t="s">
        <v>663</v>
      </c>
      <c r="O579" s="69" t="s">
        <v>394</v>
      </c>
      <c r="P579" s="91">
        <v>-40.4</v>
      </c>
      <c r="Q579" s="91">
        <v>144.5</v>
      </c>
      <c r="R579" s="14" t="s">
        <v>197</v>
      </c>
      <c r="S579" s="87" t="s">
        <v>395</v>
      </c>
      <c r="T579" s="87"/>
      <c r="U579" s="87"/>
      <c r="V579" s="87"/>
      <c r="W579" s="94"/>
      <c r="X579" s="39"/>
      <c r="Y579" s="13"/>
      <c r="Z579" s="13"/>
      <c r="AA579" s="13"/>
      <c r="AB579" s="13"/>
      <c r="AC579" s="13"/>
      <c r="AD579" s="13"/>
      <c r="AE579" s="13"/>
      <c r="AF579" s="13"/>
      <c r="AG579" s="13"/>
      <c r="AH579" s="39"/>
      <c r="AI579" s="140"/>
      <c r="AJ579" s="39"/>
      <c r="AK579" s="140"/>
      <c r="AL579" s="13"/>
      <c r="AM579" s="13"/>
      <c r="AN579" s="13"/>
      <c r="AO579" s="155"/>
      <c r="AP579" s="26"/>
      <c r="AQ579" s="26"/>
      <c r="AR579" s="26"/>
      <c r="AS579" s="26"/>
      <c r="AT579" s="26"/>
      <c r="AU579" s="26"/>
      <c r="AV579" s="26"/>
      <c r="AW579" s="26"/>
      <c r="AX579" s="26"/>
      <c r="AY579" s="26"/>
      <c r="AZ579" s="26"/>
      <c r="BA579" s="26"/>
      <c r="BB579" s="26"/>
      <c r="BC579" s="26"/>
      <c r="BD579" s="26"/>
      <c r="BE579" s="26"/>
      <c r="BF579" s="26"/>
    </row>
    <row r="580" spans="1:58" ht="15.75" customHeight="1" outlineLevel="1" x14ac:dyDescent="0.45">
      <c r="A580" s="13">
        <v>577</v>
      </c>
      <c r="B580" s="39" t="s">
        <v>524</v>
      </c>
      <c r="C580" s="216" t="s">
        <v>525</v>
      </c>
      <c r="D580" s="13" t="s">
        <v>667</v>
      </c>
      <c r="E580" s="13"/>
      <c r="F580" s="132" t="s">
        <v>181</v>
      </c>
      <c r="G580" s="13"/>
      <c r="H580" s="13"/>
      <c r="I580" s="13"/>
      <c r="J580" s="13"/>
      <c r="K580" s="13"/>
      <c r="L580" s="13"/>
      <c r="M580" s="39"/>
      <c r="N580" s="161" t="s">
        <v>663</v>
      </c>
      <c r="O580" s="69" t="s">
        <v>394</v>
      </c>
      <c r="P580" s="91">
        <v>-40.4</v>
      </c>
      <c r="Q580" s="91">
        <v>144.5</v>
      </c>
      <c r="R580" s="14" t="s">
        <v>197</v>
      </c>
      <c r="S580" s="87" t="s">
        <v>395</v>
      </c>
      <c r="T580" s="87"/>
      <c r="U580" s="87"/>
      <c r="V580" s="87"/>
      <c r="W580" s="94"/>
      <c r="X580" s="39"/>
      <c r="Y580" s="13"/>
      <c r="Z580" s="13"/>
      <c r="AA580" s="13"/>
      <c r="AB580" s="13"/>
      <c r="AC580" s="13"/>
      <c r="AD580" s="13"/>
      <c r="AE580" s="13"/>
      <c r="AF580" s="13"/>
      <c r="AG580" s="13"/>
      <c r="AH580" s="39"/>
      <c r="AI580" s="140"/>
      <c r="AJ580" s="39"/>
      <c r="AK580" s="140"/>
      <c r="AL580" s="13"/>
      <c r="AM580" s="13"/>
      <c r="AN580" s="13"/>
      <c r="AO580" s="155"/>
      <c r="AP580" s="26"/>
      <c r="AQ580" s="26"/>
      <c r="AR580" s="26"/>
      <c r="AS580" s="26"/>
      <c r="AT580" s="26"/>
      <c r="AU580" s="26"/>
      <c r="AV580" s="26"/>
      <c r="AW580" s="26"/>
      <c r="AX580" s="26"/>
      <c r="AY580" s="26"/>
      <c r="AZ580" s="26"/>
      <c r="BA580" s="26"/>
      <c r="BB580" s="26"/>
      <c r="BC580" s="26"/>
      <c r="BD580" s="26"/>
      <c r="BE580" s="26"/>
      <c r="BF580" s="26"/>
    </row>
    <row r="581" spans="1:58" ht="15.75" customHeight="1" outlineLevel="1" x14ac:dyDescent="0.45">
      <c r="A581" s="13">
        <v>578</v>
      </c>
      <c r="B581" s="39" t="s">
        <v>524</v>
      </c>
      <c r="C581" s="216" t="s">
        <v>525</v>
      </c>
      <c r="D581" s="13" t="s">
        <v>668</v>
      </c>
      <c r="E581" s="13"/>
      <c r="F581" s="132" t="s">
        <v>181</v>
      </c>
      <c r="G581" s="13"/>
      <c r="H581" s="13"/>
      <c r="I581" s="13"/>
      <c r="J581" s="13"/>
      <c r="K581" s="13"/>
      <c r="L581" s="13"/>
      <c r="M581" s="39"/>
      <c r="N581" s="161" t="s">
        <v>663</v>
      </c>
      <c r="O581" s="69" t="s">
        <v>394</v>
      </c>
      <c r="P581" s="91">
        <v>-40.4</v>
      </c>
      <c r="Q581" s="91">
        <v>144.5</v>
      </c>
      <c r="R581" s="14" t="s">
        <v>197</v>
      </c>
      <c r="S581" s="87" t="s">
        <v>395</v>
      </c>
      <c r="T581" s="87"/>
      <c r="U581" s="87"/>
      <c r="V581" s="87"/>
      <c r="W581" s="94"/>
      <c r="X581" s="39"/>
      <c r="Y581" s="13"/>
      <c r="Z581" s="13"/>
      <c r="AA581" s="13"/>
      <c r="AB581" s="13"/>
      <c r="AC581" s="13"/>
      <c r="AD581" s="13"/>
      <c r="AE581" s="13"/>
      <c r="AF581" s="13"/>
      <c r="AG581" s="13"/>
      <c r="AH581" s="39"/>
      <c r="AI581" s="140"/>
      <c r="AJ581" s="39"/>
      <c r="AK581" s="140"/>
      <c r="AL581" s="13"/>
      <c r="AM581" s="13"/>
      <c r="AN581" s="13"/>
      <c r="AO581" s="155"/>
      <c r="AP581" s="26"/>
      <c r="AQ581" s="26"/>
      <c r="AR581" s="26"/>
      <c r="AS581" s="26"/>
      <c r="AT581" s="26"/>
      <c r="AU581" s="26"/>
      <c r="AV581" s="26"/>
      <c r="AW581" s="26"/>
      <c r="AX581" s="26"/>
      <c r="AY581" s="26"/>
      <c r="AZ581" s="26"/>
      <c r="BA581" s="26"/>
      <c r="BB581" s="26"/>
      <c r="BC581" s="26"/>
      <c r="BD581" s="26"/>
      <c r="BE581" s="26"/>
      <c r="BF581" s="26"/>
    </row>
    <row r="582" spans="1:58" ht="15.75" customHeight="1" outlineLevel="1" x14ac:dyDescent="0.45">
      <c r="A582" s="13">
        <v>579</v>
      </c>
      <c r="B582" s="39" t="s">
        <v>524</v>
      </c>
      <c r="C582" s="216" t="s">
        <v>525</v>
      </c>
      <c r="D582" s="13" t="s">
        <v>669</v>
      </c>
      <c r="E582" s="13"/>
      <c r="F582" s="132" t="s">
        <v>181</v>
      </c>
      <c r="G582" s="13"/>
      <c r="H582" s="13"/>
      <c r="I582" s="13"/>
      <c r="J582" s="13"/>
      <c r="K582" s="13"/>
      <c r="L582" s="13"/>
      <c r="M582" s="39"/>
      <c r="N582" s="161" t="s">
        <v>663</v>
      </c>
      <c r="O582" s="69" t="s">
        <v>394</v>
      </c>
      <c r="P582" s="91">
        <v>-40.4</v>
      </c>
      <c r="Q582" s="91">
        <v>144.5</v>
      </c>
      <c r="R582" s="14" t="s">
        <v>197</v>
      </c>
      <c r="S582" s="87" t="s">
        <v>395</v>
      </c>
      <c r="T582" s="87"/>
      <c r="U582" s="87"/>
      <c r="V582" s="87"/>
      <c r="W582" s="94"/>
      <c r="X582" s="39"/>
      <c r="Y582" s="13"/>
      <c r="Z582" s="13"/>
      <c r="AA582" s="13"/>
      <c r="AB582" s="13"/>
      <c r="AC582" s="13"/>
      <c r="AD582" s="13"/>
      <c r="AE582" s="13"/>
      <c r="AF582" s="13"/>
      <c r="AG582" s="13"/>
      <c r="AH582" s="39"/>
      <c r="AI582" s="140"/>
      <c r="AJ582" s="39"/>
      <c r="AK582" s="140"/>
      <c r="AL582" s="13"/>
      <c r="AM582" s="13"/>
      <c r="AN582" s="13"/>
      <c r="AO582" s="155"/>
      <c r="AP582" s="26"/>
      <c r="AQ582" s="26"/>
      <c r="AR582" s="26"/>
      <c r="AS582" s="26"/>
      <c r="AT582" s="26"/>
      <c r="AU582" s="26"/>
      <c r="AV582" s="26"/>
      <c r="AW582" s="26"/>
      <c r="AX582" s="26"/>
      <c r="AY582" s="26"/>
      <c r="AZ582" s="26"/>
      <c r="BA582" s="26"/>
      <c r="BB582" s="26"/>
      <c r="BC582" s="26"/>
      <c r="BD582" s="26"/>
      <c r="BE582" s="26"/>
      <c r="BF582" s="26"/>
    </row>
    <row r="583" spans="1:58" ht="15.75" customHeight="1" outlineLevel="1" x14ac:dyDescent="0.45">
      <c r="A583" s="13">
        <v>580</v>
      </c>
      <c r="B583" s="39" t="s">
        <v>524</v>
      </c>
      <c r="C583" s="216" t="s">
        <v>525</v>
      </c>
      <c r="D583" s="13" t="s">
        <v>670</v>
      </c>
      <c r="E583" s="13"/>
      <c r="F583" s="132" t="s">
        <v>181</v>
      </c>
      <c r="G583" s="13"/>
      <c r="H583" s="13"/>
      <c r="I583" s="13"/>
      <c r="J583" s="13"/>
      <c r="K583" s="13"/>
      <c r="L583" s="13"/>
      <c r="M583" s="39"/>
      <c r="N583" s="161" t="s">
        <v>663</v>
      </c>
      <c r="O583" s="69" t="s">
        <v>394</v>
      </c>
      <c r="P583" s="91">
        <v>-40.4</v>
      </c>
      <c r="Q583" s="91">
        <v>144.5</v>
      </c>
      <c r="R583" s="14" t="s">
        <v>197</v>
      </c>
      <c r="S583" s="87" t="s">
        <v>395</v>
      </c>
      <c r="T583" s="87"/>
      <c r="U583" s="87"/>
      <c r="V583" s="87"/>
      <c r="W583" s="94"/>
      <c r="X583" s="39"/>
      <c r="Y583" s="13"/>
      <c r="Z583" s="13"/>
      <c r="AA583" s="13"/>
      <c r="AB583" s="13"/>
      <c r="AC583" s="13"/>
      <c r="AD583" s="13"/>
      <c r="AE583" s="13"/>
      <c r="AF583" s="13"/>
      <c r="AG583" s="13"/>
      <c r="AH583" s="39"/>
      <c r="AI583" s="140"/>
      <c r="AJ583" s="39"/>
      <c r="AK583" s="140"/>
      <c r="AL583" s="13"/>
      <c r="AM583" s="13"/>
      <c r="AN583" s="13"/>
      <c r="AO583" s="155"/>
      <c r="AP583" s="26"/>
      <c r="AQ583" s="26"/>
      <c r="AR583" s="26"/>
      <c r="AS583" s="26"/>
      <c r="AT583" s="26"/>
      <c r="AU583" s="26"/>
      <c r="AV583" s="26"/>
      <c r="AW583" s="26"/>
      <c r="AX583" s="26"/>
      <c r="AY583" s="26"/>
      <c r="AZ583" s="26"/>
      <c r="BA583" s="26"/>
      <c r="BB583" s="26"/>
      <c r="BC583" s="26"/>
      <c r="BD583" s="26"/>
      <c r="BE583" s="26"/>
      <c r="BF583" s="26"/>
    </row>
    <row r="584" spans="1:58" ht="15.75" customHeight="1" outlineLevel="1" x14ac:dyDescent="0.45">
      <c r="A584" s="13">
        <v>581</v>
      </c>
      <c r="B584" s="39" t="s">
        <v>524</v>
      </c>
      <c r="C584" s="216" t="s">
        <v>525</v>
      </c>
      <c r="D584" s="13" t="s">
        <v>671</v>
      </c>
      <c r="E584" s="13"/>
      <c r="F584" s="132" t="s">
        <v>181</v>
      </c>
      <c r="G584" s="13"/>
      <c r="H584" s="13"/>
      <c r="I584" s="13"/>
      <c r="J584" s="13"/>
      <c r="K584" s="13"/>
      <c r="L584" s="13"/>
      <c r="M584" s="39"/>
      <c r="N584" s="161" t="s">
        <v>663</v>
      </c>
      <c r="O584" s="69" t="s">
        <v>394</v>
      </c>
      <c r="P584" s="91">
        <v>-40.4</v>
      </c>
      <c r="Q584" s="91">
        <v>144.5</v>
      </c>
      <c r="R584" s="14" t="s">
        <v>197</v>
      </c>
      <c r="S584" s="87" t="s">
        <v>395</v>
      </c>
      <c r="T584" s="87"/>
      <c r="U584" s="87"/>
      <c r="V584" s="87"/>
      <c r="W584" s="94"/>
      <c r="X584" s="39"/>
      <c r="Y584" s="13"/>
      <c r="Z584" s="13"/>
      <c r="AA584" s="13"/>
      <c r="AB584" s="13"/>
      <c r="AC584" s="13"/>
      <c r="AD584" s="13"/>
      <c r="AE584" s="13"/>
      <c r="AF584" s="13"/>
      <c r="AG584" s="13"/>
      <c r="AH584" s="39"/>
      <c r="AI584" s="140"/>
      <c r="AJ584" s="39"/>
      <c r="AK584" s="140"/>
      <c r="AL584" s="13"/>
      <c r="AM584" s="13"/>
      <c r="AN584" s="13"/>
      <c r="AO584" s="155"/>
      <c r="AP584" s="26"/>
      <c r="AQ584" s="26"/>
      <c r="AR584" s="26"/>
      <c r="AS584" s="26"/>
      <c r="AT584" s="26"/>
      <c r="AU584" s="26"/>
      <c r="AV584" s="26"/>
      <c r="AW584" s="26"/>
      <c r="AX584" s="26"/>
      <c r="AY584" s="26"/>
      <c r="AZ584" s="26"/>
      <c r="BA584" s="26"/>
      <c r="BB584" s="26"/>
      <c r="BC584" s="26"/>
      <c r="BD584" s="26"/>
      <c r="BE584" s="26"/>
      <c r="BF584" s="26"/>
    </row>
    <row r="585" spans="1:58" ht="15.75" customHeight="1" outlineLevel="1" x14ac:dyDescent="0.45">
      <c r="A585" s="13">
        <v>582</v>
      </c>
      <c r="B585" s="39" t="s">
        <v>524</v>
      </c>
      <c r="C585" s="216" t="s">
        <v>525</v>
      </c>
      <c r="D585" s="13" t="s">
        <v>672</v>
      </c>
      <c r="E585" s="13"/>
      <c r="F585" s="132" t="s">
        <v>181</v>
      </c>
      <c r="G585" s="13"/>
      <c r="H585" s="13"/>
      <c r="I585" s="13"/>
      <c r="J585" s="13"/>
      <c r="K585" s="13"/>
      <c r="L585" s="13"/>
      <c r="M585" s="39"/>
      <c r="N585" s="161" t="s">
        <v>663</v>
      </c>
      <c r="O585" s="69" t="s">
        <v>394</v>
      </c>
      <c r="P585" s="91">
        <v>-40.4</v>
      </c>
      <c r="Q585" s="91">
        <v>144.5</v>
      </c>
      <c r="R585" s="14" t="s">
        <v>197</v>
      </c>
      <c r="S585" s="87" t="s">
        <v>395</v>
      </c>
      <c r="T585" s="87"/>
      <c r="U585" s="87"/>
      <c r="V585" s="87"/>
      <c r="W585" s="94"/>
      <c r="X585" s="39"/>
      <c r="Y585" s="13"/>
      <c r="Z585" s="13"/>
      <c r="AA585" s="13"/>
      <c r="AB585" s="13"/>
      <c r="AC585" s="13"/>
      <c r="AD585" s="13"/>
      <c r="AE585" s="13"/>
      <c r="AF585" s="13"/>
      <c r="AG585" s="13"/>
      <c r="AH585" s="39"/>
      <c r="AI585" s="140"/>
      <c r="AJ585" s="39"/>
      <c r="AK585" s="140"/>
      <c r="AL585" s="13"/>
      <c r="AM585" s="13"/>
      <c r="AN585" s="13"/>
      <c r="AO585" s="155"/>
      <c r="AP585" s="26"/>
      <c r="AQ585" s="26"/>
      <c r="AR585" s="26"/>
      <c r="AS585" s="26"/>
      <c r="AT585" s="26"/>
      <c r="AU585" s="26"/>
      <c r="AV585" s="26"/>
      <c r="AW585" s="26"/>
      <c r="AX585" s="26"/>
      <c r="AY585" s="26"/>
      <c r="AZ585" s="26"/>
      <c r="BA585" s="26"/>
      <c r="BB585" s="26"/>
      <c r="BC585" s="26"/>
      <c r="BD585" s="26"/>
      <c r="BE585" s="26"/>
      <c r="BF585" s="26"/>
    </row>
    <row r="586" spans="1:58" ht="15.75" customHeight="1" outlineLevel="1" x14ac:dyDescent="0.45">
      <c r="A586" s="13">
        <v>583</v>
      </c>
      <c r="B586" s="39" t="s">
        <v>524</v>
      </c>
      <c r="C586" s="216" t="s">
        <v>525</v>
      </c>
      <c r="D586" s="13" t="s">
        <v>673</v>
      </c>
      <c r="E586" s="13"/>
      <c r="F586" s="133" t="s">
        <v>275</v>
      </c>
      <c r="G586" s="13"/>
      <c r="H586" s="13"/>
      <c r="I586" s="13"/>
      <c r="J586" s="13"/>
      <c r="K586" s="13"/>
      <c r="L586" s="13"/>
      <c r="M586" s="39"/>
      <c r="N586" s="161" t="s">
        <v>663</v>
      </c>
      <c r="O586" s="69" t="s">
        <v>394</v>
      </c>
      <c r="P586" s="91">
        <v>-40.4</v>
      </c>
      <c r="Q586" s="91">
        <v>144.5</v>
      </c>
      <c r="R586" s="14" t="s">
        <v>197</v>
      </c>
      <c r="S586" s="87" t="s">
        <v>395</v>
      </c>
      <c r="T586" s="87"/>
      <c r="U586" s="87"/>
      <c r="V586" s="87"/>
      <c r="W586" s="94"/>
      <c r="X586" s="39"/>
      <c r="Y586" s="13"/>
      <c r="Z586" s="13"/>
      <c r="AA586" s="13"/>
      <c r="AB586" s="13"/>
      <c r="AC586" s="13"/>
      <c r="AD586" s="13"/>
      <c r="AE586" s="13"/>
      <c r="AF586" s="13"/>
      <c r="AG586" s="13"/>
      <c r="AH586" s="39"/>
      <c r="AI586" s="140"/>
      <c r="AJ586" s="39"/>
      <c r="AK586" s="140"/>
      <c r="AL586" s="13"/>
      <c r="AM586" s="13"/>
      <c r="AN586" s="13"/>
      <c r="AO586" s="155"/>
      <c r="AP586" s="26"/>
      <c r="AQ586" s="26"/>
      <c r="AR586" s="26"/>
      <c r="AS586" s="26"/>
      <c r="AT586" s="26"/>
      <c r="AU586" s="26"/>
      <c r="AV586" s="26"/>
      <c r="AW586" s="26"/>
      <c r="AX586" s="26"/>
      <c r="AY586" s="26"/>
      <c r="AZ586" s="26"/>
      <c r="BA586" s="26"/>
      <c r="BB586" s="26"/>
      <c r="BC586" s="26"/>
      <c r="BD586" s="26"/>
      <c r="BE586" s="26"/>
      <c r="BF586" s="26"/>
    </row>
    <row r="587" spans="1:58" ht="15.75" customHeight="1" outlineLevel="1" x14ac:dyDescent="0.45">
      <c r="A587" s="13">
        <v>584</v>
      </c>
      <c r="B587" s="39" t="s">
        <v>524</v>
      </c>
      <c r="C587" s="216" t="s">
        <v>525</v>
      </c>
      <c r="D587" s="13" t="s">
        <v>674</v>
      </c>
      <c r="E587" s="13"/>
      <c r="F587" s="133" t="s">
        <v>275</v>
      </c>
      <c r="G587" s="13"/>
      <c r="H587" s="13"/>
      <c r="I587" s="13"/>
      <c r="J587" s="13"/>
      <c r="K587" s="13"/>
      <c r="L587" s="13"/>
      <c r="M587" s="39"/>
      <c r="N587" s="161" t="s">
        <v>663</v>
      </c>
      <c r="O587" s="69" t="s">
        <v>394</v>
      </c>
      <c r="P587" s="91">
        <v>-40.4</v>
      </c>
      <c r="Q587" s="91">
        <v>144.5</v>
      </c>
      <c r="R587" s="14" t="s">
        <v>197</v>
      </c>
      <c r="S587" s="87" t="s">
        <v>395</v>
      </c>
      <c r="T587" s="87"/>
      <c r="U587" s="87"/>
      <c r="V587" s="87"/>
      <c r="W587" s="94"/>
      <c r="X587" s="39"/>
      <c r="Y587" s="13"/>
      <c r="Z587" s="13"/>
      <c r="AA587" s="13"/>
      <c r="AB587" s="13"/>
      <c r="AC587" s="13"/>
      <c r="AD587" s="13"/>
      <c r="AE587" s="13"/>
      <c r="AF587" s="13"/>
      <c r="AG587" s="13"/>
      <c r="AH587" s="39"/>
      <c r="AI587" s="140"/>
      <c r="AJ587" s="39"/>
      <c r="AK587" s="140"/>
      <c r="AL587" s="13"/>
      <c r="AM587" s="13"/>
      <c r="AN587" s="13"/>
      <c r="AO587" s="155"/>
      <c r="AP587" s="26"/>
      <c r="AQ587" s="26"/>
      <c r="AR587" s="26"/>
      <c r="AS587" s="26"/>
      <c r="AT587" s="26"/>
      <c r="AU587" s="26"/>
      <c r="AV587" s="26"/>
      <c r="AW587" s="26"/>
      <c r="AX587" s="26"/>
      <c r="AY587" s="26"/>
      <c r="AZ587" s="26"/>
      <c r="BA587" s="26"/>
      <c r="BB587" s="26"/>
      <c r="BC587" s="26"/>
      <c r="BD587" s="26"/>
      <c r="BE587" s="26"/>
      <c r="BF587" s="26"/>
    </row>
    <row r="588" spans="1:58" ht="15.75" customHeight="1" outlineLevel="1" x14ac:dyDescent="0.45">
      <c r="A588" s="13">
        <v>585</v>
      </c>
      <c r="B588" s="39" t="s">
        <v>524</v>
      </c>
      <c r="C588" s="216" t="s">
        <v>525</v>
      </c>
      <c r="D588" s="13" t="s">
        <v>675</v>
      </c>
      <c r="E588" s="13"/>
      <c r="F588" s="132" t="s">
        <v>181</v>
      </c>
      <c r="G588" s="13"/>
      <c r="H588" s="13"/>
      <c r="I588" s="13"/>
      <c r="J588" s="13"/>
      <c r="K588" s="13"/>
      <c r="L588" s="13"/>
      <c r="M588" s="39"/>
      <c r="N588" s="161" t="s">
        <v>676</v>
      </c>
      <c r="O588" s="69" t="s">
        <v>364</v>
      </c>
      <c r="P588" s="91">
        <v>25.083166666666667</v>
      </c>
      <c r="Q588" s="91">
        <v>-80.489016666666672</v>
      </c>
      <c r="R588" s="14" t="s">
        <v>222</v>
      </c>
      <c r="S588" s="87" t="s">
        <v>474</v>
      </c>
      <c r="T588" s="87"/>
      <c r="U588" s="87"/>
      <c r="V588" s="87"/>
      <c r="W588" s="94"/>
      <c r="X588" s="39"/>
      <c r="Y588" s="13"/>
      <c r="Z588" s="13"/>
      <c r="AA588" s="13"/>
      <c r="AB588" s="13"/>
      <c r="AC588" s="13"/>
      <c r="AD588" s="13"/>
      <c r="AE588" s="13"/>
      <c r="AF588" s="13"/>
      <c r="AG588" s="13"/>
      <c r="AH588" s="39"/>
      <c r="AI588" s="140"/>
      <c r="AJ588" s="39"/>
      <c r="AK588" s="140"/>
      <c r="AL588" s="13"/>
      <c r="AM588" s="13"/>
      <c r="AN588" s="13"/>
      <c r="AO588" s="155"/>
      <c r="AP588" s="26"/>
      <c r="AQ588" s="26"/>
      <c r="AR588" s="26"/>
      <c r="AS588" s="26"/>
      <c r="AT588" s="26"/>
      <c r="AU588" s="26"/>
      <c r="AV588" s="26"/>
      <c r="AW588" s="26"/>
      <c r="AX588" s="26"/>
      <c r="AY588" s="26"/>
      <c r="AZ588" s="26"/>
      <c r="BA588" s="26"/>
      <c r="BB588" s="26"/>
      <c r="BC588" s="26"/>
      <c r="BD588" s="26"/>
      <c r="BE588" s="26"/>
      <c r="BF588" s="26"/>
    </row>
    <row r="589" spans="1:58" ht="15.75" customHeight="1" outlineLevel="1" x14ac:dyDescent="0.45">
      <c r="A589" s="13">
        <v>586</v>
      </c>
      <c r="B589" s="39" t="s">
        <v>524</v>
      </c>
      <c r="C589" s="216" t="s">
        <v>525</v>
      </c>
      <c r="D589" s="13" t="s">
        <v>677</v>
      </c>
      <c r="E589" s="13"/>
      <c r="F589" s="132" t="s">
        <v>181</v>
      </c>
      <c r="G589" s="13"/>
      <c r="H589" s="13"/>
      <c r="I589" s="13"/>
      <c r="J589" s="13"/>
      <c r="K589" s="13"/>
      <c r="L589" s="13"/>
      <c r="M589" s="39"/>
      <c r="N589" s="161" t="s">
        <v>678</v>
      </c>
      <c r="O589" s="69" t="s">
        <v>364</v>
      </c>
      <c r="P589" s="91">
        <v>25.056249999999999</v>
      </c>
      <c r="Q589" s="91">
        <v>-80.713549999999998</v>
      </c>
      <c r="R589" s="14" t="s">
        <v>222</v>
      </c>
      <c r="S589" s="87" t="s">
        <v>474</v>
      </c>
      <c r="T589" s="87"/>
      <c r="U589" s="87"/>
      <c r="V589" s="87"/>
      <c r="W589" s="94"/>
      <c r="X589" s="39"/>
      <c r="Y589" s="13"/>
      <c r="Z589" s="13"/>
      <c r="AA589" s="13"/>
      <c r="AB589" s="13"/>
      <c r="AC589" s="13"/>
      <c r="AD589" s="13"/>
      <c r="AE589" s="13"/>
      <c r="AF589" s="13"/>
      <c r="AG589" s="13"/>
      <c r="AH589" s="39"/>
      <c r="AI589" s="140"/>
      <c r="AJ589" s="39"/>
      <c r="AK589" s="140"/>
      <c r="AL589" s="13"/>
      <c r="AM589" s="13"/>
      <c r="AN589" s="13"/>
      <c r="AO589" s="155"/>
      <c r="AP589" s="26"/>
      <c r="AQ589" s="26"/>
      <c r="AR589" s="26"/>
      <c r="AS589" s="26"/>
      <c r="AT589" s="26"/>
      <c r="AU589" s="26"/>
      <c r="AV589" s="26"/>
      <c r="AW589" s="26"/>
      <c r="AX589" s="26"/>
      <c r="AY589" s="26"/>
      <c r="AZ589" s="26"/>
      <c r="BA589" s="26"/>
      <c r="BB589" s="26"/>
      <c r="BC589" s="26"/>
      <c r="BD589" s="26"/>
      <c r="BE589" s="26"/>
      <c r="BF589" s="26"/>
    </row>
    <row r="590" spans="1:58" ht="15.75" customHeight="1" outlineLevel="1" x14ac:dyDescent="0.45">
      <c r="A590" s="13">
        <v>587</v>
      </c>
      <c r="B590" s="39" t="s">
        <v>524</v>
      </c>
      <c r="C590" s="216" t="s">
        <v>525</v>
      </c>
      <c r="D590" s="13" t="s">
        <v>679</v>
      </c>
      <c r="E590" s="13"/>
      <c r="F590" s="132" t="s">
        <v>181</v>
      </c>
      <c r="G590" s="13"/>
      <c r="H590" s="13"/>
      <c r="I590" s="13"/>
      <c r="J590" s="13"/>
      <c r="K590" s="13"/>
      <c r="L590" s="13"/>
      <c r="M590" s="39"/>
      <c r="N590" s="161" t="s">
        <v>680</v>
      </c>
      <c r="O590" s="69" t="s">
        <v>364</v>
      </c>
      <c r="P590" s="91">
        <v>25.121749999999999</v>
      </c>
      <c r="Q590" s="91">
        <v>-80.801550000000006</v>
      </c>
      <c r="R590" s="14" t="s">
        <v>222</v>
      </c>
      <c r="S590" s="87" t="s">
        <v>474</v>
      </c>
      <c r="T590" s="87"/>
      <c r="U590" s="87"/>
      <c r="V590" s="87"/>
      <c r="W590" s="94"/>
      <c r="X590" s="39"/>
      <c r="Y590" s="13"/>
      <c r="Z590" s="13"/>
      <c r="AA590" s="13"/>
      <c r="AB590" s="13"/>
      <c r="AC590" s="13"/>
      <c r="AD590" s="13"/>
      <c r="AE590" s="13"/>
      <c r="AF590" s="13"/>
      <c r="AG590" s="13"/>
      <c r="AH590" s="39"/>
      <c r="AI590" s="140"/>
      <c r="AJ590" s="39"/>
      <c r="AK590" s="140"/>
      <c r="AL590" s="13"/>
      <c r="AM590" s="13"/>
      <c r="AN590" s="13"/>
      <c r="AO590" s="155"/>
      <c r="AP590" s="26"/>
      <c r="AQ590" s="26"/>
      <c r="AR590" s="26"/>
      <c r="AS590" s="26"/>
      <c r="AT590" s="26"/>
      <c r="AU590" s="26"/>
      <c r="AV590" s="26"/>
      <c r="AW590" s="26"/>
      <c r="AX590" s="26"/>
      <c r="AY590" s="26"/>
      <c r="AZ590" s="26"/>
      <c r="BA590" s="26"/>
      <c r="BB590" s="26"/>
      <c r="BC590" s="26"/>
      <c r="BD590" s="26"/>
      <c r="BE590" s="26"/>
      <c r="BF590" s="26"/>
    </row>
    <row r="591" spans="1:58" ht="15.75" customHeight="1" outlineLevel="1" x14ac:dyDescent="0.45">
      <c r="A591" s="13">
        <v>588</v>
      </c>
      <c r="B591" s="39" t="s">
        <v>524</v>
      </c>
      <c r="C591" s="216" t="s">
        <v>525</v>
      </c>
      <c r="D591" s="13" t="s">
        <v>681</v>
      </c>
      <c r="E591" s="13"/>
      <c r="F591" s="132" t="s">
        <v>181</v>
      </c>
      <c r="G591" s="13"/>
      <c r="H591" s="13"/>
      <c r="I591" s="13"/>
      <c r="J591" s="13"/>
      <c r="K591" s="13"/>
      <c r="L591" s="13"/>
      <c r="M591" s="39"/>
      <c r="N591" s="161" t="s">
        <v>682</v>
      </c>
      <c r="O591" s="69" t="s">
        <v>364</v>
      </c>
      <c r="P591" s="91">
        <v>24.989049999999999</v>
      </c>
      <c r="Q591" s="91">
        <v>-80.840383333333335</v>
      </c>
      <c r="R591" s="14" t="s">
        <v>222</v>
      </c>
      <c r="S591" s="87" t="s">
        <v>474</v>
      </c>
      <c r="T591" s="87"/>
      <c r="U591" s="87"/>
      <c r="V591" s="87"/>
      <c r="W591" s="94"/>
      <c r="X591" s="39"/>
      <c r="Y591" s="13"/>
      <c r="Z591" s="13"/>
      <c r="AA591" s="13"/>
      <c r="AB591" s="13"/>
      <c r="AC591" s="13"/>
      <c r="AD591" s="13"/>
      <c r="AE591" s="13"/>
      <c r="AF591" s="13"/>
      <c r="AG591" s="13"/>
      <c r="AH591" s="39"/>
      <c r="AI591" s="140"/>
      <c r="AJ591" s="39"/>
      <c r="AK591" s="140"/>
      <c r="AL591" s="13"/>
      <c r="AM591" s="13"/>
      <c r="AN591" s="13"/>
      <c r="AO591" s="155"/>
      <c r="AP591" s="26"/>
      <c r="AQ591" s="26"/>
      <c r="AR591" s="26"/>
      <c r="AS591" s="26"/>
      <c r="AT591" s="26"/>
      <c r="AU591" s="26"/>
      <c r="AV591" s="26"/>
      <c r="AW591" s="26"/>
      <c r="AX591" s="26"/>
      <c r="AY591" s="26"/>
      <c r="AZ591" s="26"/>
      <c r="BA591" s="26"/>
      <c r="BB591" s="26"/>
      <c r="BC591" s="26"/>
      <c r="BD591" s="26"/>
      <c r="BE591" s="26"/>
      <c r="BF591" s="26"/>
    </row>
    <row r="592" spans="1:58" ht="15.75" customHeight="1" outlineLevel="1" x14ac:dyDescent="0.45">
      <c r="A592" s="13">
        <v>589</v>
      </c>
      <c r="B592" s="39" t="s">
        <v>524</v>
      </c>
      <c r="C592" s="216" t="s">
        <v>525</v>
      </c>
      <c r="D592" s="13" t="s">
        <v>683</v>
      </c>
      <c r="E592" s="13"/>
      <c r="F592" s="132" t="s">
        <v>181</v>
      </c>
      <c r="G592" s="13"/>
      <c r="H592" s="13"/>
      <c r="I592" s="13"/>
      <c r="J592" s="13"/>
      <c r="K592" s="13"/>
      <c r="L592" s="13"/>
      <c r="M592" s="39"/>
      <c r="N592" s="161" t="s">
        <v>684</v>
      </c>
      <c r="O592" s="69" t="s">
        <v>364</v>
      </c>
      <c r="P592" s="91">
        <v>25.0534</v>
      </c>
      <c r="Q592" s="91">
        <v>-80.9101</v>
      </c>
      <c r="R592" s="14" t="s">
        <v>222</v>
      </c>
      <c r="S592" s="87" t="s">
        <v>474</v>
      </c>
      <c r="T592" s="87"/>
      <c r="U592" s="87"/>
      <c r="V592" s="87"/>
      <c r="W592" s="94"/>
      <c r="X592" s="39"/>
      <c r="Y592" s="13"/>
      <c r="Z592" s="13"/>
      <c r="AA592" s="13"/>
      <c r="AB592" s="13"/>
      <c r="AC592" s="13"/>
      <c r="AD592" s="13"/>
      <c r="AE592" s="13"/>
      <c r="AF592" s="13"/>
      <c r="AG592" s="13"/>
      <c r="AH592" s="39"/>
      <c r="AI592" s="140"/>
      <c r="AJ592" s="39"/>
      <c r="AK592" s="140"/>
      <c r="AL592" s="13"/>
      <c r="AM592" s="13"/>
      <c r="AN592" s="13"/>
      <c r="AO592" s="155"/>
      <c r="AP592" s="26"/>
      <c r="AQ592" s="26"/>
      <c r="AR592" s="26"/>
      <c r="AS592" s="26"/>
      <c r="AT592" s="26"/>
      <c r="AU592" s="26"/>
      <c r="AV592" s="26"/>
      <c r="AW592" s="26"/>
      <c r="AX592" s="26"/>
      <c r="AY592" s="26"/>
      <c r="AZ592" s="26"/>
      <c r="BA592" s="26"/>
      <c r="BB592" s="26"/>
      <c r="BC592" s="26"/>
      <c r="BD592" s="26"/>
      <c r="BE592" s="26"/>
      <c r="BF592" s="26"/>
    </row>
    <row r="593" spans="1:58" ht="15.75" customHeight="1" outlineLevel="1" x14ac:dyDescent="0.45">
      <c r="A593" s="13">
        <v>590</v>
      </c>
      <c r="B593" s="39" t="s">
        <v>524</v>
      </c>
      <c r="C593" s="216" t="s">
        <v>525</v>
      </c>
      <c r="D593" s="13" t="s">
        <v>685</v>
      </c>
      <c r="E593" s="13"/>
      <c r="F593" s="132" t="s">
        <v>181</v>
      </c>
      <c r="G593" s="13"/>
      <c r="H593" s="13"/>
      <c r="I593" s="13"/>
      <c r="J593" s="13"/>
      <c r="K593" s="13"/>
      <c r="L593" s="13"/>
      <c r="M593" s="39"/>
      <c r="N593" s="161" t="s">
        <v>686</v>
      </c>
      <c r="O593" s="69" t="s">
        <v>364</v>
      </c>
      <c r="P593" s="91">
        <v>30.376000000000001</v>
      </c>
      <c r="Q593" s="91">
        <v>-87.012</v>
      </c>
      <c r="R593" s="14" t="s">
        <v>204</v>
      </c>
      <c r="S593" s="87" t="s">
        <v>474</v>
      </c>
      <c r="T593" s="87"/>
      <c r="U593" s="87"/>
      <c r="V593" s="87"/>
      <c r="W593" s="94"/>
      <c r="X593" s="39"/>
      <c r="Y593" s="13"/>
      <c r="Z593" s="13"/>
      <c r="AA593" s="13"/>
      <c r="AB593" s="13"/>
      <c r="AC593" s="13"/>
      <c r="AD593" s="13"/>
      <c r="AE593" s="13"/>
      <c r="AF593" s="13"/>
      <c r="AG593" s="13"/>
      <c r="AH593" s="39"/>
      <c r="AI593" s="140"/>
      <c r="AJ593" s="39"/>
      <c r="AK593" s="140"/>
      <c r="AL593" s="13"/>
      <c r="AM593" s="13"/>
      <c r="AN593" s="13"/>
      <c r="AO593" s="155"/>
      <c r="AP593" s="26"/>
      <c r="AQ593" s="26"/>
      <c r="AR593" s="26"/>
      <c r="AS593" s="26"/>
      <c r="AT593" s="26"/>
      <c r="AU593" s="26"/>
      <c r="AV593" s="26"/>
      <c r="AW593" s="26"/>
      <c r="AX593" s="26"/>
      <c r="AY593" s="26"/>
      <c r="AZ593" s="26"/>
      <c r="BA593" s="26"/>
      <c r="BB593" s="26"/>
      <c r="BC593" s="26"/>
      <c r="BD593" s="26"/>
      <c r="BE593" s="26"/>
      <c r="BF593" s="26"/>
    </row>
    <row r="594" spans="1:58" ht="15.75" customHeight="1" outlineLevel="1" x14ac:dyDescent="0.45">
      <c r="A594" s="13">
        <v>591</v>
      </c>
      <c r="B594" s="39" t="s">
        <v>524</v>
      </c>
      <c r="C594" s="216" t="s">
        <v>525</v>
      </c>
      <c r="D594" s="13" t="s">
        <v>687</v>
      </c>
      <c r="E594" s="13"/>
      <c r="F594" s="132" t="s">
        <v>181</v>
      </c>
      <c r="G594" s="13"/>
      <c r="H594" s="13"/>
      <c r="I594" s="13"/>
      <c r="J594" s="13"/>
      <c r="K594" s="13"/>
      <c r="L594" s="13"/>
      <c r="M594" s="39"/>
      <c r="N594" s="161" t="s">
        <v>686</v>
      </c>
      <c r="O594" s="69" t="s">
        <v>364</v>
      </c>
      <c r="P594" s="91">
        <v>30.376000000000001</v>
      </c>
      <c r="Q594" s="91">
        <v>-87.012</v>
      </c>
      <c r="R594" s="14" t="s">
        <v>204</v>
      </c>
      <c r="S594" s="87" t="s">
        <v>474</v>
      </c>
      <c r="T594" s="87"/>
      <c r="U594" s="87"/>
      <c r="V594" s="87"/>
      <c r="W594" s="94"/>
      <c r="X594" s="39"/>
      <c r="Y594" s="13"/>
      <c r="Z594" s="13"/>
      <c r="AA594" s="13"/>
      <c r="AB594" s="13"/>
      <c r="AC594" s="13"/>
      <c r="AD594" s="13"/>
      <c r="AE594" s="13"/>
      <c r="AF594" s="13"/>
      <c r="AG594" s="13"/>
      <c r="AH594" s="39"/>
      <c r="AI594" s="140"/>
      <c r="AJ594" s="39"/>
      <c r="AK594" s="140"/>
      <c r="AL594" s="13"/>
      <c r="AM594" s="13"/>
      <c r="AN594" s="13"/>
      <c r="AO594" s="155"/>
      <c r="AP594" s="26"/>
      <c r="AQ594" s="26"/>
      <c r="AR594" s="26"/>
      <c r="AS594" s="26"/>
      <c r="AT594" s="26"/>
      <c r="AU594" s="26"/>
      <c r="AV594" s="26"/>
      <c r="AW594" s="26"/>
      <c r="AX594" s="26"/>
      <c r="AY594" s="26"/>
      <c r="AZ594" s="26"/>
      <c r="BA594" s="26"/>
      <c r="BB594" s="26"/>
      <c r="BC594" s="26"/>
      <c r="BD594" s="26"/>
      <c r="BE594" s="26"/>
      <c r="BF594" s="26"/>
    </row>
    <row r="595" spans="1:58" ht="15.75" customHeight="1" outlineLevel="1" x14ac:dyDescent="0.45">
      <c r="A595" s="13">
        <v>592</v>
      </c>
      <c r="B595" s="39" t="s">
        <v>524</v>
      </c>
      <c r="C595" s="216" t="s">
        <v>525</v>
      </c>
      <c r="D595" s="13" t="s">
        <v>688</v>
      </c>
      <c r="E595" s="13"/>
      <c r="F595" s="132" t="s">
        <v>181</v>
      </c>
      <c r="G595" s="13"/>
      <c r="H595" s="13"/>
      <c r="I595" s="13"/>
      <c r="J595" s="13"/>
      <c r="K595" s="13"/>
      <c r="L595" s="13"/>
      <c r="M595" s="39"/>
      <c r="N595" s="161" t="s">
        <v>686</v>
      </c>
      <c r="O595" s="69" t="s">
        <v>364</v>
      </c>
      <c r="P595" s="91">
        <v>30.376000000000001</v>
      </c>
      <c r="Q595" s="91">
        <v>-87.012</v>
      </c>
      <c r="R595" s="14" t="s">
        <v>204</v>
      </c>
      <c r="S595" s="87" t="s">
        <v>474</v>
      </c>
      <c r="T595" s="87"/>
      <c r="U595" s="87"/>
      <c r="V595" s="87"/>
      <c r="W595" s="94"/>
      <c r="X595" s="39"/>
      <c r="Y595" s="13"/>
      <c r="Z595" s="13"/>
      <c r="AA595" s="13"/>
      <c r="AB595" s="13"/>
      <c r="AC595" s="13"/>
      <c r="AD595" s="13"/>
      <c r="AE595" s="13"/>
      <c r="AF595" s="13"/>
      <c r="AG595" s="13"/>
      <c r="AH595" s="39"/>
      <c r="AI595" s="140"/>
      <c r="AJ595" s="39"/>
      <c r="AK595" s="140"/>
      <c r="AL595" s="13"/>
      <c r="AM595" s="13"/>
      <c r="AN595" s="13"/>
      <c r="AO595" s="155"/>
      <c r="AP595" s="26"/>
      <c r="AQ595" s="26"/>
      <c r="AR595" s="26"/>
      <c r="AS595" s="26"/>
      <c r="AT595" s="26"/>
      <c r="AU595" s="26"/>
      <c r="AV595" s="26"/>
      <c r="AW595" s="26"/>
      <c r="AX595" s="26"/>
      <c r="AY595" s="26"/>
      <c r="AZ595" s="26"/>
      <c r="BA595" s="26"/>
      <c r="BB595" s="26"/>
      <c r="BC595" s="26"/>
      <c r="BD595" s="26"/>
      <c r="BE595" s="26"/>
      <c r="BF595" s="26"/>
    </row>
    <row r="596" spans="1:58" ht="15.75" customHeight="1" outlineLevel="1" x14ac:dyDescent="0.45">
      <c r="A596" s="13">
        <v>593</v>
      </c>
      <c r="B596" s="39" t="s">
        <v>524</v>
      </c>
      <c r="C596" s="216" t="s">
        <v>525</v>
      </c>
      <c r="D596" s="13" t="s">
        <v>689</v>
      </c>
      <c r="E596" s="13"/>
      <c r="F596" s="132" t="s">
        <v>181</v>
      </c>
      <c r="G596" s="13"/>
      <c r="H596" s="13"/>
      <c r="I596" s="13"/>
      <c r="J596" s="13"/>
      <c r="K596" s="13"/>
      <c r="L596" s="13"/>
      <c r="M596" s="39"/>
      <c r="N596" s="161" t="s">
        <v>686</v>
      </c>
      <c r="O596" s="69" t="s">
        <v>364</v>
      </c>
      <c r="P596" s="91">
        <v>30.376000000000001</v>
      </c>
      <c r="Q596" s="91">
        <v>-87.012</v>
      </c>
      <c r="R596" s="14" t="s">
        <v>204</v>
      </c>
      <c r="S596" s="87" t="s">
        <v>474</v>
      </c>
      <c r="T596" s="87"/>
      <c r="U596" s="87"/>
      <c r="V596" s="87"/>
      <c r="W596" s="94"/>
      <c r="X596" s="39"/>
      <c r="Y596" s="13"/>
      <c r="Z596" s="13"/>
      <c r="AA596" s="13"/>
      <c r="AB596" s="13"/>
      <c r="AC596" s="13"/>
      <c r="AD596" s="13"/>
      <c r="AE596" s="13"/>
      <c r="AF596" s="13"/>
      <c r="AG596" s="13"/>
      <c r="AH596" s="39"/>
      <c r="AI596" s="140"/>
      <c r="AJ596" s="39"/>
      <c r="AK596" s="140"/>
      <c r="AL596" s="13"/>
      <c r="AM596" s="13"/>
      <c r="AN596" s="13"/>
      <c r="AO596" s="155"/>
      <c r="AP596" s="26"/>
      <c r="AQ596" s="26"/>
      <c r="AR596" s="26"/>
      <c r="AS596" s="26"/>
      <c r="AT596" s="26"/>
      <c r="AU596" s="26"/>
      <c r="AV596" s="26"/>
      <c r="AW596" s="26"/>
      <c r="AX596" s="26"/>
      <c r="AY596" s="26"/>
      <c r="AZ596" s="26"/>
      <c r="BA596" s="26"/>
      <c r="BB596" s="26"/>
      <c r="BC596" s="26"/>
      <c r="BD596" s="26"/>
      <c r="BE596" s="26"/>
      <c r="BF596" s="26"/>
    </row>
    <row r="597" spans="1:58" ht="15.75" customHeight="1" outlineLevel="1" x14ac:dyDescent="0.45">
      <c r="A597" s="13">
        <v>594</v>
      </c>
      <c r="B597" s="39" t="s">
        <v>524</v>
      </c>
      <c r="C597" s="216" t="s">
        <v>525</v>
      </c>
      <c r="D597" s="13" t="s">
        <v>690</v>
      </c>
      <c r="E597" s="13"/>
      <c r="F597" s="132" t="s">
        <v>181</v>
      </c>
      <c r="G597" s="13"/>
      <c r="H597" s="13"/>
      <c r="I597" s="13"/>
      <c r="J597" s="13"/>
      <c r="K597" s="13"/>
      <c r="L597" s="13"/>
      <c r="M597" s="39"/>
      <c r="N597" s="161" t="s">
        <v>686</v>
      </c>
      <c r="O597" s="69" t="s">
        <v>364</v>
      </c>
      <c r="P597" s="91">
        <v>30.376000000000001</v>
      </c>
      <c r="Q597" s="91">
        <v>-87.012</v>
      </c>
      <c r="R597" s="14" t="s">
        <v>204</v>
      </c>
      <c r="S597" s="87" t="s">
        <v>474</v>
      </c>
      <c r="T597" s="87"/>
      <c r="U597" s="87"/>
      <c r="V597" s="87"/>
      <c r="W597" s="94"/>
      <c r="X597" s="39"/>
      <c r="Y597" s="13"/>
      <c r="Z597" s="13"/>
      <c r="AA597" s="13"/>
      <c r="AB597" s="13"/>
      <c r="AC597" s="13"/>
      <c r="AD597" s="13"/>
      <c r="AE597" s="13"/>
      <c r="AF597" s="13"/>
      <c r="AG597" s="13"/>
      <c r="AH597" s="39"/>
      <c r="AI597" s="140"/>
      <c r="AJ597" s="39"/>
      <c r="AK597" s="140"/>
      <c r="AL597" s="13"/>
      <c r="AM597" s="13"/>
      <c r="AN597" s="13"/>
      <c r="AO597" s="155"/>
      <c r="AP597" s="26"/>
      <c r="AQ597" s="26"/>
      <c r="AR597" s="26"/>
      <c r="AS597" s="26"/>
      <c r="AT597" s="26"/>
      <c r="AU597" s="26"/>
      <c r="AV597" s="26"/>
      <c r="AW597" s="26"/>
      <c r="AX597" s="26"/>
      <c r="AY597" s="26"/>
      <c r="AZ597" s="26"/>
      <c r="BA597" s="26"/>
      <c r="BB597" s="26"/>
      <c r="BC597" s="26"/>
      <c r="BD597" s="26"/>
      <c r="BE597" s="26"/>
      <c r="BF597" s="26"/>
    </row>
    <row r="598" spans="1:58" ht="15.75" customHeight="1" outlineLevel="1" x14ac:dyDescent="0.45">
      <c r="A598" s="13">
        <v>595</v>
      </c>
      <c r="B598" s="39" t="s">
        <v>524</v>
      </c>
      <c r="C598" s="216" t="s">
        <v>525</v>
      </c>
      <c r="D598" s="13" t="s">
        <v>691</v>
      </c>
      <c r="E598" s="13"/>
      <c r="F598" s="132" t="s">
        <v>181</v>
      </c>
      <c r="G598" s="13"/>
      <c r="H598" s="13"/>
      <c r="I598" s="13"/>
      <c r="J598" s="13"/>
      <c r="K598" s="13"/>
      <c r="L598" s="13"/>
      <c r="M598" s="39"/>
      <c r="N598" s="161" t="s">
        <v>686</v>
      </c>
      <c r="O598" s="69" t="s">
        <v>364</v>
      </c>
      <c r="P598" s="91">
        <v>30.376000000000001</v>
      </c>
      <c r="Q598" s="91">
        <v>-87.012</v>
      </c>
      <c r="R598" s="14" t="s">
        <v>204</v>
      </c>
      <c r="S598" s="87" t="s">
        <v>474</v>
      </c>
      <c r="T598" s="87"/>
      <c r="U598" s="87"/>
      <c r="V598" s="87"/>
      <c r="W598" s="94"/>
      <c r="X598" s="39"/>
      <c r="Y598" s="13"/>
      <c r="Z598" s="13"/>
      <c r="AA598" s="13"/>
      <c r="AB598" s="13"/>
      <c r="AC598" s="13"/>
      <c r="AD598" s="13"/>
      <c r="AE598" s="13"/>
      <c r="AF598" s="13"/>
      <c r="AG598" s="13"/>
      <c r="AH598" s="39"/>
      <c r="AI598" s="140"/>
      <c r="AJ598" s="39"/>
      <c r="AK598" s="140"/>
      <c r="AL598" s="13"/>
      <c r="AM598" s="13"/>
      <c r="AN598" s="13"/>
      <c r="AO598" s="155"/>
      <c r="AP598" s="26"/>
      <c r="AQ598" s="26"/>
      <c r="AR598" s="26"/>
      <c r="AS598" s="26"/>
      <c r="AT598" s="26"/>
      <c r="AU598" s="26"/>
      <c r="AV598" s="26"/>
      <c r="AW598" s="26"/>
      <c r="AX598" s="26"/>
      <c r="AY598" s="26"/>
      <c r="AZ598" s="26"/>
      <c r="BA598" s="26"/>
      <c r="BB598" s="26"/>
      <c r="BC598" s="26"/>
      <c r="BD598" s="26"/>
      <c r="BE598" s="26"/>
      <c r="BF598" s="26"/>
    </row>
    <row r="599" spans="1:58" ht="15.75" customHeight="1" outlineLevel="1" x14ac:dyDescent="0.45">
      <c r="A599" s="13">
        <v>596</v>
      </c>
      <c r="B599" s="39" t="s">
        <v>524</v>
      </c>
      <c r="C599" s="216" t="s">
        <v>525</v>
      </c>
      <c r="D599" s="13" t="s">
        <v>692</v>
      </c>
      <c r="E599" s="13"/>
      <c r="F599" s="132" t="s">
        <v>181</v>
      </c>
      <c r="G599" s="13"/>
      <c r="H599" s="13"/>
      <c r="I599" s="13"/>
      <c r="J599" s="13"/>
      <c r="K599" s="13"/>
      <c r="L599" s="13"/>
      <c r="M599" s="39"/>
      <c r="N599" s="161" t="s">
        <v>693</v>
      </c>
      <c r="O599" s="69" t="s">
        <v>364</v>
      </c>
      <c r="P599" s="91">
        <v>30.335000000000001</v>
      </c>
      <c r="Q599" s="91">
        <v>-87.239000000000004</v>
      </c>
      <c r="R599" s="14" t="s">
        <v>204</v>
      </c>
      <c r="S599" s="87" t="s">
        <v>474</v>
      </c>
      <c r="T599" s="87"/>
      <c r="U599" s="87"/>
      <c r="V599" s="87"/>
      <c r="W599" s="94"/>
      <c r="X599" s="39"/>
      <c r="Y599" s="13"/>
      <c r="Z599" s="13"/>
      <c r="AA599" s="13"/>
      <c r="AB599" s="13"/>
      <c r="AC599" s="13"/>
      <c r="AD599" s="13"/>
      <c r="AE599" s="13"/>
      <c r="AF599" s="13"/>
      <c r="AG599" s="13"/>
      <c r="AH599" s="39"/>
      <c r="AI599" s="140"/>
      <c r="AJ599" s="39"/>
      <c r="AK599" s="140"/>
      <c r="AL599" s="13"/>
      <c r="AM599" s="13"/>
      <c r="AN599" s="13"/>
      <c r="AO599" s="155"/>
      <c r="AP599" s="26"/>
      <c r="AQ599" s="26"/>
      <c r="AR599" s="26"/>
      <c r="AS599" s="26"/>
      <c r="AT599" s="26"/>
      <c r="AU599" s="26"/>
      <c r="AV599" s="26"/>
      <c r="AW599" s="26"/>
      <c r="AX599" s="26"/>
      <c r="AY599" s="26"/>
      <c r="AZ599" s="26"/>
      <c r="BA599" s="26"/>
      <c r="BB599" s="26"/>
      <c r="BC599" s="26"/>
      <c r="BD599" s="26"/>
      <c r="BE599" s="26"/>
      <c r="BF599" s="26"/>
    </row>
    <row r="600" spans="1:58" ht="15.75" customHeight="1" outlineLevel="1" x14ac:dyDescent="0.45">
      <c r="A600" s="13">
        <v>597</v>
      </c>
      <c r="B600" s="39" t="s">
        <v>524</v>
      </c>
      <c r="C600" s="216" t="s">
        <v>525</v>
      </c>
      <c r="D600" s="13" t="s">
        <v>694</v>
      </c>
      <c r="E600" s="13"/>
      <c r="F600" s="132" t="s">
        <v>181</v>
      </c>
      <c r="G600" s="13"/>
      <c r="H600" s="13"/>
      <c r="I600" s="13"/>
      <c r="J600" s="13"/>
      <c r="K600" s="13"/>
      <c r="L600" s="13"/>
      <c r="M600" s="39"/>
      <c r="N600" s="161" t="s">
        <v>695</v>
      </c>
      <c r="O600" s="69" t="s">
        <v>364</v>
      </c>
      <c r="P600" s="91">
        <v>30.416</v>
      </c>
      <c r="Q600" s="91">
        <v>-86.572999999999993</v>
      </c>
      <c r="R600" s="14" t="s">
        <v>204</v>
      </c>
      <c r="S600" s="87" t="s">
        <v>474</v>
      </c>
      <c r="T600" s="87"/>
      <c r="U600" s="87"/>
      <c r="V600" s="87"/>
      <c r="W600" s="94"/>
      <c r="X600" s="39"/>
      <c r="Y600" s="13"/>
      <c r="Z600" s="13"/>
      <c r="AA600" s="13"/>
      <c r="AB600" s="13"/>
      <c r="AC600" s="13"/>
      <c r="AD600" s="13"/>
      <c r="AE600" s="13"/>
      <c r="AF600" s="13"/>
      <c r="AG600" s="13"/>
      <c r="AH600" s="39"/>
      <c r="AI600" s="140"/>
      <c r="AJ600" s="39"/>
      <c r="AK600" s="140"/>
      <c r="AL600" s="13"/>
      <c r="AM600" s="13"/>
      <c r="AN600" s="13"/>
      <c r="AO600" s="155"/>
      <c r="AP600" s="26"/>
      <c r="AQ600" s="26"/>
      <c r="AR600" s="26"/>
      <c r="AS600" s="26"/>
      <c r="AT600" s="26"/>
      <c r="AU600" s="26"/>
      <c r="AV600" s="26"/>
      <c r="AW600" s="26"/>
      <c r="AX600" s="26"/>
      <c r="AY600" s="26"/>
      <c r="AZ600" s="26"/>
      <c r="BA600" s="26"/>
      <c r="BB600" s="26"/>
      <c r="BC600" s="26"/>
      <c r="BD600" s="26"/>
      <c r="BE600" s="26"/>
      <c r="BF600" s="26"/>
    </row>
    <row r="601" spans="1:58" ht="15.75" customHeight="1" outlineLevel="1" x14ac:dyDescent="0.45">
      <c r="A601" s="13">
        <v>598</v>
      </c>
      <c r="B601" s="39" t="s">
        <v>524</v>
      </c>
      <c r="C601" s="216" t="s">
        <v>525</v>
      </c>
      <c r="D601" s="13" t="s">
        <v>696</v>
      </c>
      <c r="E601" s="13"/>
      <c r="F601" s="132" t="s">
        <v>181</v>
      </c>
      <c r="G601" s="13"/>
      <c r="H601" s="13"/>
      <c r="I601" s="13"/>
      <c r="J601" s="13"/>
      <c r="K601" s="13"/>
      <c r="L601" s="13"/>
      <c r="M601" s="39"/>
      <c r="N601" s="161" t="s">
        <v>697</v>
      </c>
      <c r="O601" s="69" t="s">
        <v>364</v>
      </c>
      <c r="P601" s="91">
        <v>30.081</v>
      </c>
      <c r="Q601" s="91">
        <v>-85.494</v>
      </c>
      <c r="R601" s="14" t="s">
        <v>204</v>
      </c>
      <c r="S601" s="87" t="s">
        <v>474</v>
      </c>
      <c r="T601" s="87"/>
      <c r="U601" s="87"/>
      <c r="V601" s="87"/>
      <c r="W601" s="94"/>
      <c r="X601" s="39"/>
      <c r="Y601" s="13"/>
      <c r="Z601" s="13"/>
      <c r="AA601" s="13"/>
      <c r="AB601" s="13"/>
      <c r="AC601" s="13"/>
      <c r="AD601" s="13"/>
      <c r="AE601" s="13"/>
      <c r="AF601" s="13"/>
      <c r="AG601" s="13"/>
      <c r="AH601" s="39"/>
      <c r="AI601" s="140"/>
      <c r="AJ601" s="39"/>
      <c r="AK601" s="140"/>
      <c r="AL601" s="13"/>
      <c r="AM601" s="13"/>
      <c r="AN601" s="13"/>
      <c r="AO601" s="155"/>
      <c r="AP601" s="26"/>
      <c r="AQ601" s="26"/>
      <c r="AR601" s="26"/>
      <c r="AS601" s="26"/>
      <c r="AT601" s="26"/>
      <c r="AU601" s="26"/>
      <c r="AV601" s="26"/>
      <c r="AW601" s="26"/>
      <c r="AX601" s="26"/>
      <c r="AY601" s="26"/>
      <c r="AZ601" s="26"/>
      <c r="BA601" s="26"/>
      <c r="BB601" s="26"/>
      <c r="BC601" s="26"/>
      <c r="BD601" s="26"/>
      <c r="BE601" s="26"/>
      <c r="BF601" s="26"/>
    </row>
    <row r="602" spans="1:58" ht="15.75" customHeight="1" outlineLevel="1" x14ac:dyDescent="0.45">
      <c r="A602" s="13">
        <v>599</v>
      </c>
      <c r="B602" s="39" t="s">
        <v>524</v>
      </c>
      <c r="C602" s="216" t="s">
        <v>525</v>
      </c>
      <c r="D602" s="13" t="s">
        <v>698</v>
      </c>
      <c r="E602" s="13"/>
      <c r="F602" s="132" t="s">
        <v>181</v>
      </c>
      <c r="G602" s="13"/>
      <c r="H602" s="13"/>
      <c r="I602" s="13"/>
      <c r="J602" s="13"/>
      <c r="K602" s="13"/>
      <c r="L602" s="13"/>
      <c r="M602" s="39"/>
      <c r="N602" s="161" t="s">
        <v>699</v>
      </c>
      <c r="O602" s="69" t="s">
        <v>364</v>
      </c>
      <c r="P602" s="91">
        <v>29.867999999999999</v>
      </c>
      <c r="Q602" s="91">
        <v>-85.366</v>
      </c>
      <c r="R602" s="14" t="s">
        <v>204</v>
      </c>
      <c r="S602" s="87" t="s">
        <v>474</v>
      </c>
      <c r="T602" s="87"/>
      <c r="U602" s="87"/>
      <c r="V602" s="87"/>
      <c r="W602" s="94"/>
      <c r="X602" s="39"/>
      <c r="Y602" s="13"/>
      <c r="Z602" s="13"/>
      <c r="AA602" s="13"/>
      <c r="AB602" s="13"/>
      <c r="AC602" s="13"/>
      <c r="AD602" s="13"/>
      <c r="AE602" s="13"/>
      <c r="AF602" s="13"/>
      <c r="AG602" s="13"/>
      <c r="AH602" s="39"/>
      <c r="AI602" s="140"/>
      <c r="AJ602" s="39"/>
      <c r="AK602" s="140"/>
      <c r="AL602" s="13"/>
      <c r="AM602" s="13"/>
      <c r="AN602" s="13"/>
      <c r="AO602" s="155"/>
      <c r="AP602" s="26"/>
      <c r="AQ602" s="26"/>
      <c r="AR602" s="26"/>
      <c r="AS602" s="26"/>
      <c r="AT602" s="26"/>
      <c r="AU602" s="26"/>
      <c r="AV602" s="26"/>
      <c r="AW602" s="26"/>
      <c r="AX602" s="26"/>
      <c r="AY602" s="26"/>
      <c r="AZ602" s="26"/>
      <c r="BA602" s="26"/>
      <c r="BB602" s="26"/>
      <c r="BC602" s="26"/>
      <c r="BD602" s="26"/>
      <c r="BE602" s="26"/>
      <c r="BF602" s="26"/>
    </row>
    <row r="603" spans="1:58" ht="15.75" customHeight="1" outlineLevel="1" x14ac:dyDescent="0.45">
      <c r="A603" s="13">
        <v>600</v>
      </c>
      <c r="B603" s="39" t="s">
        <v>524</v>
      </c>
      <c r="C603" s="216" t="s">
        <v>525</v>
      </c>
      <c r="D603" s="13" t="s">
        <v>700</v>
      </c>
      <c r="E603" s="13"/>
      <c r="F603" s="132" t="s">
        <v>181</v>
      </c>
      <c r="G603" s="13"/>
      <c r="H603" s="13"/>
      <c r="I603" s="13"/>
      <c r="J603" s="13"/>
      <c r="K603" s="13"/>
      <c r="L603" s="13"/>
      <c r="M603" s="39"/>
      <c r="N603" s="161" t="s">
        <v>699</v>
      </c>
      <c r="O603" s="69" t="s">
        <v>364</v>
      </c>
      <c r="P603" s="91">
        <v>29.867999999999999</v>
      </c>
      <c r="Q603" s="91">
        <v>-85.366</v>
      </c>
      <c r="R603" s="14" t="s">
        <v>204</v>
      </c>
      <c r="S603" s="87" t="s">
        <v>474</v>
      </c>
      <c r="T603" s="87"/>
      <c r="U603" s="87"/>
      <c r="V603" s="87"/>
      <c r="W603" s="94"/>
      <c r="X603" s="39"/>
      <c r="Y603" s="13"/>
      <c r="Z603" s="13"/>
      <c r="AA603" s="13"/>
      <c r="AB603" s="13"/>
      <c r="AC603" s="13"/>
      <c r="AD603" s="13"/>
      <c r="AE603" s="13"/>
      <c r="AF603" s="13"/>
      <c r="AG603" s="13"/>
      <c r="AH603" s="39"/>
      <c r="AI603" s="140"/>
      <c r="AJ603" s="39"/>
      <c r="AK603" s="140"/>
      <c r="AL603" s="13"/>
      <c r="AM603" s="13"/>
      <c r="AN603" s="13"/>
      <c r="AO603" s="155"/>
      <c r="AP603" s="26"/>
      <c r="AQ603" s="26"/>
      <c r="AR603" s="26"/>
      <c r="AS603" s="26"/>
      <c r="AT603" s="26"/>
      <c r="AU603" s="26"/>
      <c r="AV603" s="26"/>
      <c r="AW603" s="26"/>
      <c r="AX603" s="26"/>
      <c r="AY603" s="26"/>
      <c r="AZ603" s="26"/>
      <c r="BA603" s="26"/>
      <c r="BB603" s="26"/>
      <c r="BC603" s="26"/>
      <c r="BD603" s="26"/>
      <c r="BE603" s="26"/>
      <c r="BF603" s="26"/>
    </row>
    <row r="604" spans="1:58" ht="15.75" customHeight="1" outlineLevel="1" x14ac:dyDescent="0.45">
      <c r="A604" s="13">
        <v>601</v>
      </c>
      <c r="B604" s="39" t="s">
        <v>524</v>
      </c>
      <c r="C604" s="216" t="s">
        <v>525</v>
      </c>
      <c r="D604" s="13" t="s">
        <v>701</v>
      </c>
      <c r="E604" s="13"/>
      <c r="F604" s="132" t="s">
        <v>181</v>
      </c>
      <c r="G604" s="13"/>
      <c r="H604" s="13"/>
      <c r="I604" s="13"/>
      <c r="J604" s="13"/>
      <c r="K604" s="13"/>
      <c r="L604" s="13"/>
      <c r="M604" s="39"/>
      <c r="N604" s="161" t="s">
        <v>702</v>
      </c>
      <c r="O604" s="69" t="s">
        <v>364</v>
      </c>
      <c r="P604" s="91">
        <v>24.673999999999999</v>
      </c>
      <c r="Q604" s="91">
        <v>-81.242000000000004</v>
      </c>
      <c r="R604" s="14" t="s">
        <v>222</v>
      </c>
      <c r="S604" s="87" t="s">
        <v>474</v>
      </c>
      <c r="T604" s="87"/>
      <c r="U604" s="87"/>
      <c r="V604" s="87"/>
      <c r="W604" s="94"/>
      <c r="X604" s="39"/>
      <c r="Y604" s="13"/>
      <c r="Z604" s="13"/>
      <c r="AA604" s="13"/>
      <c r="AB604" s="13"/>
      <c r="AC604" s="13"/>
      <c r="AD604" s="13"/>
      <c r="AE604" s="13"/>
      <c r="AF604" s="13"/>
      <c r="AG604" s="13"/>
      <c r="AH604" s="39"/>
      <c r="AI604" s="140"/>
      <c r="AJ604" s="39"/>
      <c r="AK604" s="140"/>
      <c r="AL604" s="13"/>
      <c r="AM604" s="13"/>
      <c r="AN604" s="13"/>
      <c r="AO604" s="155"/>
      <c r="AP604" s="26"/>
      <c r="AQ604" s="26"/>
      <c r="AR604" s="26"/>
      <c r="AS604" s="26"/>
      <c r="AT604" s="26"/>
      <c r="AU604" s="26"/>
      <c r="AV604" s="26"/>
      <c r="AW604" s="26"/>
      <c r="AX604" s="26"/>
      <c r="AY604" s="26"/>
      <c r="AZ604" s="26"/>
      <c r="BA604" s="26"/>
      <c r="BB604" s="26"/>
      <c r="BC604" s="26"/>
      <c r="BD604" s="26"/>
      <c r="BE604" s="26"/>
      <c r="BF604" s="26"/>
    </row>
    <row r="605" spans="1:58" ht="15.75" customHeight="1" outlineLevel="1" x14ac:dyDescent="0.45">
      <c r="A605" s="13">
        <v>602</v>
      </c>
      <c r="B605" s="39" t="s">
        <v>524</v>
      </c>
      <c r="C605" s="216" t="s">
        <v>525</v>
      </c>
      <c r="D605" s="13" t="s">
        <v>703</v>
      </c>
      <c r="E605" s="13"/>
      <c r="F605" s="132" t="s">
        <v>181</v>
      </c>
      <c r="G605" s="13"/>
      <c r="H605" s="13"/>
      <c r="I605" s="13"/>
      <c r="J605" s="13"/>
      <c r="K605" s="13"/>
      <c r="L605" s="13"/>
      <c r="M605" s="39"/>
      <c r="N605" s="161" t="s">
        <v>704</v>
      </c>
      <c r="O605" s="69" t="s">
        <v>364</v>
      </c>
      <c r="P605" s="91">
        <v>24.678999999999998</v>
      </c>
      <c r="Q605" s="91">
        <v>-81.236000000000004</v>
      </c>
      <c r="R605" s="14" t="s">
        <v>222</v>
      </c>
      <c r="S605" s="87" t="s">
        <v>474</v>
      </c>
      <c r="T605" s="87"/>
      <c r="U605" s="87"/>
      <c r="V605" s="87"/>
      <c r="W605" s="94"/>
      <c r="X605" s="39"/>
      <c r="Y605" s="13"/>
      <c r="Z605" s="13"/>
      <c r="AA605" s="13"/>
      <c r="AB605" s="13"/>
      <c r="AC605" s="13"/>
      <c r="AD605" s="13"/>
      <c r="AE605" s="13"/>
      <c r="AF605" s="13"/>
      <c r="AG605" s="13"/>
      <c r="AH605" s="39"/>
      <c r="AI605" s="140"/>
      <c r="AJ605" s="39"/>
      <c r="AK605" s="140"/>
      <c r="AL605" s="13"/>
      <c r="AM605" s="13"/>
      <c r="AN605" s="13"/>
      <c r="AO605" s="155"/>
      <c r="AP605" s="26"/>
      <c r="AQ605" s="26"/>
      <c r="AR605" s="26"/>
      <c r="AS605" s="26"/>
      <c r="AT605" s="26"/>
      <c r="AU605" s="26"/>
      <c r="AV605" s="26"/>
      <c r="AW605" s="26"/>
      <c r="AX605" s="26"/>
      <c r="AY605" s="26"/>
      <c r="AZ605" s="26"/>
      <c r="BA605" s="26"/>
      <c r="BB605" s="26"/>
      <c r="BC605" s="26"/>
      <c r="BD605" s="26"/>
      <c r="BE605" s="26"/>
      <c r="BF605" s="26"/>
    </row>
    <row r="606" spans="1:58" ht="15.75" customHeight="1" outlineLevel="1" x14ac:dyDescent="0.45">
      <c r="A606" s="13">
        <v>603</v>
      </c>
      <c r="B606" s="39" t="s">
        <v>524</v>
      </c>
      <c r="C606" s="216" t="s">
        <v>525</v>
      </c>
      <c r="D606" s="13" t="s">
        <v>705</v>
      </c>
      <c r="E606" s="13"/>
      <c r="F606" s="133" t="s">
        <v>275</v>
      </c>
      <c r="G606" s="13"/>
      <c r="H606" s="13"/>
      <c r="I606" s="13"/>
      <c r="J606" s="13"/>
      <c r="K606" s="13"/>
      <c r="L606" s="13"/>
      <c r="M606" s="39"/>
      <c r="N606" s="161" t="s">
        <v>686</v>
      </c>
      <c r="O606" s="69" t="s">
        <v>364</v>
      </c>
      <c r="P606" s="91">
        <v>30.376000000000001</v>
      </c>
      <c r="Q606" s="91">
        <v>-87.012</v>
      </c>
      <c r="R606" s="14" t="s">
        <v>204</v>
      </c>
      <c r="S606" s="87" t="s">
        <v>474</v>
      </c>
      <c r="T606" s="87"/>
      <c r="U606" s="87"/>
      <c r="V606" s="87"/>
      <c r="W606" s="94"/>
      <c r="X606" s="39"/>
      <c r="Y606" s="13"/>
      <c r="Z606" s="13"/>
      <c r="AA606" s="13"/>
      <c r="AB606" s="13"/>
      <c r="AC606" s="13"/>
      <c r="AD606" s="13"/>
      <c r="AE606" s="13"/>
      <c r="AF606" s="13"/>
      <c r="AG606" s="13"/>
      <c r="AH606" s="39"/>
      <c r="AI606" s="140"/>
      <c r="AJ606" s="39"/>
      <c r="AK606" s="140"/>
      <c r="AL606" s="13"/>
      <c r="AM606" s="13"/>
      <c r="AN606" s="13"/>
      <c r="AO606" s="155"/>
      <c r="AP606" s="26"/>
      <c r="AQ606" s="26"/>
      <c r="AR606" s="26"/>
      <c r="AS606" s="26"/>
      <c r="AT606" s="26"/>
      <c r="AU606" s="26"/>
      <c r="AV606" s="26"/>
      <c r="AW606" s="26"/>
      <c r="AX606" s="26"/>
      <c r="AY606" s="26"/>
      <c r="AZ606" s="26"/>
      <c r="BA606" s="26"/>
      <c r="BB606" s="26"/>
      <c r="BC606" s="26"/>
      <c r="BD606" s="26"/>
      <c r="BE606" s="26"/>
      <c r="BF606" s="26"/>
    </row>
    <row r="607" spans="1:58" ht="15.75" customHeight="1" outlineLevel="1" x14ac:dyDescent="0.45">
      <c r="A607" s="13">
        <v>604</v>
      </c>
      <c r="B607" s="39" t="s">
        <v>524</v>
      </c>
      <c r="C607" s="216" t="s">
        <v>525</v>
      </c>
      <c r="D607" s="13" t="s">
        <v>706</v>
      </c>
      <c r="E607" s="13"/>
      <c r="F607" s="133" t="s">
        <v>275</v>
      </c>
      <c r="G607" s="13"/>
      <c r="H607" s="13"/>
      <c r="I607" s="13"/>
      <c r="J607" s="13"/>
      <c r="K607" s="13"/>
      <c r="L607" s="13"/>
      <c r="M607" s="39"/>
      <c r="N607" s="161" t="s">
        <v>686</v>
      </c>
      <c r="O607" s="69" t="s">
        <v>364</v>
      </c>
      <c r="P607" s="91">
        <v>30.376000000000001</v>
      </c>
      <c r="Q607" s="91">
        <v>-87.012</v>
      </c>
      <c r="R607" s="14" t="s">
        <v>204</v>
      </c>
      <c r="S607" s="87" t="s">
        <v>474</v>
      </c>
      <c r="T607" s="87"/>
      <c r="U607" s="87"/>
      <c r="V607" s="87"/>
      <c r="W607" s="94"/>
      <c r="X607" s="39"/>
      <c r="Y607" s="13"/>
      <c r="Z607" s="13"/>
      <c r="AA607" s="13"/>
      <c r="AB607" s="13"/>
      <c r="AC607" s="13"/>
      <c r="AD607" s="13"/>
      <c r="AE607" s="13"/>
      <c r="AF607" s="13"/>
      <c r="AG607" s="13"/>
      <c r="AH607" s="39"/>
      <c r="AI607" s="140"/>
      <c r="AJ607" s="39"/>
      <c r="AK607" s="140"/>
      <c r="AL607" s="13"/>
      <c r="AM607" s="13"/>
      <c r="AN607" s="13"/>
      <c r="AO607" s="155"/>
      <c r="AP607" s="26"/>
      <c r="AQ607" s="26"/>
      <c r="AR607" s="26"/>
      <c r="AS607" s="26"/>
      <c r="AT607" s="26"/>
      <c r="AU607" s="26"/>
      <c r="AV607" s="26"/>
      <c r="AW607" s="26"/>
      <c r="AX607" s="26"/>
      <c r="AY607" s="26"/>
      <c r="AZ607" s="26"/>
      <c r="BA607" s="26"/>
      <c r="BB607" s="26"/>
      <c r="BC607" s="26"/>
      <c r="BD607" s="26"/>
      <c r="BE607" s="26"/>
      <c r="BF607" s="26"/>
    </row>
    <row r="608" spans="1:58" ht="15.75" customHeight="1" outlineLevel="1" x14ac:dyDescent="0.45">
      <c r="A608" s="13">
        <v>605</v>
      </c>
      <c r="B608" s="39" t="s">
        <v>524</v>
      </c>
      <c r="C608" s="216" t="s">
        <v>525</v>
      </c>
      <c r="D608" s="13" t="s">
        <v>707</v>
      </c>
      <c r="E608" s="13"/>
      <c r="F608" s="133" t="s">
        <v>275</v>
      </c>
      <c r="G608" s="13"/>
      <c r="H608" s="13"/>
      <c r="I608" s="13"/>
      <c r="J608" s="13"/>
      <c r="K608" s="13"/>
      <c r="L608" s="13"/>
      <c r="M608" s="39"/>
      <c r="N608" s="161" t="s">
        <v>686</v>
      </c>
      <c r="O608" s="69" t="s">
        <v>364</v>
      </c>
      <c r="P608" s="91">
        <v>30.376000000000001</v>
      </c>
      <c r="Q608" s="91">
        <v>-87.012</v>
      </c>
      <c r="R608" s="14" t="s">
        <v>204</v>
      </c>
      <c r="S608" s="87" t="s">
        <v>474</v>
      </c>
      <c r="T608" s="87"/>
      <c r="U608" s="87"/>
      <c r="V608" s="87"/>
      <c r="W608" s="94"/>
      <c r="X608" s="39"/>
      <c r="Y608" s="13"/>
      <c r="Z608" s="13"/>
      <c r="AA608" s="13"/>
      <c r="AB608" s="13"/>
      <c r="AC608" s="13"/>
      <c r="AD608" s="13"/>
      <c r="AE608" s="13"/>
      <c r="AF608" s="13"/>
      <c r="AG608" s="13"/>
      <c r="AH608" s="39"/>
      <c r="AI608" s="140"/>
      <c r="AJ608" s="39"/>
      <c r="AK608" s="140"/>
      <c r="AL608" s="13"/>
      <c r="AM608" s="13"/>
      <c r="AN608" s="13"/>
      <c r="AO608" s="155"/>
      <c r="AP608" s="26"/>
      <c r="AQ608" s="26"/>
      <c r="AR608" s="26"/>
      <c r="AS608" s="26"/>
      <c r="AT608" s="26"/>
      <c r="AU608" s="26"/>
      <c r="AV608" s="26"/>
      <c r="AW608" s="26"/>
      <c r="AX608" s="26"/>
      <c r="AY608" s="26"/>
      <c r="AZ608" s="26"/>
      <c r="BA608" s="26"/>
      <c r="BB608" s="26"/>
      <c r="BC608" s="26"/>
      <c r="BD608" s="26"/>
      <c r="BE608" s="26"/>
      <c r="BF608" s="26"/>
    </row>
    <row r="609" spans="1:58" ht="15.75" customHeight="1" outlineLevel="1" x14ac:dyDescent="0.45">
      <c r="A609" s="13">
        <v>606</v>
      </c>
      <c r="B609" s="39" t="s">
        <v>524</v>
      </c>
      <c r="C609" s="216" t="s">
        <v>525</v>
      </c>
      <c r="D609" s="13" t="s">
        <v>708</v>
      </c>
      <c r="E609" s="13"/>
      <c r="F609" s="133" t="s">
        <v>275</v>
      </c>
      <c r="G609" s="13"/>
      <c r="H609" s="13"/>
      <c r="I609" s="13"/>
      <c r="J609" s="13"/>
      <c r="K609" s="13"/>
      <c r="L609" s="13"/>
      <c r="M609" s="39"/>
      <c r="N609" s="161" t="s">
        <v>686</v>
      </c>
      <c r="O609" s="69" t="s">
        <v>364</v>
      </c>
      <c r="P609" s="91">
        <v>30.376000000000001</v>
      </c>
      <c r="Q609" s="91">
        <v>-87.012</v>
      </c>
      <c r="R609" s="14" t="s">
        <v>204</v>
      </c>
      <c r="S609" s="87" t="s">
        <v>474</v>
      </c>
      <c r="T609" s="87"/>
      <c r="U609" s="87"/>
      <c r="V609" s="87"/>
      <c r="W609" s="94"/>
      <c r="X609" s="39"/>
      <c r="Y609" s="13"/>
      <c r="Z609" s="13"/>
      <c r="AA609" s="13"/>
      <c r="AB609" s="13"/>
      <c r="AC609" s="13"/>
      <c r="AD609" s="13"/>
      <c r="AE609" s="13"/>
      <c r="AF609" s="13"/>
      <c r="AG609" s="13"/>
      <c r="AH609" s="39"/>
      <c r="AI609" s="140"/>
      <c r="AJ609" s="39"/>
      <c r="AK609" s="140"/>
      <c r="AL609" s="13"/>
      <c r="AM609" s="13"/>
      <c r="AN609" s="13"/>
      <c r="AO609" s="155"/>
      <c r="AP609" s="26"/>
      <c r="AQ609" s="26"/>
      <c r="AR609" s="26"/>
      <c r="AS609" s="26"/>
      <c r="AT609" s="26"/>
      <c r="AU609" s="26"/>
      <c r="AV609" s="26"/>
      <c r="AW609" s="26"/>
      <c r="AX609" s="26"/>
      <c r="AY609" s="26"/>
      <c r="AZ609" s="26"/>
      <c r="BA609" s="26"/>
      <c r="BB609" s="26"/>
      <c r="BC609" s="26"/>
      <c r="BD609" s="26"/>
      <c r="BE609" s="26"/>
      <c r="BF609" s="26"/>
    </row>
    <row r="610" spans="1:58" ht="15.75" customHeight="1" outlineLevel="1" x14ac:dyDescent="0.45">
      <c r="A610" s="13">
        <v>607</v>
      </c>
      <c r="B610" s="39" t="s">
        <v>524</v>
      </c>
      <c r="C610" s="216" t="s">
        <v>525</v>
      </c>
      <c r="D610" s="13" t="s">
        <v>709</v>
      </c>
      <c r="E610" s="13"/>
      <c r="F610" s="133" t="s">
        <v>275</v>
      </c>
      <c r="G610" s="13"/>
      <c r="H610" s="13"/>
      <c r="I610" s="13"/>
      <c r="J610" s="13"/>
      <c r="K610" s="13"/>
      <c r="L610" s="13"/>
      <c r="M610" s="39"/>
      <c r="N610" s="161" t="s">
        <v>686</v>
      </c>
      <c r="O610" s="69" t="s">
        <v>364</v>
      </c>
      <c r="P610" s="91">
        <v>30.376000000000001</v>
      </c>
      <c r="Q610" s="91">
        <v>-87.012</v>
      </c>
      <c r="R610" s="14" t="s">
        <v>204</v>
      </c>
      <c r="S610" s="87" t="s">
        <v>474</v>
      </c>
      <c r="T610" s="87"/>
      <c r="U610" s="87"/>
      <c r="V610" s="87"/>
      <c r="W610" s="94"/>
      <c r="X610" s="39"/>
      <c r="Y610" s="13"/>
      <c r="Z610" s="13"/>
      <c r="AA610" s="13"/>
      <c r="AB610" s="13"/>
      <c r="AC610" s="13"/>
      <c r="AD610" s="13"/>
      <c r="AE610" s="13"/>
      <c r="AF610" s="13"/>
      <c r="AG610" s="13"/>
      <c r="AH610" s="39"/>
      <c r="AI610" s="140"/>
      <c r="AJ610" s="39"/>
      <c r="AK610" s="140"/>
      <c r="AL610" s="13"/>
      <c r="AM610" s="13"/>
      <c r="AN610" s="13"/>
      <c r="AO610" s="155"/>
      <c r="AP610" s="26"/>
      <c r="AQ610" s="26"/>
      <c r="AR610" s="26"/>
      <c r="AS610" s="26"/>
      <c r="AT610" s="26"/>
      <c r="AU610" s="26"/>
      <c r="AV610" s="26"/>
      <c r="AW610" s="26"/>
      <c r="AX610" s="26"/>
      <c r="AY610" s="26"/>
      <c r="AZ610" s="26"/>
      <c r="BA610" s="26"/>
      <c r="BB610" s="26"/>
      <c r="BC610" s="26"/>
      <c r="BD610" s="26"/>
      <c r="BE610" s="26"/>
      <c r="BF610" s="26"/>
    </row>
    <row r="611" spans="1:58" ht="15.75" customHeight="1" outlineLevel="1" x14ac:dyDescent="0.45">
      <c r="A611" s="13">
        <v>608</v>
      </c>
      <c r="B611" s="39" t="s">
        <v>524</v>
      </c>
      <c r="C611" s="216" t="s">
        <v>525</v>
      </c>
      <c r="D611" s="13" t="s">
        <v>710</v>
      </c>
      <c r="E611" s="13"/>
      <c r="F611" s="133" t="s">
        <v>275</v>
      </c>
      <c r="G611" s="13"/>
      <c r="H611" s="13"/>
      <c r="I611" s="13"/>
      <c r="J611" s="13"/>
      <c r="K611" s="13"/>
      <c r="L611" s="13"/>
      <c r="M611" s="39"/>
      <c r="N611" s="161" t="s">
        <v>686</v>
      </c>
      <c r="O611" s="69" t="s">
        <v>364</v>
      </c>
      <c r="P611" s="91">
        <v>30.376000000000001</v>
      </c>
      <c r="Q611" s="91">
        <v>-87.012</v>
      </c>
      <c r="R611" s="14" t="s">
        <v>204</v>
      </c>
      <c r="S611" s="87" t="s">
        <v>474</v>
      </c>
      <c r="T611" s="87"/>
      <c r="U611" s="87"/>
      <c r="V611" s="87"/>
      <c r="W611" s="94"/>
      <c r="X611" s="39"/>
      <c r="Y611" s="13"/>
      <c r="Z611" s="13"/>
      <c r="AA611" s="13"/>
      <c r="AB611" s="13"/>
      <c r="AC611" s="13"/>
      <c r="AD611" s="13"/>
      <c r="AE611" s="13"/>
      <c r="AF611" s="13"/>
      <c r="AG611" s="13"/>
      <c r="AH611" s="39"/>
      <c r="AI611" s="140"/>
      <c r="AJ611" s="39"/>
      <c r="AK611" s="140"/>
      <c r="AL611" s="13"/>
      <c r="AM611" s="13"/>
      <c r="AN611" s="13"/>
      <c r="AO611" s="155"/>
      <c r="AP611" s="26"/>
      <c r="AQ611" s="26"/>
      <c r="AR611" s="26"/>
      <c r="AS611" s="26"/>
      <c r="AT611" s="26"/>
      <c r="AU611" s="26"/>
      <c r="AV611" s="26"/>
      <c r="AW611" s="26"/>
      <c r="AX611" s="26"/>
      <c r="AY611" s="26"/>
      <c r="AZ611" s="26"/>
      <c r="BA611" s="26"/>
      <c r="BB611" s="26"/>
      <c r="BC611" s="26"/>
      <c r="BD611" s="26"/>
      <c r="BE611" s="26"/>
      <c r="BF611" s="26"/>
    </row>
    <row r="612" spans="1:58" ht="15.75" customHeight="1" outlineLevel="1" x14ac:dyDescent="0.45">
      <c r="A612" s="13">
        <v>609</v>
      </c>
      <c r="B612" s="39" t="s">
        <v>524</v>
      </c>
      <c r="C612" s="216" t="s">
        <v>525</v>
      </c>
      <c r="D612" s="13" t="s">
        <v>711</v>
      </c>
      <c r="E612" s="13"/>
      <c r="F612" s="133" t="s">
        <v>275</v>
      </c>
      <c r="G612" s="13"/>
      <c r="H612" s="13"/>
      <c r="I612" s="13"/>
      <c r="J612" s="13"/>
      <c r="K612" s="13"/>
      <c r="L612" s="13"/>
      <c r="M612" s="39"/>
      <c r="N612" s="161" t="s">
        <v>693</v>
      </c>
      <c r="O612" s="69" t="s">
        <v>364</v>
      </c>
      <c r="P612" s="91">
        <v>30.335000000000001</v>
      </c>
      <c r="Q612" s="91">
        <v>-87.239000000000004</v>
      </c>
      <c r="R612" s="14" t="s">
        <v>204</v>
      </c>
      <c r="S612" s="87" t="s">
        <v>474</v>
      </c>
      <c r="T612" s="87"/>
      <c r="U612" s="87"/>
      <c r="V612" s="87"/>
      <c r="W612" s="94"/>
      <c r="X612" s="39"/>
      <c r="Y612" s="13"/>
      <c r="Z612" s="13"/>
      <c r="AA612" s="13"/>
      <c r="AB612" s="13"/>
      <c r="AC612" s="13"/>
      <c r="AD612" s="13"/>
      <c r="AE612" s="13"/>
      <c r="AF612" s="13"/>
      <c r="AG612" s="13"/>
      <c r="AH612" s="39"/>
      <c r="AI612" s="140"/>
      <c r="AJ612" s="39"/>
      <c r="AK612" s="140"/>
      <c r="AL612" s="13"/>
      <c r="AM612" s="13"/>
      <c r="AN612" s="13"/>
      <c r="AO612" s="155"/>
      <c r="AP612" s="26"/>
      <c r="AQ612" s="26"/>
      <c r="AR612" s="26"/>
      <c r="AS612" s="26"/>
      <c r="AT612" s="26"/>
      <c r="AU612" s="26"/>
      <c r="AV612" s="26"/>
      <c r="AW612" s="26"/>
      <c r="AX612" s="26"/>
      <c r="AY612" s="26"/>
      <c r="AZ612" s="26"/>
      <c r="BA612" s="26"/>
      <c r="BB612" s="26"/>
      <c r="BC612" s="26"/>
      <c r="BD612" s="26"/>
      <c r="BE612" s="26"/>
      <c r="BF612" s="26"/>
    </row>
    <row r="613" spans="1:58" ht="15.75" customHeight="1" outlineLevel="1" x14ac:dyDescent="0.45">
      <c r="A613" s="13">
        <v>610</v>
      </c>
      <c r="B613" s="39" t="s">
        <v>524</v>
      </c>
      <c r="C613" s="216" t="s">
        <v>525</v>
      </c>
      <c r="D613" s="13" t="s">
        <v>712</v>
      </c>
      <c r="E613" s="13"/>
      <c r="F613" s="133" t="s">
        <v>275</v>
      </c>
      <c r="G613" s="13"/>
      <c r="H613" s="13"/>
      <c r="I613" s="13"/>
      <c r="J613" s="13"/>
      <c r="K613" s="13"/>
      <c r="L613" s="13"/>
      <c r="M613" s="39"/>
      <c r="N613" s="161" t="s">
        <v>695</v>
      </c>
      <c r="O613" s="69" t="s">
        <v>364</v>
      </c>
      <c r="P613" s="91">
        <v>30.416</v>
      </c>
      <c r="Q613" s="91">
        <v>-86.572999999999993</v>
      </c>
      <c r="R613" s="14" t="s">
        <v>204</v>
      </c>
      <c r="S613" s="87" t="s">
        <v>474</v>
      </c>
      <c r="T613" s="87"/>
      <c r="U613" s="87"/>
      <c r="V613" s="87"/>
      <c r="W613" s="94"/>
      <c r="X613" s="39"/>
      <c r="Y613" s="13"/>
      <c r="Z613" s="13"/>
      <c r="AA613" s="13"/>
      <c r="AB613" s="13"/>
      <c r="AC613" s="13"/>
      <c r="AD613" s="13"/>
      <c r="AE613" s="13"/>
      <c r="AF613" s="13"/>
      <c r="AG613" s="13"/>
      <c r="AH613" s="39"/>
      <c r="AI613" s="140"/>
      <c r="AJ613" s="39"/>
      <c r="AK613" s="140"/>
      <c r="AL613" s="13"/>
      <c r="AM613" s="13"/>
      <c r="AN613" s="13"/>
      <c r="AO613" s="155"/>
      <c r="AP613" s="26"/>
      <c r="AQ613" s="26"/>
      <c r="AR613" s="26"/>
      <c r="AS613" s="26"/>
      <c r="AT613" s="26"/>
      <c r="AU613" s="26"/>
      <c r="AV613" s="26"/>
      <c r="AW613" s="26"/>
      <c r="AX613" s="26"/>
      <c r="AY613" s="26"/>
      <c r="AZ613" s="26"/>
      <c r="BA613" s="26"/>
      <c r="BB613" s="26"/>
      <c r="BC613" s="26"/>
      <c r="BD613" s="26"/>
      <c r="BE613" s="26"/>
      <c r="BF613" s="26"/>
    </row>
    <row r="614" spans="1:58" ht="15.75" customHeight="1" outlineLevel="1" x14ac:dyDescent="0.45">
      <c r="A614" s="13">
        <v>611</v>
      </c>
      <c r="B614" s="39" t="s">
        <v>524</v>
      </c>
      <c r="C614" s="216" t="s">
        <v>525</v>
      </c>
      <c r="D614" s="13" t="s">
        <v>713</v>
      </c>
      <c r="E614" s="13"/>
      <c r="F614" s="133" t="s">
        <v>275</v>
      </c>
      <c r="G614" s="13"/>
      <c r="H614" s="13"/>
      <c r="I614" s="13"/>
      <c r="J614" s="13"/>
      <c r="K614" s="13"/>
      <c r="L614" s="13"/>
      <c r="M614" s="39"/>
      <c r="N614" s="161" t="s">
        <v>697</v>
      </c>
      <c r="O614" s="69" t="s">
        <v>364</v>
      </c>
      <c r="P614" s="91">
        <v>30.081</v>
      </c>
      <c r="Q614" s="91">
        <v>-85.494</v>
      </c>
      <c r="R614" s="14" t="s">
        <v>204</v>
      </c>
      <c r="S614" s="87" t="s">
        <v>474</v>
      </c>
      <c r="T614" s="87"/>
      <c r="U614" s="87"/>
      <c r="V614" s="87"/>
      <c r="W614" s="94"/>
      <c r="X614" s="39"/>
      <c r="Y614" s="13"/>
      <c r="Z614" s="13"/>
      <c r="AA614" s="13"/>
      <c r="AB614" s="13"/>
      <c r="AC614" s="13"/>
      <c r="AD614" s="13"/>
      <c r="AE614" s="13"/>
      <c r="AF614" s="13"/>
      <c r="AG614" s="13"/>
      <c r="AH614" s="39"/>
      <c r="AI614" s="140"/>
      <c r="AJ614" s="39"/>
      <c r="AK614" s="140"/>
      <c r="AL614" s="13"/>
      <c r="AM614" s="13"/>
      <c r="AN614" s="13"/>
      <c r="AO614" s="155"/>
      <c r="AP614" s="26"/>
      <c r="AQ614" s="26"/>
      <c r="AR614" s="26"/>
      <c r="AS614" s="26"/>
      <c r="AT614" s="26"/>
      <c r="AU614" s="26"/>
      <c r="AV614" s="26"/>
      <c r="AW614" s="26"/>
      <c r="AX614" s="26"/>
      <c r="AY614" s="26"/>
      <c r="AZ614" s="26"/>
      <c r="BA614" s="26"/>
      <c r="BB614" s="26"/>
      <c r="BC614" s="26"/>
      <c r="BD614" s="26"/>
      <c r="BE614" s="26"/>
      <c r="BF614" s="26"/>
    </row>
    <row r="615" spans="1:58" ht="15.75" customHeight="1" outlineLevel="1" x14ac:dyDescent="0.45">
      <c r="A615" s="13">
        <v>612</v>
      </c>
      <c r="B615" s="39" t="s">
        <v>524</v>
      </c>
      <c r="C615" s="216" t="s">
        <v>525</v>
      </c>
      <c r="D615" s="13" t="s">
        <v>714</v>
      </c>
      <c r="E615" s="13"/>
      <c r="F615" s="133" t="s">
        <v>275</v>
      </c>
      <c r="G615" s="13"/>
      <c r="H615" s="13"/>
      <c r="I615" s="13"/>
      <c r="J615" s="13"/>
      <c r="K615" s="13"/>
      <c r="L615" s="13"/>
      <c r="M615" s="39"/>
      <c r="N615" s="161" t="s">
        <v>699</v>
      </c>
      <c r="O615" s="69" t="s">
        <v>364</v>
      </c>
      <c r="P615" s="91">
        <v>29.867999999999999</v>
      </c>
      <c r="Q615" s="91">
        <v>-85.366</v>
      </c>
      <c r="R615" s="14" t="s">
        <v>204</v>
      </c>
      <c r="S615" s="87" t="s">
        <v>474</v>
      </c>
      <c r="T615" s="87"/>
      <c r="U615" s="87"/>
      <c r="V615" s="87"/>
      <c r="W615" s="94"/>
      <c r="X615" s="39"/>
      <c r="Y615" s="13"/>
      <c r="Z615" s="13"/>
      <c r="AA615" s="13"/>
      <c r="AB615" s="13"/>
      <c r="AC615" s="13"/>
      <c r="AD615" s="13"/>
      <c r="AE615" s="13"/>
      <c r="AF615" s="13"/>
      <c r="AG615" s="13"/>
      <c r="AH615" s="39"/>
      <c r="AI615" s="140"/>
      <c r="AJ615" s="39"/>
      <c r="AK615" s="140"/>
      <c r="AL615" s="13"/>
      <c r="AM615" s="13"/>
      <c r="AN615" s="13"/>
      <c r="AO615" s="155"/>
      <c r="AP615" s="26"/>
      <c r="AQ615" s="26"/>
      <c r="AR615" s="26"/>
      <c r="AS615" s="26"/>
      <c r="AT615" s="26"/>
      <c r="AU615" s="26"/>
      <c r="AV615" s="26"/>
      <c r="AW615" s="26"/>
      <c r="AX615" s="26"/>
      <c r="AY615" s="26"/>
      <c r="AZ615" s="26"/>
      <c r="BA615" s="26"/>
      <c r="BB615" s="26"/>
      <c r="BC615" s="26"/>
      <c r="BD615" s="26"/>
      <c r="BE615" s="26"/>
      <c r="BF615" s="26"/>
    </row>
    <row r="616" spans="1:58" ht="15.75" customHeight="1" outlineLevel="1" x14ac:dyDescent="0.45">
      <c r="A616" s="13">
        <v>613</v>
      </c>
      <c r="B616" s="39" t="s">
        <v>524</v>
      </c>
      <c r="C616" s="216" t="s">
        <v>525</v>
      </c>
      <c r="D616" s="13" t="s">
        <v>715</v>
      </c>
      <c r="E616" s="13"/>
      <c r="F616" s="133" t="s">
        <v>275</v>
      </c>
      <c r="G616" s="13"/>
      <c r="H616" s="13"/>
      <c r="I616" s="13"/>
      <c r="J616" s="13"/>
      <c r="K616" s="13"/>
      <c r="L616" s="13"/>
      <c r="M616" s="39"/>
      <c r="N616" s="161" t="s">
        <v>699</v>
      </c>
      <c r="O616" s="69" t="s">
        <v>364</v>
      </c>
      <c r="P616" s="91">
        <v>29.867999999999999</v>
      </c>
      <c r="Q616" s="91">
        <v>-85.366</v>
      </c>
      <c r="R616" s="14" t="s">
        <v>204</v>
      </c>
      <c r="S616" s="87" t="s">
        <v>474</v>
      </c>
      <c r="T616" s="87"/>
      <c r="U616" s="87"/>
      <c r="V616" s="87"/>
      <c r="W616" s="94"/>
      <c r="X616" s="39"/>
      <c r="Y616" s="13"/>
      <c r="Z616" s="13"/>
      <c r="AA616" s="13"/>
      <c r="AB616" s="13"/>
      <c r="AC616" s="13"/>
      <c r="AD616" s="13"/>
      <c r="AE616" s="13"/>
      <c r="AF616" s="13"/>
      <c r="AG616" s="13"/>
      <c r="AH616" s="39"/>
      <c r="AI616" s="140"/>
      <c r="AJ616" s="39"/>
      <c r="AK616" s="140"/>
      <c r="AL616" s="13"/>
      <c r="AM616" s="13"/>
      <c r="AN616" s="13"/>
      <c r="AO616" s="155"/>
      <c r="AP616" s="26"/>
      <c r="AQ616" s="26"/>
      <c r="AR616" s="26"/>
      <c r="AS616" s="26"/>
      <c r="AT616" s="26"/>
      <c r="AU616" s="26"/>
      <c r="AV616" s="26"/>
      <c r="AW616" s="26"/>
      <c r="AX616" s="26"/>
      <c r="AY616" s="26"/>
      <c r="AZ616" s="26"/>
      <c r="BA616" s="26"/>
      <c r="BB616" s="26"/>
      <c r="BC616" s="26"/>
      <c r="BD616" s="26"/>
      <c r="BE616" s="26"/>
      <c r="BF616" s="26"/>
    </row>
    <row r="617" spans="1:58" ht="15.75" customHeight="1" outlineLevel="1" x14ac:dyDescent="0.45">
      <c r="A617" s="13">
        <v>614</v>
      </c>
      <c r="B617" s="39" t="s">
        <v>524</v>
      </c>
      <c r="C617" s="216" t="s">
        <v>525</v>
      </c>
      <c r="D617" s="13" t="s">
        <v>716</v>
      </c>
      <c r="E617" s="13"/>
      <c r="F617" s="133" t="s">
        <v>275</v>
      </c>
      <c r="G617" s="13"/>
      <c r="H617" s="13"/>
      <c r="I617" s="13"/>
      <c r="J617" s="13"/>
      <c r="K617" s="13"/>
      <c r="L617" s="13"/>
      <c r="M617" s="39"/>
      <c r="N617" s="161" t="s">
        <v>702</v>
      </c>
      <c r="O617" s="69" t="s">
        <v>364</v>
      </c>
      <c r="P617" s="91">
        <v>24.673999999999999</v>
      </c>
      <c r="Q617" s="91">
        <v>-81.242000000000004</v>
      </c>
      <c r="R617" s="14" t="s">
        <v>222</v>
      </c>
      <c r="S617" s="87" t="s">
        <v>474</v>
      </c>
      <c r="T617" s="87"/>
      <c r="U617" s="87"/>
      <c r="V617" s="87"/>
      <c r="W617" s="94"/>
      <c r="X617" s="39"/>
      <c r="Y617" s="13"/>
      <c r="Z617" s="13"/>
      <c r="AA617" s="13"/>
      <c r="AB617" s="13"/>
      <c r="AC617" s="13"/>
      <c r="AD617" s="13"/>
      <c r="AE617" s="13"/>
      <c r="AF617" s="13"/>
      <c r="AG617" s="13"/>
      <c r="AH617" s="39"/>
      <c r="AI617" s="140"/>
      <c r="AJ617" s="39"/>
      <c r="AK617" s="140"/>
      <c r="AL617" s="13"/>
      <c r="AM617" s="13"/>
      <c r="AN617" s="13"/>
      <c r="AO617" s="155"/>
      <c r="AP617" s="26"/>
      <c r="AQ617" s="26"/>
      <c r="AR617" s="26"/>
      <c r="AS617" s="26"/>
      <c r="AT617" s="26"/>
      <c r="AU617" s="26"/>
      <c r="AV617" s="26"/>
      <c r="AW617" s="26"/>
      <c r="AX617" s="26"/>
      <c r="AY617" s="26"/>
      <c r="AZ617" s="26"/>
      <c r="BA617" s="26"/>
      <c r="BB617" s="26"/>
      <c r="BC617" s="26"/>
      <c r="BD617" s="26"/>
      <c r="BE617" s="26"/>
      <c r="BF617" s="26"/>
    </row>
    <row r="618" spans="1:58" ht="15.75" customHeight="1" outlineLevel="1" x14ac:dyDescent="0.45">
      <c r="A618" s="13">
        <v>615</v>
      </c>
      <c r="B618" s="39" t="s">
        <v>524</v>
      </c>
      <c r="C618" s="216" t="s">
        <v>525</v>
      </c>
      <c r="D618" s="13" t="s">
        <v>717</v>
      </c>
      <c r="E618" s="13"/>
      <c r="F618" s="133" t="s">
        <v>275</v>
      </c>
      <c r="G618" s="13"/>
      <c r="H618" s="13"/>
      <c r="I618" s="13"/>
      <c r="J618" s="13"/>
      <c r="K618" s="13"/>
      <c r="L618" s="13"/>
      <c r="M618" s="39"/>
      <c r="N618" s="161" t="s">
        <v>704</v>
      </c>
      <c r="O618" s="69" t="s">
        <v>364</v>
      </c>
      <c r="P618" s="91">
        <v>24.678999999999998</v>
      </c>
      <c r="Q618" s="91">
        <v>-81.236000000000004</v>
      </c>
      <c r="R618" s="14" t="s">
        <v>222</v>
      </c>
      <c r="S618" s="87" t="s">
        <v>474</v>
      </c>
      <c r="T618" s="87"/>
      <c r="U618" s="87"/>
      <c r="V618" s="87"/>
      <c r="W618" s="94"/>
      <c r="X618" s="39"/>
      <c r="Y618" s="13"/>
      <c r="Z618" s="13"/>
      <c r="AA618" s="13"/>
      <c r="AB618" s="13"/>
      <c r="AC618" s="13"/>
      <c r="AD618" s="13"/>
      <c r="AE618" s="13"/>
      <c r="AF618" s="13"/>
      <c r="AG618" s="13"/>
      <c r="AH618" s="39"/>
      <c r="AI618" s="140"/>
      <c r="AJ618" s="39"/>
      <c r="AK618" s="140"/>
      <c r="AL618" s="13"/>
      <c r="AM618" s="13"/>
      <c r="AN618" s="13"/>
      <c r="AO618" s="155"/>
      <c r="AP618" s="26"/>
      <c r="AQ618" s="26"/>
      <c r="AR618" s="26"/>
      <c r="AS618" s="26"/>
      <c r="AT618" s="26"/>
      <c r="AU618" s="26"/>
      <c r="AV618" s="26"/>
      <c r="AW618" s="26"/>
      <c r="AX618" s="26"/>
      <c r="AY618" s="26"/>
      <c r="AZ618" s="26"/>
      <c r="BA618" s="26"/>
      <c r="BB618" s="26"/>
      <c r="BC618" s="26"/>
      <c r="BD618" s="26"/>
      <c r="BE618" s="26"/>
      <c r="BF618" s="26"/>
    </row>
    <row r="619" spans="1:58" ht="15.75" customHeight="1" outlineLevel="1" x14ac:dyDescent="0.45">
      <c r="A619" s="13">
        <v>616</v>
      </c>
      <c r="B619" s="39" t="s">
        <v>524</v>
      </c>
      <c r="C619" s="216" t="s">
        <v>525</v>
      </c>
      <c r="D619" s="13" t="s">
        <v>718</v>
      </c>
      <c r="E619" s="13"/>
      <c r="F619" s="133" t="s">
        <v>275</v>
      </c>
      <c r="G619" s="13"/>
      <c r="H619" s="13"/>
      <c r="I619" s="13"/>
      <c r="J619" s="13"/>
      <c r="K619" s="13"/>
      <c r="L619" s="13"/>
      <c r="M619" s="39"/>
      <c r="N619" s="161" t="s">
        <v>719</v>
      </c>
      <c r="O619" s="69" t="s">
        <v>394</v>
      </c>
      <c r="P619" s="91">
        <v>-34.32</v>
      </c>
      <c r="Q619" s="91">
        <v>150.5</v>
      </c>
      <c r="R619" s="14" t="s">
        <v>197</v>
      </c>
      <c r="S619" s="87" t="s">
        <v>395</v>
      </c>
      <c r="T619" s="87"/>
      <c r="U619" s="87"/>
      <c r="V619" s="87"/>
      <c r="W619" s="94"/>
      <c r="X619" s="39"/>
      <c r="Y619" s="13"/>
      <c r="Z619" s="13"/>
      <c r="AA619" s="13"/>
      <c r="AB619" s="13"/>
      <c r="AC619" s="13"/>
      <c r="AD619" s="13"/>
      <c r="AE619" s="13"/>
      <c r="AF619" s="13"/>
      <c r="AG619" s="13"/>
      <c r="AH619" s="39"/>
      <c r="AI619" s="140"/>
      <c r="AJ619" s="39"/>
      <c r="AK619" s="140"/>
      <c r="AL619" s="13"/>
      <c r="AM619" s="13"/>
      <c r="AN619" s="13"/>
      <c r="AO619" s="155"/>
      <c r="AP619" s="26"/>
      <c r="AQ619" s="26"/>
      <c r="AR619" s="26"/>
      <c r="AS619" s="26"/>
      <c r="AT619" s="26"/>
      <c r="AU619" s="26"/>
      <c r="AV619" s="26"/>
      <c r="AW619" s="26"/>
      <c r="AX619" s="26"/>
      <c r="AY619" s="26"/>
      <c r="AZ619" s="26"/>
      <c r="BA619" s="26"/>
      <c r="BB619" s="26"/>
      <c r="BC619" s="26"/>
      <c r="BD619" s="26"/>
      <c r="BE619" s="26"/>
      <c r="BF619" s="26"/>
    </row>
    <row r="620" spans="1:58" ht="15.75" customHeight="1" outlineLevel="1" x14ac:dyDescent="0.45">
      <c r="A620" s="13">
        <v>617</v>
      </c>
      <c r="B620" s="39" t="s">
        <v>524</v>
      </c>
      <c r="C620" s="216" t="s">
        <v>525</v>
      </c>
      <c r="D620" s="13" t="s">
        <v>720</v>
      </c>
      <c r="E620" s="13"/>
      <c r="F620" s="132" t="s">
        <v>181</v>
      </c>
      <c r="G620" s="13"/>
      <c r="H620" s="13"/>
      <c r="I620" s="13"/>
      <c r="J620" s="13"/>
      <c r="K620" s="13"/>
      <c r="L620" s="13"/>
      <c r="M620" s="39"/>
      <c r="N620" s="161" t="s">
        <v>719</v>
      </c>
      <c r="O620" s="69" t="s">
        <v>394</v>
      </c>
      <c r="P620" s="91">
        <v>-34.32</v>
      </c>
      <c r="Q620" s="91">
        <v>150.5</v>
      </c>
      <c r="R620" s="14" t="s">
        <v>197</v>
      </c>
      <c r="S620" s="87" t="s">
        <v>395</v>
      </c>
      <c r="T620" s="87"/>
      <c r="U620" s="87"/>
      <c r="V620" s="87"/>
      <c r="W620" s="94"/>
      <c r="X620" s="39"/>
      <c r="Y620" s="13"/>
      <c r="Z620" s="13"/>
      <c r="AA620" s="13"/>
      <c r="AB620" s="13"/>
      <c r="AC620" s="13"/>
      <c r="AD620" s="13"/>
      <c r="AE620" s="13"/>
      <c r="AF620" s="13"/>
      <c r="AG620" s="13"/>
      <c r="AH620" s="39"/>
      <c r="AI620" s="140"/>
      <c r="AJ620" s="39"/>
      <c r="AK620" s="140"/>
      <c r="AL620" s="13"/>
      <c r="AM620" s="13"/>
      <c r="AN620" s="13"/>
      <c r="AO620" s="155"/>
      <c r="AP620" s="26"/>
      <c r="AQ620" s="26"/>
      <c r="AR620" s="26"/>
      <c r="AS620" s="26"/>
      <c r="AT620" s="26"/>
      <c r="AU620" s="26"/>
      <c r="AV620" s="26"/>
      <c r="AW620" s="26"/>
      <c r="AX620" s="26"/>
      <c r="AY620" s="26"/>
      <c r="AZ620" s="26"/>
      <c r="BA620" s="26"/>
      <c r="BB620" s="26"/>
      <c r="BC620" s="26"/>
      <c r="BD620" s="26"/>
      <c r="BE620" s="26"/>
      <c r="BF620" s="26"/>
    </row>
    <row r="621" spans="1:58" ht="15.75" customHeight="1" outlineLevel="1" x14ac:dyDescent="0.45">
      <c r="A621" s="13">
        <v>618</v>
      </c>
      <c r="B621" s="39" t="s">
        <v>524</v>
      </c>
      <c r="C621" s="216" t="s">
        <v>525</v>
      </c>
      <c r="D621" s="13" t="s">
        <v>721</v>
      </c>
      <c r="E621" s="13"/>
      <c r="F621" s="133" t="s">
        <v>275</v>
      </c>
      <c r="G621" s="13"/>
      <c r="H621" s="13"/>
      <c r="I621" s="13"/>
      <c r="J621" s="13"/>
      <c r="K621" s="13"/>
      <c r="L621" s="13"/>
      <c r="M621" s="39"/>
      <c r="N621" s="161" t="s">
        <v>719</v>
      </c>
      <c r="O621" s="69" t="s">
        <v>394</v>
      </c>
      <c r="P621" s="91">
        <v>-34.32</v>
      </c>
      <c r="Q621" s="91">
        <v>150.5</v>
      </c>
      <c r="R621" s="14" t="s">
        <v>197</v>
      </c>
      <c r="S621" s="87" t="s">
        <v>395</v>
      </c>
      <c r="T621" s="87"/>
      <c r="U621" s="87"/>
      <c r="V621" s="87"/>
      <c r="W621" s="94"/>
      <c r="X621" s="39"/>
      <c r="Y621" s="13"/>
      <c r="Z621" s="13"/>
      <c r="AA621" s="13"/>
      <c r="AB621" s="13"/>
      <c r="AC621" s="13"/>
      <c r="AD621" s="13"/>
      <c r="AE621" s="13"/>
      <c r="AF621" s="13"/>
      <c r="AG621" s="13"/>
      <c r="AH621" s="39"/>
      <c r="AI621" s="140"/>
      <c r="AJ621" s="39"/>
      <c r="AK621" s="140"/>
      <c r="AL621" s="13"/>
      <c r="AM621" s="13"/>
      <c r="AN621" s="13"/>
      <c r="AO621" s="155"/>
      <c r="AP621" s="26"/>
      <c r="AQ621" s="26"/>
      <c r="AR621" s="26"/>
      <c r="AS621" s="26"/>
      <c r="AT621" s="26"/>
      <c r="AU621" s="26"/>
      <c r="AV621" s="26"/>
      <c r="AW621" s="26"/>
      <c r="AX621" s="26"/>
      <c r="AY621" s="26"/>
      <c r="AZ621" s="26"/>
      <c r="BA621" s="26"/>
      <c r="BB621" s="26"/>
      <c r="BC621" s="26"/>
      <c r="BD621" s="26"/>
      <c r="BE621" s="26"/>
      <c r="BF621" s="26"/>
    </row>
    <row r="622" spans="1:58" ht="15.75" customHeight="1" outlineLevel="1" x14ac:dyDescent="0.45">
      <c r="A622" s="13">
        <v>619</v>
      </c>
      <c r="B622" s="39" t="s">
        <v>524</v>
      </c>
      <c r="C622" s="216" t="s">
        <v>525</v>
      </c>
      <c r="D622" s="13" t="s">
        <v>722</v>
      </c>
      <c r="E622" s="13"/>
      <c r="F622" s="133" t="s">
        <v>275</v>
      </c>
      <c r="G622" s="13"/>
      <c r="H622" s="13"/>
      <c r="I622" s="13"/>
      <c r="J622" s="13"/>
      <c r="K622" s="13"/>
      <c r="L622" s="13"/>
      <c r="M622" s="39"/>
      <c r="N622" s="161" t="s">
        <v>719</v>
      </c>
      <c r="O622" s="69" t="s">
        <v>394</v>
      </c>
      <c r="P622" s="91">
        <v>-34.32</v>
      </c>
      <c r="Q622" s="91">
        <v>150.5</v>
      </c>
      <c r="R622" s="14" t="s">
        <v>197</v>
      </c>
      <c r="S622" s="87" t="s">
        <v>395</v>
      </c>
      <c r="T622" s="87"/>
      <c r="U622" s="87"/>
      <c r="V622" s="87"/>
      <c r="W622" s="94"/>
      <c r="X622" s="39"/>
      <c r="Y622" s="13"/>
      <c r="Z622" s="13"/>
      <c r="AA622" s="13"/>
      <c r="AB622" s="13"/>
      <c r="AC622" s="13"/>
      <c r="AD622" s="13"/>
      <c r="AE622" s="13"/>
      <c r="AF622" s="13"/>
      <c r="AG622" s="13"/>
      <c r="AH622" s="39"/>
      <c r="AI622" s="140"/>
      <c r="AJ622" s="39"/>
      <c r="AK622" s="140"/>
      <c r="AL622" s="13"/>
      <c r="AM622" s="13"/>
      <c r="AN622" s="13"/>
      <c r="AO622" s="155"/>
      <c r="AP622" s="26"/>
      <c r="AQ622" s="26"/>
      <c r="AR622" s="26"/>
      <c r="AS622" s="26"/>
      <c r="AT622" s="26"/>
      <c r="AU622" s="26"/>
      <c r="AV622" s="26"/>
      <c r="AW622" s="26"/>
      <c r="AX622" s="26"/>
      <c r="AY622" s="26"/>
      <c r="AZ622" s="26"/>
      <c r="BA622" s="26"/>
      <c r="BB622" s="26"/>
      <c r="BC622" s="26"/>
      <c r="BD622" s="26"/>
      <c r="BE622" s="26"/>
      <c r="BF622" s="26"/>
    </row>
    <row r="623" spans="1:58" ht="15.75" customHeight="1" outlineLevel="1" x14ac:dyDescent="0.45">
      <c r="A623" s="13">
        <v>620</v>
      </c>
      <c r="B623" s="39" t="s">
        <v>524</v>
      </c>
      <c r="C623" s="216" t="s">
        <v>525</v>
      </c>
      <c r="D623" s="13" t="s">
        <v>723</v>
      </c>
      <c r="E623" s="13"/>
      <c r="F623" s="132" t="s">
        <v>181</v>
      </c>
      <c r="G623" s="13"/>
      <c r="H623" s="13"/>
      <c r="I623" s="13"/>
      <c r="J623" s="13"/>
      <c r="K623" s="13"/>
      <c r="L623" s="13"/>
      <c r="M623" s="39"/>
      <c r="N623" s="161" t="s">
        <v>719</v>
      </c>
      <c r="O623" s="69" t="s">
        <v>394</v>
      </c>
      <c r="P623" s="91">
        <v>-34.32</v>
      </c>
      <c r="Q623" s="91">
        <v>150.5</v>
      </c>
      <c r="R623" s="14" t="s">
        <v>197</v>
      </c>
      <c r="S623" s="87" t="s">
        <v>395</v>
      </c>
      <c r="T623" s="87"/>
      <c r="U623" s="87"/>
      <c r="V623" s="87"/>
      <c r="W623" s="94"/>
      <c r="X623" s="39"/>
      <c r="Y623" s="13"/>
      <c r="Z623" s="13"/>
      <c r="AA623" s="13"/>
      <c r="AB623" s="13"/>
      <c r="AC623" s="13"/>
      <c r="AD623" s="13"/>
      <c r="AE623" s="13"/>
      <c r="AF623" s="13"/>
      <c r="AG623" s="13"/>
      <c r="AH623" s="39"/>
      <c r="AI623" s="140"/>
      <c r="AJ623" s="39"/>
      <c r="AK623" s="140"/>
      <c r="AL623" s="13"/>
      <c r="AM623" s="13"/>
      <c r="AN623" s="13"/>
      <c r="AO623" s="155"/>
      <c r="AP623" s="26"/>
      <c r="AQ623" s="26"/>
      <c r="AR623" s="26"/>
      <c r="AS623" s="26"/>
      <c r="AT623" s="26"/>
      <c r="AU623" s="26"/>
      <c r="AV623" s="26"/>
      <c r="AW623" s="26"/>
      <c r="AX623" s="26"/>
      <c r="AY623" s="26"/>
      <c r="AZ623" s="26"/>
      <c r="BA623" s="26"/>
      <c r="BB623" s="26"/>
      <c r="BC623" s="26"/>
      <c r="BD623" s="26"/>
      <c r="BE623" s="26"/>
      <c r="BF623" s="26"/>
    </row>
    <row r="624" spans="1:58" ht="15.75" customHeight="1" outlineLevel="1" x14ac:dyDescent="0.45">
      <c r="A624" s="13">
        <v>621</v>
      </c>
      <c r="B624" s="39" t="s">
        <v>524</v>
      </c>
      <c r="C624" s="216" t="s">
        <v>525</v>
      </c>
      <c r="D624" s="13" t="s">
        <v>724</v>
      </c>
      <c r="E624" s="13"/>
      <c r="F624" s="132" t="s">
        <v>181</v>
      </c>
      <c r="G624" s="13"/>
      <c r="H624" s="13"/>
      <c r="I624" s="13"/>
      <c r="J624" s="13"/>
      <c r="K624" s="13"/>
      <c r="L624" s="13"/>
      <c r="M624" s="39"/>
      <c r="N624" s="161" t="s">
        <v>725</v>
      </c>
      <c r="O624" s="69" t="s">
        <v>577</v>
      </c>
      <c r="P624" s="91">
        <v>-4.22</v>
      </c>
      <c r="Q624" s="91">
        <v>39.299999999999997</v>
      </c>
      <c r="R624" s="14" t="s">
        <v>230</v>
      </c>
      <c r="S624" s="87" t="s">
        <v>464</v>
      </c>
      <c r="T624" s="87"/>
      <c r="U624" s="87"/>
      <c r="V624" s="87"/>
      <c r="W624" s="94"/>
      <c r="X624" s="39"/>
      <c r="Y624" s="13"/>
      <c r="Z624" s="13"/>
      <c r="AA624" s="13"/>
      <c r="AB624" s="13"/>
      <c r="AC624" s="13"/>
      <c r="AD624" s="13"/>
      <c r="AE624" s="13"/>
      <c r="AF624" s="13"/>
      <c r="AG624" s="13"/>
      <c r="AH624" s="39"/>
      <c r="AI624" s="140"/>
      <c r="AJ624" s="39"/>
      <c r="AK624" s="140"/>
      <c r="AL624" s="13"/>
      <c r="AM624" s="13"/>
      <c r="AN624" s="13"/>
      <c r="AO624" s="155"/>
      <c r="AP624" s="26"/>
      <c r="AQ624" s="26"/>
      <c r="AR624" s="26"/>
      <c r="AS624" s="26"/>
      <c r="AT624" s="26"/>
      <c r="AU624" s="26"/>
      <c r="AV624" s="26"/>
      <c r="AW624" s="26"/>
      <c r="AX624" s="26"/>
      <c r="AY624" s="26"/>
      <c r="AZ624" s="26"/>
      <c r="BA624" s="26"/>
      <c r="BB624" s="26"/>
      <c r="BC624" s="26"/>
      <c r="BD624" s="26"/>
      <c r="BE624" s="26"/>
      <c r="BF624" s="26"/>
    </row>
    <row r="625" spans="1:58" ht="15.75" customHeight="1" outlineLevel="1" x14ac:dyDescent="0.45">
      <c r="A625" s="13">
        <v>622</v>
      </c>
      <c r="B625" s="39" t="s">
        <v>524</v>
      </c>
      <c r="C625" s="216" t="s">
        <v>525</v>
      </c>
      <c r="D625" s="13" t="s">
        <v>724</v>
      </c>
      <c r="E625" s="13"/>
      <c r="F625" s="132" t="s">
        <v>181</v>
      </c>
      <c r="G625" s="13"/>
      <c r="H625" s="13"/>
      <c r="I625" s="13"/>
      <c r="J625" s="13"/>
      <c r="K625" s="13"/>
      <c r="L625" s="13"/>
      <c r="M625" s="39"/>
      <c r="N625" s="161" t="s">
        <v>725</v>
      </c>
      <c r="O625" s="69" t="s">
        <v>577</v>
      </c>
      <c r="P625" s="91">
        <v>-4.22</v>
      </c>
      <c r="Q625" s="91">
        <v>39.299999999999997</v>
      </c>
      <c r="R625" s="14" t="s">
        <v>230</v>
      </c>
      <c r="S625" s="87" t="s">
        <v>464</v>
      </c>
      <c r="T625" s="87"/>
      <c r="U625" s="87"/>
      <c r="V625" s="87"/>
      <c r="W625" s="94"/>
      <c r="X625" s="39"/>
      <c r="Y625" s="13"/>
      <c r="Z625" s="13"/>
      <c r="AA625" s="13"/>
      <c r="AB625" s="13"/>
      <c r="AC625" s="13"/>
      <c r="AD625" s="13"/>
      <c r="AE625" s="13"/>
      <c r="AF625" s="13"/>
      <c r="AG625" s="13"/>
      <c r="AH625" s="39"/>
      <c r="AI625" s="140"/>
      <c r="AJ625" s="39"/>
      <c r="AK625" s="140"/>
      <c r="AL625" s="13"/>
      <c r="AM625" s="13"/>
      <c r="AN625" s="13"/>
      <c r="AO625" s="155"/>
      <c r="AP625" s="26"/>
      <c r="AQ625" s="26"/>
      <c r="AR625" s="26"/>
      <c r="AS625" s="26"/>
      <c r="AT625" s="26"/>
      <c r="AU625" s="26"/>
      <c r="AV625" s="26"/>
      <c r="AW625" s="26"/>
      <c r="AX625" s="26"/>
      <c r="AY625" s="26"/>
      <c r="AZ625" s="26"/>
      <c r="BA625" s="26"/>
      <c r="BB625" s="26"/>
      <c r="BC625" s="26"/>
      <c r="BD625" s="26"/>
      <c r="BE625" s="26"/>
      <c r="BF625" s="26"/>
    </row>
    <row r="626" spans="1:58" ht="15.75" customHeight="1" outlineLevel="1" x14ac:dyDescent="0.45">
      <c r="A626" s="13">
        <v>623</v>
      </c>
      <c r="B626" s="39" t="s">
        <v>524</v>
      </c>
      <c r="C626" s="216" t="s">
        <v>525</v>
      </c>
      <c r="D626" s="13" t="s">
        <v>724</v>
      </c>
      <c r="E626" s="13"/>
      <c r="F626" s="132" t="s">
        <v>181</v>
      </c>
      <c r="G626" s="13"/>
      <c r="H626" s="13"/>
      <c r="I626" s="13"/>
      <c r="J626" s="13"/>
      <c r="K626" s="13"/>
      <c r="L626" s="13"/>
      <c r="M626" s="39"/>
      <c r="N626" s="161" t="s">
        <v>725</v>
      </c>
      <c r="O626" s="69" t="s">
        <v>577</v>
      </c>
      <c r="P626" s="91">
        <v>-4.22</v>
      </c>
      <c r="Q626" s="91">
        <v>39.299999999999997</v>
      </c>
      <c r="R626" s="14" t="s">
        <v>230</v>
      </c>
      <c r="S626" s="87" t="s">
        <v>464</v>
      </c>
      <c r="T626" s="87"/>
      <c r="U626" s="87"/>
      <c r="V626" s="87"/>
      <c r="W626" s="94"/>
      <c r="X626" s="39"/>
      <c r="Y626" s="13"/>
      <c r="Z626" s="13"/>
      <c r="AA626" s="13"/>
      <c r="AB626" s="13"/>
      <c r="AC626" s="13"/>
      <c r="AD626" s="13"/>
      <c r="AE626" s="13"/>
      <c r="AF626" s="13"/>
      <c r="AG626" s="13"/>
      <c r="AH626" s="39"/>
      <c r="AI626" s="140"/>
      <c r="AJ626" s="39"/>
      <c r="AK626" s="140"/>
      <c r="AL626" s="13"/>
      <c r="AM626" s="13"/>
      <c r="AN626" s="13"/>
      <c r="AO626" s="155"/>
      <c r="AP626" s="26"/>
      <c r="AQ626" s="26"/>
      <c r="AR626" s="26"/>
      <c r="AS626" s="26"/>
      <c r="AT626" s="26"/>
      <c r="AU626" s="26"/>
      <c r="AV626" s="26"/>
      <c r="AW626" s="26"/>
      <c r="AX626" s="26"/>
      <c r="AY626" s="26"/>
      <c r="AZ626" s="26"/>
      <c r="BA626" s="26"/>
      <c r="BB626" s="26"/>
      <c r="BC626" s="26"/>
      <c r="BD626" s="26"/>
      <c r="BE626" s="26"/>
      <c r="BF626" s="26"/>
    </row>
    <row r="627" spans="1:58" ht="15.75" customHeight="1" outlineLevel="1" x14ac:dyDescent="0.45">
      <c r="A627" s="13">
        <v>624</v>
      </c>
      <c r="B627" s="39" t="s">
        <v>524</v>
      </c>
      <c r="C627" s="216" t="s">
        <v>525</v>
      </c>
      <c r="D627" s="13" t="s">
        <v>724</v>
      </c>
      <c r="E627" s="13"/>
      <c r="F627" s="132" t="s">
        <v>181</v>
      </c>
      <c r="G627" s="13"/>
      <c r="H627" s="13"/>
      <c r="I627" s="13"/>
      <c r="J627" s="13"/>
      <c r="K627" s="13"/>
      <c r="L627" s="13"/>
      <c r="M627" s="39"/>
      <c r="N627" s="161" t="s">
        <v>725</v>
      </c>
      <c r="O627" s="69" t="s">
        <v>577</v>
      </c>
      <c r="P627" s="91">
        <v>-4.22</v>
      </c>
      <c r="Q627" s="91">
        <v>39.299999999999997</v>
      </c>
      <c r="R627" s="14" t="s">
        <v>230</v>
      </c>
      <c r="S627" s="87" t="s">
        <v>464</v>
      </c>
      <c r="T627" s="87"/>
      <c r="U627" s="87"/>
      <c r="V627" s="87"/>
      <c r="W627" s="94"/>
      <c r="X627" s="39"/>
      <c r="Y627" s="13"/>
      <c r="Z627" s="13"/>
      <c r="AA627" s="13"/>
      <c r="AB627" s="13"/>
      <c r="AC627" s="13"/>
      <c r="AD627" s="13"/>
      <c r="AE627" s="13"/>
      <c r="AF627" s="13"/>
      <c r="AG627" s="13"/>
      <c r="AH627" s="39"/>
      <c r="AI627" s="140"/>
      <c r="AJ627" s="39"/>
      <c r="AK627" s="140"/>
      <c r="AL627" s="13"/>
      <c r="AM627" s="13"/>
      <c r="AN627" s="13"/>
      <c r="AO627" s="155"/>
      <c r="AP627" s="26"/>
      <c r="AQ627" s="26"/>
      <c r="AR627" s="26"/>
      <c r="AS627" s="26"/>
      <c r="AT627" s="26"/>
      <c r="AU627" s="26"/>
      <c r="AV627" s="26"/>
      <c r="AW627" s="26"/>
      <c r="AX627" s="26"/>
      <c r="AY627" s="26"/>
      <c r="AZ627" s="26"/>
      <c r="BA627" s="26"/>
      <c r="BB627" s="26"/>
      <c r="BC627" s="26"/>
      <c r="BD627" s="26"/>
      <c r="BE627" s="26"/>
      <c r="BF627" s="26"/>
    </row>
    <row r="628" spans="1:58" ht="15.75" customHeight="1" outlineLevel="1" x14ac:dyDescent="0.45">
      <c r="A628" s="13">
        <v>625</v>
      </c>
      <c r="B628" s="39" t="s">
        <v>524</v>
      </c>
      <c r="C628" s="216" t="s">
        <v>525</v>
      </c>
      <c r="D628" s="13" t="s">
        <v>724</v>
      </c>
      <c r="E628" s="13"/>
      <c r="F628" s="132" t="s">
        <v>181</v>
      </c>
      <c r="G628" s="13"/>
      <c r="H628" s="13"/>
      <c r="I628" s="13"/>
      <c r="J628" s="13"/>
      <c r="K628" s="13"/>
      <c r="L628" s="13"/>
      <c r="M628" s="39"/>
      <c r="N628" s="161" t="s">
        <v>725</v>
      </c>
      <c r="O628" s="69" t="s">
        <v>577</v>
      </c>
      <c r="P628" s="91">
        <v>-4.22</v>
      </c>
      <c r="Q628" s="91">
        <v>39.299999999999997</v>
      </c>
      <c r="R628" s="14" t="s">
        <v>230</v>
      </c>
      <c r="S628" s="87" t="s">
        <v>464</v>
      </c>
      <c r="T628" s="87"/>
      <c r="U628" s="87"/>
      <c r="V628" s="87"/>
      <c r="W628" s="94"/>
      <c r="X628" s="39"/>
      <c r="Y628" s="13"/>
      <c r="Z628" s="13"/>
      <c r="AA628" s="13"/>
      <c r="AB628" s="13"/>
      <c r="AC628" s="13"/>
      <c r="AD628" s="13"/>
      <c r="AE628" s="13"/>
      <c r="AF628" s="13"/>
      <c r="AG628" s="13"/>
      <c r="AH628" s="39"/>
      <c r="AI628" s="140"/>
      <c r="AJ628" s="39"/>
      <c r="AK628" s="140"/>
      <c r="AL628" s="13"/>
      <c r="AM628" s="13"/>
      <c r="AN628" s="13"/>
      <c r="AO628" s="155"/>
      <c r="AP628" s="26"/>
      <c r="AQ628" s="26"/>
      <c r="AR628" s="26"/>
      <c r="AS628" s="26"/>
      <c r="AT628" s="26"/>
      <c r="AU628" s="26"/>
      <c r="AV628" s="26"/>
      <c r="AW628" s="26"/>
      <c r="AX628" s="26"/>
      <c r="AY628" s="26"/>
      <c r="AZ628" s="26"/>
      <c r="BA628" s="26"/>
      <c r="BB628" s="26"/>
      <c r="BC628" s="26"/>
      <c r="BD628" s="26"/>
      <c r="BE628" s="26"/>
      <c r="BF628" s="26"/>
    </row>
    <row r="629" spans="1:58" ht="15.75" customHeight="1" outlineLevel="1" x14ac:dyDescent="0.45">
      <c r="A629" s="13">
        <v>626</v>
      </c>
      <c r="B629" s="39" t="s">
        <v>524</v>
      </c>
      <c r="C629" s="216" t="s">
        <v>525</v>
      </c>
      <c r="D629" s="13" t="s">
        <v>724</v>
      </c>
      <c r="E629" s="13"/>
      <c r="F629" s="132" t="s">
        <v>181</v>
      </c>
      <c r="G629" s="13"/>
      <c r="H629" s="13"/>
      <c r="I629" s="13"/>
      <c r="J629" s="13"/>
      <c r="K629" s="13"/>
      <c r="L629" s="13"/>
      <c r="M629" s="39"/>
      <c r="N629" s="161" t="s">
        <v>725</v>
      </c>
      <c r="O629" s="69" t="s">
        <v>577</v>
      </c>
      <c r="P629" s="91">
        <v>-4.22</v>
      </c>
      <c r="Q629" s="91">
        <v>39.299999999999997</v>
      </c>
      <c r="R629" s="14" t="s">
        <v>230</v>
      </c>
      <c r="S629" s="87" t="s">
        <v>464</v>
      </c>
      <c r="T629" s="87"/>
      <c r="U629" s="87"/>
      <c r="V629" s="87"/>
      <c r="W629" s="94"/>
      <c r="X629" s="39"/>
      <c r="Y629" s="13"/>
      <c r="Z629" s="13"/>
      <c r="AA629" s="13"/>
      <c r="AB629" s="13"/>
      <c r="AC629" s="13"/>
      <c r="AD629" s="13"/>
      <c r="AE629" s="13"/>
      <c r="AF629" s="13"/>
      <c r="AG629" s="13"/>
      <c r="AH629" s="39"/>
      <c r="AI629" s="140"/>
      <c r="AJ629" s="39"/>
      <c r="AK629" s="140"/>
      <c r="AL629" s="13"/>
      <c r="AM629" s="13"/>
      <c r="AN629" s="13"/>
      <c r="AO629" s="155"/>
      <c r="AP629" s="26"/>
      <c r="AQ629" s="26"/>
      <c r="AR629" s="26"/>
      <c r="AS629" s="26"/>
      <c r="AT629" s="26"/>
      <c r="AU629" s="26"/>
      <c r="AV629" s="26"/>
      <c r="AW629" s="26"/>
      <c r="AX629" s="26"/>
      <c r="AY629" s="26"/>
      <c r="AZ629" s="26"/>
      <c r="BA629" s="26"/>
      <c r="BB629" s="26"/>
      <c r="BC629" s="26"/>
      <c r="BD629" s="26"/>
      <c r="BE629" s="26"/>
      <c r="BF629" s="26"/>
    </row>
    <row r="630" spans="1:58" ht="15.75" customHeight="1" outlineLevel="1" x14ac:dyDescent="0.45">
      <c r="A630" s="13">
        <v>627</v>
      </c>
      <c r="B630" s="39" t="s">
        <v>524</v>
      </c>
      <c r="C630" s="216" t="s">
        <v>525</v>
      </c>
      <c r="D630" s="13" t="s">
        <v>724</v>
      </c>
      <c r="E630" s="13"/>
      <c r="F630" s="132" t="s">
        <v>181</v>
      </c>
      <c r="G630" s="13"/>
      <c r="H630" s="13"/>
      <c r="I630" s="13"/>
      <c r="J630" s="13"/>
      <c r="K630" s="13"/>
      <c r="L630" s="13"/>
      <c r="M630" s="39"/>
      <c r="N630" s="161" t="s">
        <v>725</v>
      </c>
      <c r="O630" s="69" t="s">
        <v>577</v>
      </c>
      <c r="P630" s="91">
        <v>-4.22</v>
      </c>
      <c r="Q630" s="91">
        <v>39.299999999999997</v>
      </c>
      <c r="R630" s="14" t="s">
        <v>230</v>
      </c>
      <c r="S630" s="87" t="s">
        <v>464</v>
      </c>
      <c r="T630" s="87"/>
      <c r="U630" s="87"/>
      <c r="V630" s="87"/>
      <c r="W630" s="94"/>
      <c r="X630" s="39"/>
      <c r="Y630" s="13"/>
      <c r="Z630" s="13"/>
      <c r="AA630" s="13"/>
      <c r="AB630" s="13"/>
      <c r="AC630" s="13"/>
      <c r="AD630" s="13"/>
      <c r="AE630" s="13"/>
      <c r="AF630" s="13"/>
      <c r="AG630" s="13"/>
      <c r="AH630" s="39"/>
      <c r="AI630" s="140"/>
      <c r="AJ630" s="39"/>
      <c r="AK630" s="140"/>
      <c r="AL630" s="13"/>
      <c r="AM630" s="13"/>
      <c r="AN630" s="13"/>
      <c r="AO630" s="155"/>
      <c r="AP630" s="26"/>
      <c r="AQ630" s="26"/>
      <c r="AR630" s="26"/>
      <c r="AS630" s="26"/>
      <c r="AT630" s="26"/>
      <c r="AU630" s="26"/>
      <c r="AV630" s="26"/>
      <c r="AW630" s="26"/>
      <c r="AX630" s="26"/>
      <c r="AY630" s="26"/>
      <c r="AZ630" s="26"/>
      <c r="BA630" s="26"/>
      <c r="BB630" s="26"/>
      <c r="BC630" s="26"/>
      <c r="BD630" s="26"/>
      <c r="BE630" s="26"/>
      <c r="BF630" s="26"/>
    </row>
    <row r="631" spans="1:58" ht="15.75" customHeight="1" outlineLevel="1" x14ac:dyDescent="0.45">
      <c r="A631" s="13">
        <v>628</v>
      </c>
      <c r="B631" s="39" t="s">
        <v>524</v>
      </c>
      <c r="C631" s="216" t="s">
        <v>525</v>
      </c>
      <c r="D631" s="13" t="s">
        <v>724</v>
      </c>
      <c r="E631" s="13"/>
      <c r="F631" s="132" t="s">
        <v>181</v>
      </c>
      <c r="G631" s="13"/>
      <c r="H631" s="13"/>
      <c r="I631" s="13"/>
      <c r="J631" s="13"/>
      <c r="K631" s="13"/>
      <c r="L631" s="13"/>
      <c r="M631" s="39"/>
      <c r="N631" s="161" t="s">
        <v>725</v>
      </c>
      <c r="O631" s="69" t="s">
        <v>577</v>
      </c>
      <c r="P631" s="91">
        <v>-4.22</v>
      </c>
      <c r="Q631" s="91">
        <v>39.299999999999997</v>
      </c>
      <c r="R631" s="14" t="s">
        <v>230</v>
      </c>
      <c r="S631" s="87" t="s">
        <v>464</v>
      </c>
      <c r="T631" s="87"/>
      <c r="U631" s="87"/>
      <c r="V631" s="87"/>
      <c r="W631" s="94"/>
      <c r="X631" s="39"/>
      <c r="Y631" s="13"/>
      <c r="Z631" s="13"/>
      <c r="AA631" s="13"/>
      <c r="AB631" s="13"/>
      <c r="AC631" s="13"/>
      <c r="AD631" s="13"/>
      <c r="AE631" s="13"/>
      <c r="AF631" s="13"/>
      <c r="AG631" s="13"/>
      <c r="AH631" s="39"/>
      <c r="AI631" s="140"/>
      <c r="AJ631" s="39"/>
      <c r="AK631" s="140"/>
      <c r="AL631" s="13"/>
      <c r="AM631" s="13"/>
      <c r="AN631" s="13"/>
      <c r="AO631" s="155"/>
      <c r="AP631" s="26"/>
      <c r="AQ631" s="26"/>
      <c r="AR631" s="26"/>
      <c r="AS631" s="26"/>
      <c r="AT631" s="26"/>
      <c r="AU631" s="26"/>
      <c r="AV631" s="26"/>
      <c r="AW631" s="26"/>
      <c r="AX631" s="26"/>
      <c r="AY631" s="26"/>
      <c r="AZ631" s="26"/>
      <c r="BA631" s="26"/>
      <c r="BB631" s="26"/>
      <c r="BC631" s="26"/>
      <c r="BD631" s="26"/>
      <c r="BE631" s="26"/>
      <c r="BF631" s="26"/>
    </row>
    <row r="632" spans="1:58" ht="15.75" customHeight="1" outlineLevel="1" x14ac:dyDescent="0.45">
      <c r="A632" s="13">
        <v>629</v>
      </c>
      <c r="B632" s="39" t="s">
        <v>524</v>
      </c>
      <c r="C632" s="216" t="s">
        <v>525</v>
      </c>
      <c r="D632" s="13" t="s">
        <v>724</v>
      </c>
      <c r="E632" s="13"/>
      <c r="F632" s="132" t="s">
        <v>181</v>
      </c>
      <c r="G632" s="13"/>
      <c r="H632" s="13"/>
      <c r="I632" s="13"/>
      <c r="J632" s="13"/>
      <c r="K632" s="13"/>
      <c r="L632" s="13"/>
      <c r="M632" s="39"/>
      <c r="N632" s="161" t="s">
        <v>725</v>
      </c>
      <c r="O632" s="69" t="s">
        <v>577</v>
      </c>
      <c r="P632" s="91">
        <v>-4.22</v>
      </c>
      <c r="Q632" s="91">
        <v>39.299999999999997</v>
      </c>
      <c r="R632" s="14" t="s">
        <v>230</v>
      </c>
      <c r="S632" s="87" t="s">
        <v>464</v>
      </c>
      <c r="T632" s="87"/>
      <c r="U632" s="87"/>
      <c r="V632" s="87"/>
      <c r="W632" s="94"/>
      <c r="X632" s="39"/>
      <c r="Y632" s="13"/>
      <c r="Z632" s="13"/>
      <c r="AA632" s="13"/>
      <c r="AB632" s="13"/>
      <c r="AC632" s="13"/>
      <c r="AD632" s="13"/>
      <c r="AE632" s="13"/>
      <c r="AF632" s="13"/>
      <c r="AG632" s="13"/>
      <c r="AH632" s="39"/>
      <c r="AI632" s="140"/>
      <c r="AJ632" s="39"/>
      <c r="AK632" s="140"/>
      <c r="AL632" s="13"/>
      <c r="AM632" s="13"/>
      <c r="AN632" s="13"/>
      <c r="AO632" s="155"/>
      <c r="AP632" s="26"/>
      <c r="AQ632" s="26"/>
      <c r="AR632" s="26"/>
      <c r="AS632" s="26"/>
      <c r="AT632" s="26"/>
      <c r="AU632" s="26"/>
      <c r="AV632" s="26"/>
      <c r="AW632" s="26"/>
      <c r="AX632" s="26"/>
      <c r="AY632" s="26"/>
      <c r="AZ632" s="26"/>
      <c r="BA632" s="26"/>
      <c r="BB632" s="26"/>
      <c r="BC632" s="26"/>
      <c r="BD632" s="26"/>
      <c r="BE632" s="26"/>
      <c r="BF632" s="26"/>
    </row>
    <row r="633" spans="1:58" ht="15.75" customHeight="1" outlineLevel="1" x14ac:dyDescent="0.45">
      <c r="A633" s="13">
        <v>630</v>
      </c>
      <c r="B633" s="39" t="s">
        <v>524</v>
      </c>
      <c r="C633" s="216" t="s">
        <v>525</v>
      </c>
      <c r="D633" s="13" t="s">
        <v>724</v>
      </c>
      <c r="E633" s="13"/>
      <c r="F633" s="132" t="s">
        <v>181</v>
      </c>
      <c r="G633" s="13"/>
      <c r="H633" s="13"/>
      <c r="I633" s="13"/>
      <c r="J633" s="13"/>
      <c r="K633" s="13"/>
      <c r="L633" s="13"/>
      <c r="M633" s="39"/>
      <c r="N633" s="161" t="s">
        <v>725</v>
      </c>
      <c r="O633" s="69" t="s">
        <v>577</v>
      </c>
      <c r="P633" s="91">
        <v>-4.22</v>
      </c>
      <c r="Q633" s="91">
        <v>39.299999999999997</v>
      </c>
      <c r="R633" s="14" t="s">
        <v>230</v>
      </c>
      <c r="S633" s="87" t="s">
        <v>464</v>
      </c>
      <c r="T633" s="87"/>
      <c r="U633" s="87"/>
      <c r="V633" s="87"/>
      <c r="W633" s="94"/>
      <c r="X633" s="39"/>
      <c r="Y633" s="13"/>
      <c r="Z633" s="13"/>
      <c r="AA633" s="13"/>
      <c r="AB633" s="13"/>
      <c r="AC633" s="13"/>
      <c r="AD633" s="13"/>
      <c r="AE633" s="13"/>
      <c r="AF633" s="13"/>
      <c r="AG633" s="13"/>
      <c r="AH633" s="39"/>
      <c r="AI633" s="140"/>
      <c r="AJ633" s="39"/>
      <c r="AK633" s="140"/>
      <c r="AL633" s="13"/>
      <c r="AM633" s="13"/>
      <c r="AN633" s="13"/>
      <c r="AO633" s="155"/>
      <c r="AP633" s="26"/>
      <c r="AQ633" s="26"/>
      <c r="AR633" s="26"/>
      <c r="AS633" s="26"/>
      <c r="AT633" s="26"/>
      <c r="AU633" s="26"/>
      <c r="AV633" s="26"/>
      <c r="AW633" s="26"/>
      <c r="AX633" s="26"/>
      <c r="AY633" s="26"/>
      <c r="AZ633" s="26"/>
      <c r="BA633" s="26"/>
      <c r="BB633" s="26"/>
      <c r="BC633" s="26"/>
      <c r="BD633" s="26"/>
      <c r="BE633" s="26"/>
      <c r="BF633" s="26"/>
    </row>
    <row r="634" spans="1:58" ht="15.75" customHeight="1" outlineLevel="1" x14ac:dyDescent="0.45">
      <c r="A634" s="13">
        <v>631</v>
      </c>
      <c r="B634" s="39" t="s">
        <v>524</v>
      </c>
      <c r="C634" s="216" t="s">
        <v>525</v>
      </c>
      <c r="D634" s="13" t="s">
        <v>724</v>
      </c>
      <c r="E634" s="13"/>
      <c r="F634" s="132" t="s">
        <v>181</v>
      </c>
      <c r="G634" s="13"/>
      <c r="H634" s="13"/>
      <c r="I634" s="13"/>
      <c r="J634" s="13"/>
      <c r="K634" s="13"/>
      <c r="L634" s="13"/>
      <c r="M634" s="39"/>
      <c r="N634" s="161" t="s">
        <v>725</v>
      </c>
      <c r="O634" s="69" t="s">
        <v>577</v>
      </c>
      <c r="P634" s="91">
        <v>-4.22</v>
      </c>
      <c r="Q634" s="91">
        <v>39.299999999999997</v>
      </c>
      <c r="R634" s="14" t="s">
        <v>230</v>
      </c>
      <c r="S634" s="87" t="s">
        <v>464</v>
      </c>
      <c r="T634" s="87"/>
      <c r="U634" s="87"/>
      <c r="V634" s="87"/>
      <c r="W634" s="94"/>
      <c r="X634" s="39"/>
      <c r="Y634" s="13"/>
      <c r="Z634" s="13"/>
      <c r="AA634" s="13"/>
      <c r="AB634" s="13"/>
      <c r="AC634" s="13"/>
      <c r="AD634" s="13"/>
      <c r="AE634" s="13"/>
      <c r="AF634" s="13"/>
      <c r="AG634" s="13"/>
      <c r="AH634" s="39"/>
      <c r="AI634" s="140"/>
      <c r="AJ634" s="39"/>
      <c r="AK634" s="140"/>
      <c r="AL634" s="13"/>
      <c r="AM634" s="13"/>
      <c r="AN634" s="13"/>
      <c r="AO634" s="155"/>
      <c r="AP634" s="26"/>
      <c r="AQ634" s="26"/>
      <c r="AR634" s="26"/>
      <c r="AS634" s="26"/>
      <c r="AT634" s="26"/>
      <c r="AU634" s="26"/>
      <c r="AV634" s="26"/>
      <c r="AW634" s="26"/>
      <c r="AX634" s="26"/>
      <c r="AY634" s="26"/>
      <c r="AZ634" s="26"/>
      <c r="BA634" s="26"/>
      <c r="BB634" s="26"/>
      <c r="BC634" s="26"/>
      <c r="BD634" s="26"/>
      <c r="BE634" s="26"/>
      <c r="BF634" s="26"/>
    </row>
    <row r="635" spans="1:58" ht="15.75" customHeight="1" outlineLevel="1" x14ac:dyDescent="0.45">
      <c r="A635" s="13">
        <v>632</v>
      </c>
      <c r="B635" s="39" t="s">
        <v>524</v>
      </c>
      <c r="C635" s="216" t="s">
        <v>525</v>
      </c>
      <c r="D635" s="13" t="s">
        <v>724</v>
      </c>
      <c r="E635" s="13"/>
      <c r="F635" s="132" t="s">
        <v>181</v>
      </c>
      <c r="G635" s="13"/>
      <c r="H635" s="13"/>
      <c r="I635" s="13"/>
      <c r="J635" s="13"/>
      <c r="K635" s="13"/>
      <c r="L635" s="13"/>
      <c r="M635" s="39"/>
      <c r="N635" s="161" t="s">
        <v>725</v>
      </c>
      <c r="O635" s="69" t="s">
        <v>577</v>
      </c>
      <c r="P635" s="91">
        <v>-4.22</v>
      </c>
      <c r="Q635" s="91">
        <v>39.299999999999997</v>
      </c>
      <c r="R635" s="14" t="s">
        <v>230</v>
      </c>
      <c r="S635" s="87" t="s">
        <v>464</v>
      </c>
      <c r="T635" s="87"/>
      <c r="U635" s="87"/>
      <c r="V635" s="87"/>
      <c r="W635" s="94"/>
      <c r="X635" s="39"/>
      <c r="Y635" s="13"/>
      <c r="Z635" s="13"/>
      <c r="AA635" s="13"/>
      <c r="AB635" s="13"/>
      <c r="AC635" s="13"/>
      <c r="AD635" s="13"/>
      <c r="AE635" s="13"/>
      <c r="AF635" s="13"/>
      <c r="AG635" s="13"/>
      <c r="AH635" s="39"/>
      <c r="AI635" s="140"/>
      <c r="AJ635" s="39"/>
      <c r="AK635" s="140"/>
      <c r="AL635" s="13"/>
      <c r="AM635" s="13"/>
      <c r="AN635" s="13"/>
      <c r="AO635" s="155"/>
      <c r="AP635" s="26"/>
      <c r="AQ635" s="26"/>
      <c r="AR635" s="26"/>
      <c r="AS635" s="26"/>
      <c r="AT635" s="26"/>
      <c r="AU635" s="26"/>
      <c r="AV635" s="26"/>
      <c r="AW635" s="26"/>
      <c r="AX635" s="26"/>
      <c r="AY635" s="26"/>
      <c r="AZ635" s="26"/>
      <c r="BA635" s="26"/>
      <c r="BB635" s="26"/>
      <c r="BC635" s="26"/>
      <c r="BD635" s="26"/>
      <c r="BE635" s="26"/>
      <c r="BF635" s="26"/>
    </row>
    <row r="636" spans="1:58" ht="15.75" customHeight="1" outlineLevel="1" x14ac:dyDescent="0.45">
      <c r="A636" s="13">
        <v>633</v>
      </c>
      <c r="B636" s="39" t="s">
        <v>524</v>
      </c>
      <c r="C636" s="216" t="s">
        <v>525</v>
      </c>
      <c r="D636" s="13" t="s">
        <v>724</v>
      </c>
      <c r="E636" s="13"/>
      <c r="F636" s="132" t="s">
        <v>181</v>
      </c>
      <c r="G636" s="13"/>
      <c r="H636" s="13"/>
      <c r="I636" s="13"/>
      <c r="J636" s="13"/>
      <c r="K636" s="13"/>
      <c r="L636" s="13"/>
      <c r="M636" s="39"/>
      <c r="N636" s="161" t="s">
        <v>725</v>
      </c>
      <c r="O636" s="69" t="s">
        <v>577</v>
      </c>
      <c r="P636" s="91">
        <v>-4.22</v>
      </c>
      <c r="Q636" s="91">
        <v>39.299999999999997</v>
      </c>
      <c r="R636" s="14" t="s">
        <v>230</v>
      </c>
      <c r="S636" s="87" t="s">
        <v>464</v>
      </c>
      <c r="T636" s="87"/>
      <c r="U636" s="87"/>
      <c r="V636" s="87"/>
      <c r="W636" s="94"/>
      <c r="X636" s="39"/>
      <c r="Y636" s="13"/>
      <c r="Z636" s="13"/>
      <c r="AA636" s="13"/>
      <c r="AB636" s="13"/>
      <c r="AC636" s="13"/>
      <c r="AD636" s="13"/>
      <c r="AE636" s="13"/>
      <c r="AF636" s="13"/>
      <c r="AG636" s="13"/>
      <c r="AH636" s="39"/>
      <c r="AI636" s="140"/>
      <c r="AJ636" s="39"/>
      <c r="AK636" s="140"/>
      <c r="AL636" s="13"/>
      <c r="AM636" s="13"/>
      <c r="AN636" s="13"/>
      <c r="AO636" s="155"/>
      <c r="AP636" s="26"/>
      <c r="AQ636" s="26"/>
      <c r="AR636" s="26"/>
      <c r="AS636" s="26"/>
      <c r="AT636" s="26"/>
      <c r="AU636" s="26"/>
      <c r="AV636" s="26"/>
      <c r="AW636" s="26"/>
      <c r="AX636" s="26"/>
      <c r="AY636" s="26"/>
      <c r="AZ636" s="26"/>
      <c r="BA636" s="26"/>
      <c r="BB636" s="26"/>
      <c r="BC636" s="26"/>
      <c r="BD636" s="26"/>
      <c r="BE636" s="26"/>
      <c r="BF636" s="26"/>
    </row>
    <row r="637" spans="1:58" ht="15.75" customHeight="1" outlineLevel="1" x14ac:dyDescent="0.45">
      <c r="A637" s="13">
        <v>634</v>
      </c>
      <c r="B637" s="39" t="s">
        <v>524</v>
      </c>
      <c r="C637" s="216" t="s">
        <v>525</v>
      </c>
      <c r="D637" s="13" t="s">
        <v>724</v>
      </c>
      <c r="E637" s="13"/>
      <c r="F637" s="132" t="s">
        <v>181</v>
      </c>
      <c r="G637" s="13"/>
      <c r="H637" s="13"/>
      <c r="I637" s="13"/>
      <c r="J637" s="13"/>
      <c r="K637" s="13"/>
      <c r="L637" s="13"/>
      <c r="M637" s="39"/>
      <c r="N637" s="161" t="s">
        <v>725</v>
      </c>
      <c r="O637" s="69" t="s">
        <v>577</v>
      </c>
      <c r="P637" s="91">
        <v>-4.22</v>
      </c>
      <c r="Q637" s="91">
        <v>39.299999999999997</v>
      </c>
      <c r="R637" s="14" t="s">
        <v>230</v>
      </c>
      <c r="S637" s="87" t="s">
        <v>464</v>
      </c>
      <c r="T637" s="87"/>
      <c r="U637" s="87"/>
      <c r="V637" s="87"/>
      <c r="W637" s="94"/>
      <c r="X637" s="39"/>
      <c r="Y637" s="13"/>
      <c r="Z637" s="13"/>
      <c r="AA637" s="13"/>
      <c r="AB637" s="13"/>
      <c r="AC637" s="13"/>
      <c r="AD637" s="13"/>
      <c r="AE637" s="13"/>
      <c r="AF637" s="13"/>
      <c r="AG637" s="13"/>
      <c r="AH637" s="39"/>
      <c r="AI637" s="140"/>
      <c r="AJ637" s="39"/>
      <c r="AK637" s="140"/>
      <c r="AL637" s="13"/>
      <c r="AM637" s="13"/>
      <c r="AN637" s="13"/>
      <c r="AO637" s="155"/>
      <c r="AP637" s="26"/>
      <c r="AQ637" s="26"/>
      <c r="AR637" s="26"/>
      <c r="AS637" s="26"/>
      <c r="AT637" s="26"/>
      <c r="AU637" s="26"/>
      <c r="AV637" s="26"/>
      <c r="AW637" s="26"/>
      <c r="AX637" s="26"/>
      <c r="AY637" s="26"/>
      <c r="AZ637" s="26"/>
      <c r="BA637" s="26"/>
      <c r="BB637" s="26"/>
      <c r="BC637" s="26"/>
      <c r="BD637" s="26"/>
      <c r="BE637" s="26"/>
      <c r="BF637" s="26"/>
    </row>
    <row r="638" spans="1:58" ht="15.75" customHeight="1" outlineLevel="1" x14ac:dyDescent="0.45">
      <c r="A638" s="13">
        <v>635</v>
      </c>
      <c r="B638" s="39" t="s">
        <v>524</v>
      </c>
      <c r="C638" s="216" t="s">
        <v>525</v>
      </c>
      <c r="D638" s="13" t="s">
        <v>724</v>
      </c>
      <c r="E638" s="13"/>
      <c r="F638" s="132" t="s">
        <v>181</v>
      </c>
      <c r="G638" s="13"/>
      <c r="H638" s="13"/>
      <c r="I638" s="13"/>
      <c r="J638" s="13"/>
      <c r="K638" s="13"/>
      <c r="L638" s="13"/>
      <c r="M638" s="39"/>
      <c r="N638" s="161" t="s">
        <v>725</v>
      </c>
      <c r="O638" s="69" t="s">
        <v>577</v>
      </c>
      <c r="P638" s="91">
        <v>-4.22</v>
      </c>
      <c r="Q638" s="91">
        <v>39.299999999999997</v>
      </c>
      <c r="R638" s="14" t="s">
        <v>230</v>
      </c>
      <c r="S638" s="87" t="s">
        <v>464</v>
      </c>
      <c r="T638" s="87"/>
      <c r="U638" s="87"/>
      <c r="V638" s="87"/>
      <c r="W638" s="94"/>
      <c r="X638" s="39"/>
      <c r="Y638" s="13"/>
      <c r="Z638" s="13"/>
      <c r="AA638" s="13"/>
      <c r="AB638" s="13"/>
      <c r="AC638" s="13"/>
      <c r="AD638" s="13"/>
      <c r="AE638" s="13"/>
      <c r="AF638" s="13"/>
      <c r="AG638" s="13"/>
      <c r="AH638" s="39"/>
      <c r="AI638" s="140"/>
      <c r="AJ638" s="39"/>
      <c r="AK638" s="140"/>
      <c r="AL638" s="13"/>
      <c r="AM638" s="13"/>
      <c r="AN638" s="13"/>
      <c r="AO638" s="155"/>
      <c r="AP638" s="26"/>
      <c r="AQ638" s="26"/>
      <c r="AR638" s="26"/>
      <c r="AS638" s="26"/>
      <c r="AT638" s="26"/>
      <c r="AU638" s="26"/>
      <c r="AV638" s="26"/>
      <c r="AW638" s="26"/>
      <c r="AX638" s="26"/>
      <c r="AY638" s="26"/>
      <c r="AZ638" s="26"/>
      <c r="BA638" s="26"/>
      <c r="BB638" s="26"/>
      <c r="BC638" s="26"/>
      <c r="BD638" s="26"/>
      <c r="BE638" s="26"/>
      <c r="BF638" s="26"/>
    </row>
    <row r="639" spans="1:58" ht="15.75" customHeight="1" outlineLevel="1" x14ac:dyDescent="0.45">
      <c r="A639" s="13">
        <v>636</v>
      </c>
      <c r="B639" s="39" t="s">
        <v>524</v>
      </c>
      <c r="C639" s="216" t="s">
        <v>525</v>
      </c>
      <c r="D639" s="13" t="s">
        <v>724</v>
      </c>
      <c r="E639" s="13"/>
      <c r="F639" s="132" t="s">
        <v>181</v>
      </c>
      <c r="G639" s="13"/>
      <c r="H639" s="13"/>
      <c r="I639" s="13"/>
      <c r="J639" s="13"/>
      <c r="K639" s="13"/>
      <c r="L639" s="13"/>
      <c r="M639" s="39"/>
      <c r="N639" s="161" t="s">
        <v>725</v>
      </c>
      <c r="O639" s="69" t="s">
        <v>577</v>
      </c>
      <c r="P639" s="91">
        <v>-4.22</v>
      </c>
      <c r="Q639" s="91">
        <v>39.299999999999997</v>
      </c>
      <c r="R639" s="14" t="s">
        <v>230</v>
      </c>
      <c r="S639" s="87" t="s">
        <v>464</v>
      </c>
      <c r="T639" s="87"/>
      <c r="U639" s="87"/>
      <c r="V639" s="87"/>
      <c r="W639" s="94"/>
      <c r="X639" s="39"/>
      <c r="Y639" s="13"/>
      <c r="Z639" s="13"/>
      <c r="AA639" s="13"/>
      <c r="AB639" s="13"/>
      <c r="AC639" s="13"/>
      <c r="AD639" s="13"/>
      <c r="AE639" s="13"/>
      <c r="AF639" s="13"/>
      <c r="AG639" s="13"/>
      <c r="AH639" s="39"/>
      <c r="AI639" s="140"/>
      <c r="AJ639" s="39"/>
      <c r="AK639" s="140"/>
      <c r="AL639" s="13"/>
      <c r="AM639" s="13"/>
      <c r="AN639" s="13"/>
      <c r="AO639" s="155"/>
      <c r="AP639" s="26"/>
      <c r="AQ639" s="26"/>
      <c r="AR639" s="26"/>
      <c r="AS639" s="26"/>
      <c r="AT639" s="26"/>
      <c r="AU639" s="26"/>
      <c r="AV639" s="26"/>
      <c r="AW639" s="26"/>
      <c r="AX639" s="26"/>
      <c r="AY639" s="26"/>
      <c r="AZ639" s="26"/>
      <c r="BA639" s="26"/>
      <c r="BB639" s="26"/>
      <c r="BC639" s="26"/>
      <c r="BD639" s="26"/>
      <c r="BE639" s="26"/>
      <c r="BF639" s="26"/>
    </row>
    <row r="640" spans="1:58" ht="15.75" customHeight="1" outlineLevel="1" x14ac:dyDescent="0.45">
      <c r="A640" s="13">
        <v>637</v>
      </c>
      <c r="B640" s="39" t="s">
        <v>524</v>
      </c>
      <c r="C640" s="216" t="s">
        <v>525</v>
      </c>
      <c r="D640" s="13" t="s">
        <v>724</v>
      </c>
      <c r="E640" s="13"/>
      <c r="F640" s="132" t="s">
        <v>181</v>
      </c>
      <c r="G640" s="13"/>
      <c r="H640" s="13"/>
      <c r="I640" s="13"/>
      <c r="J640" s="13"/>
      <c r="K640" s="13"/>
      <c r="L640" s="13"/>
      <c r="M640" s="39"/>
      <c r="N640" s="161" t="s">
        <v>725</v>
      </c>
      <c r="O640" s="69" t="s">
        <v>577</v>
      </c>
      <c r="P640" s="91">
        <v>-4.22</v>
      </c>
      <c r="Q640" s="91">
        <v>39.299999999999997</v>
      </c>
      <c r="R640" s="14" t="s">
        <v>230</v>
      </c>
      <c r="S640" s="87" t="s">
        <v>464</v>
      </c>
      <c r="T640" s="87"/>
      <c r="U640" s="87"/>
      <c r="V640" s="87"/>
      <c r="W640" s="94"/>
      <c r="X640" s="39"/>
      <c r="Y640" s="13"/>
      <c r="Z640" s="13"/>
      <c r="AA640" s="13"/>
      <c r="AB640" s="13"/>
      <c r="AC640" s="13"/>
      <c r="AD640" s="13"/>
      <c r="AE640" s="13"/>
      <c r="AF640" s="13"/>
      <c r="AG640" s="13"/>
      <c r="AH640" s="39"/>
      <c r="AI640" s="140"/>
      <c r="AJ640" s="39"/>
      <c r="AK640" s="140"/>
      <c r="AL640" s="13"/>
      <c r="AM640" s="13"/>
      <c r="AN640" s="13"/>
      <c r="AO640" s="155"/>
      <c r="AP640" s="26"/>
      <c r="AQ640" s="26"/>
      <c r="AR640" s="26"/>
      <c r="AS640" s="26"/>
      <c r="AT640" s="26"/>
      <c r="AU640" s="26"/>
      <c r="AV640" s="26"/>
      <c r="AW640" s="26"/>
      <c r="AX640" s="26"/>
      <c r="AY640" s="26"/>
      <c r="AZ640" s="26"/>
      <c r="BA640" s="26"/>
      <c r="BB640" s="26"/>
      <c r="BC640" s="26"/>
      <c r="BD640" s="26"/>
      <c r="BE640" s="26"/>
      <c r="BF640" s="26"/>
    </row>
    <row r="641" spans="1:58" ht="15.75" customHeight="1" outlineLevel="1" x14ac:dyDescent="0.45">
      <c r="A641" s="13">
        <v>638</v>
      </c>
      <c r="B641" s="39" t="s">
        <v>524</v>
      </c>
      <c r="C641" s="216" t="s">
        <v>525</v>
      </c>
      <c r="D641" s="13" t="s">
        <v>724</v>
      </c>
      <c r="E641" s="13"/>
      <c r="F641" s="132" t="s">
        <v>181</v>
      </c>
      <c r="G641" s="13"/>
      <c r="H641" s="13"/>
      <c r="I641" s="13"/>
      <c r="J641" s="13"/>
      <c r="K641" s="13"/>
      <c r="L641" s="13"/>
      <c r="M641" s="39"/>
      <c r="N641" s="161" t="s">
        <v>725</v>
      </c>
      <c r="O641" s="69" t="s">
        <v>577</v>
      </c>
      <c r="P641" s="91">
        <v>-4.22</v>
      </c>
      <c r="Q641" s="91">
        <v>39.299999999999997</v>
      </c>
      <c r="R641" s="14" t="s">
        <v>230</v>
      </c>
      <c r="S641" s="87" t="s">
        <v>464</v>
      </c>
      <c r="T641" s="87"/>
      <c r="U641" s="87"/>
      <c r="V641" s="87"/>
      <c r="W641" s="94"/>
      <c r="X641" s="39"/>
      <c r="Y641" s="13"/>
      <c r="Z641" s="13"/>
      <c r="AA641" s="13"/>
      <c r="AB641" s="13"/>
      <c r="AC641" s="13"/>
      <c r="AD641" s="13"/>
      <c r="AE641" s="13"/>
      <c r="AF641" s="13"/>
      <c r="AG641" s="13"/>
      <c r="AH641" s="39"/>
      <c r="AI641" s="140"/>
      <c r="AJ641" s="39"/>
      <c r="AK641" s="140"/>
      <c r="AL641" s="13"/>
      <c r="AM641" s="13"/>
      <c r="AN641" s="13"/>
      <c r="AO641" s="155"/>
      <c r="AP641" s="26"/>
      <c r="AQ641" s="26"/>
      <c r="AR641" s="26"/>
      <c r="AS641" s="26"/>
      <c r="AT641" s="26"/>
      <c r="AU641" s="26"/>
      <c r="AV641" s="26"/>
      <c r="AW641" s="26"/>
      <c r="AX641" s="26"/>
      <c r="AY641" s="26"/>
      <c r="AZ641" s="26"/>
      <c r="BA641" s="26"/>
      <c r="BB641" s="26"/>
      <c r="BC641" s="26"/>
      <c r="BD641" s="26"/>
      <c r="BE641" s="26"/>
      <c r="BF641" s="26"/>
    </row>
    <row r="642" spans="1:58" ht="15.75" customHeight="1" outlineLevel="1" x14ac:dyDescent="0.45">
      <c r="A642" s="13">
        <v>639</v>
      </c>
      <c r="B642" s="39" t="s">
        <v>524</v>
      </c>
      <c r="C642" s="216" t="s">
        <v>525</v>
      </c>
      <c r="D642" s="13" t="s">
        <v>726</v>
      </c>
      <c r="E642" s="13"/>
      <c r="F642" s="132" t="s">
        <v>181</v>
      </c>
      <c r="G642" s="13"/>
      <c r="H642" s="13"/>
      <c r="I642" s="13"/>
      <c r="J642" s="13"/>
      <c r="K642" s="13"/>
      <c r="L642" s="13"/>
      <c r="M642" s="39"/>
      <c r="N642" s="161" t="s">
        <v>727</v>
      </c>
      <c r="O642" s="69" t="s">
        <v>552</v>
      </c>
      <c r="P642" s="91">
        <v>45.232999999999997</v>
      </c>
      <c r="Q642" s="91">
        <v>12.26</v>
      </c>
      <c r="R642" s="14" t="s">
        <v>204</v>
      </c>
      <c r="S642" s="87" t="s">
        <v>553</v>
      </c>
      <c r="T642" s="87"/>
      <c r="U642" s="87"/>
      <c r="V642" s="87"/>
      <c r="W642" s="94"/>
      <c r="X642" s="39"/>
      <c r="Y642" s="13"/>
      <c r="Z642" s="13"/>
      <c r="AA642" s="13"/>
      <c r="AB642" s="13"/>
      <c r="AC642" s="13"/>
      <c r="AD642" s="13"/>
      <c r="AE642" s="13"/>
      <c r="AF642" s="13"/>
      <c r="AG642" s="13"/>
      <c r="AH642" s="39"/>
      <c r="AI642" s="140"/>
      <c r="AJ642" s="39"/>
      <c r="AK642" s="140"/>
      <c r="AL642" s="13"/>
      <c r="AM642" s="13"/>
      <c r="AN642" s="13"/>
      <c r="AO642" s="155"/>
      <c r="AP642" s="26"/>
      <c r="AQ642" s="26"/>
      <c r="AR642" s="26"/>
      <c r="AS642" s="26"/>
      <c r="AT642" s="26"/>
      <c r="AU642" s="26"/>
      <c r="AV642" s="26"/>
      <c r="AW642" s="26"/>
      <c r="AX642" s="26"/>
      <c r="AY642" s="26"/>
      <c r="AZ642" s="26"/>
      <c r="BA642" s="26"/>
      <c r="BB642" s="26"/>
      <c r="BC642" s="26"/>
      <c r="BD642" s="26"/>
      <c r="BE642" s="26"/>
      <c r="BF642" s="26"/>
    </row>
    <row r="643" spans="1:58" ht="15.75" customHeight="1" outlineLevel="1" x14ac:dyDescent="0.45">
      <c r="A643" s="13">
        <v>640</v>
      </c>
      <c r="B643" s="39" t="s">
        <v>524</v>
      </c>
      <c r="C643" s="216" t="s">
        <v>525</v>
      </c>
      <c r="D643" s="13" t="s">
        <v>728</v>
      </c>
      <c r="E643" s="13"/>
      <c r="F643" s="132" t="s">
        <v>181</v>
      </c>
      <c r="G643" s="13"/>
      <c r="H643" s="13"/>
      <c r="I643" s="13"/>
      <c r="J643" s="13"/>
      <c r="K643" s="13"/>
      <c r="L643" s="13"/>
      <c r="M643" s="39"/>
      <c r="N643" s="161" t="s">
        <v>727</v>
      </c>
      <c r="O643" s="69" t="s">
        <v>552</v>
      </c>
      <c r="P643" s="91">
        <v>45.232999999999997</v>
      </c>
      <c r="Q643" s="91">
        <v>12.26</v>
      </c>
      <c r="R643" s="14" t="s">
        <v>204</v>
      </c>
      <c r="S643" s="87" t="s">
        <v>553</v>
      </c>
      <c r="T643" s="87"/>
      <c r="U643" s="87"/>
      <c r="V643" s="87"/>
      <c r="W643" s="94"/>
      <c r="X643" s="39"/>
      <c r="Y643" s="13"/>
      <c r="Z643" s="13"/>
      <c r="AA643" s="13"/>
      <c r="AB643" s="13"/>
      <c r="AC643" s="13"/>
      <c r="AD643" s="13"/>
      <c r="AE643" s="13"/>
      <c r="AF643" s="13"/>
      <c r="AG643" s="13"/>
      <c r="AH643" s="39"/>
      <c r="AI643" s="140"/>
      <c r="AJ643" s="39"/>
      <c r="AK643" s="140"/>
      <c r="AL643" s="13"/>
      <c r="AM643" s="13"/>
      <c r="AN643" s="13"/>
      <c r="AO643" s="155"/>
      <c r="AP643" s="26"/>
      <c r="AQ643" s="26"/>
      <c r="AR643" s="26"/>
      <c r="AS643" s="26"/>
      <c r="AT643" s="26"/>
      <c r="AU643" s="26"/>
      <c r="AV643" s="26"/>
      <c r="AW643" s="26"/>
      <c r="AX643" s="26"/>
      <c r="AY643" s="26"/>
      <c r="AZ643" s="26"/>
      <c r="BA643" s="26"/>
      <c r="BB643" s="26"/>
      <c r="BC643" s="26"/>
      <c r="BD643" s="26"/>
      <c r="BE643" s="26"/>
      <c r="BF643" s="26"/>
    </row>
    <row r="644" spans="1:58" ht="15.75" customHeight="1" outlineLevel="1" x14ac:dyDescent="0.45">
      <c r="A644" s="13">
        <v>641</v>
      </c>
      <c r="B644" s="39" t="s">
        <v>524</v>
      </c>
      <c r="C644" s="216" t="s">
        <v>525</v>
      </c>
      <c r="D644" s="13" t="s">
        <v>729</v>
      </c>
      <c r="E644" s="13"/>
      <c r="F644" s="132" t="s">
        <v>181</v>
      </c>
      <c r="G644" s="13"/>
      <c r="H644" s="13"/>
      <c r="I644" s="13"/>
      <c r="J644" s="13"/>
      <c r="K644" s="13"/>
      <c r="L644" s="13"/>
      <c r="M644" s="39"/>
      <c r="N644" s="161" t="s">
        <v>727</v>
      </c>
      <c r="O644" s="69" t="s">
        <v>552</v>
      </c>
      <c r="P644" s="91">
        <v>45.232999999999997</v>
      </c>
      <c r="Q644" s="91">
        <v>12.26</v>
      </c>
      <c r="R644" s="14" t="s">
        <v>204</v>
      </c>
      <c r="S644" s="87" t="s">
        <v>553</v>
      </c>
      <c r="T644" s="87"/>
      <c r="U644" s="87"/>
      <c r="V644" s="87"/>
      <c r="W644" s="94"/>
      <c r="X644" s="39"/>
      <c r="Y644" s="13"/>
      <c r="Z644" s="13"/>
      <c r="AA644" s="13"/>
      <c r="AB644" s="13"/>
      <c r="AC644" s="13"/>
      <c r="AD644" s="13"/>
      <c r="AE644" s="13"/>
      <c r="AF644" s="13"/>
      <c r="AG644" s="13"/>
      <c r="AH644" s="39"/>
      <c r="AI644" s="140"/>
      <c r="AJ644" s="39"/>
      <c r="AK644" s="140"/>
      <c r="AL644" s="13"/>
      <c r="AM644" s="13"/>
      <c r="AN644" s="13"/>
      <c r="AO644" s="155"/>
      <c r="AP644" s="26"/>
      <c r="AQ644" s="26"/>
      <c r="AR644" s="26"/>
      <c r="AS644" s="26"/>
      <c r="AT644" s="26"/>
      <c r="AU644" s="26"/>
      <c r="AV644" s="26"/>
      <c r="AW644" s="26"/>
      <c r="AX644" s="26"/>
      <c r="AY644" s="26"/>
      <c r="AZ644" s="26"/>
      <c r="BA644" s="26"/>
      <c r="BB644" s="26"/>
      <c r="BC644" s="26"/>
      <c r="BD644" s="26"/>
      <c r="BE644" s="26"/>
      <c r="BF644" s="26"/>
    </row>
    <row r="645" spans="1:58" ht="15.75" customHeight="1" outlineLevel="1" x14ac:dyDescent="0.45">
      <c r="A645" s="13">
        <v>642</v>
      </c>
      <c r="B645" s="39" t="s">
        <v>524</v>
      </c>
      <c r="C645" s="216" t="s">
        <v>525</v>
      </c>
      <c r="D645" s="13" t="s">
        <v>730</v>
      </c>
      <c r="E645" s="13"/>
      <c r="F645" s="132" t="s">
        <v>181</v>
      </c>
      <c r="G645" s="13"/>
      <c r="H645" s="13"/>
      <c r="I645" s="13"/>
      <c r="J645" s="13"/>
      <c r="K645" s="13"/>
      <c r="L645" s="13"/>
      <c r="M645" s="39"/>
      <c r="N645" s="161" t="s">
        <v>727</v>
      </c>
      <c r="O645" s="69" t="s">
        <v>552</v>
      </c>
      <c r="P645" s="91">
        <v>45.232999999999997</v>
      </c>
      <c r="Q645" s="91">
        <v>12.26</v>
      </c>
      <c r="R645" s="14" t="s">
        <v>204</v>
      </c>
      <c r="S645" s="87" t="s">
        <v>553</v>
      </c>
      <c r="T645" s="87"/>
      <c r="U645" s="87"/>
      <c r="V645" s="87"/>
      <c r="W645" s="94"/>
      <c r="X645" s="39"/>
      <c r="Y645" s="13"/>
      <c r="Z645" s="13"/>
      <c r="AA645" s="13"/>
      <c r="AB645" s="13"/>
      <c r="AC645" s="13"/>
      <c r="AD645" s="13"/>
      <c r="AE645" s="13"/>
      <c r="AF645" s="13"/>
      <c r="AG645" s="13"/>
      <c r="AH645" s="39"/>
      <c r="AI645" s="140"/>
      <c r="AJ645" s="39"/>
      <c r="AK645" s="140"/>
      <c r="AL645" s="13"/>
      <c r="AM645" s="13"/>
      <c r="AN645" s="13"/>
      <c r="AO645" s="155"/>
      <c r="AP645" s="26"/>
      <c r="AQ645" s="26"/>
      <c r="AR645" s="26"/>
      <c r="AS645" s="26"/>
      <c r="AT645" s="26"/>
      <c r="AU645" s="26"/>
      <c r="AV645" s="26"/>
      <c r="AW645" s="26"/>
      <c r="AX645" s="26"/>
      <c r="AY645" s="26"/>
      <c r="AZ645" s="26"/>
      <c r="BA645" s="26"/>
      <c r="BB645" s="26"/>
      <c r="BC645" s="26"/>
      <c r="BD645" s="26"/>
      <c r="BE645" s="26"/>
      <c r="BF645" s="26"/>
    </row>
    <row r="646" spans="1:58" ht="15.75" customHeight="1" outlineLevel="1" x14ac:dyDescent="0.45">
      <c r="A646" s="13">
        <v>643</v>
      </c>
      <c r="B646" s="39" t="s">
        <v>524</v>
      </c>
      <c r="C646" s="216" t="s">
        <v>525</v>
      </c>
      <c r="D646" s="13" t="s">
        <v>731</v>
      </c>
      <c r="E646" s="13"/>
      <c r="F646" s="132" t="s">
        <v>181</v>
      </c>
      <c r="G646" s="13"/>
      <c r="H646" s="13"/>
      <c r="I646" s="13"/>
      <c r="J646" s="13"/>
      <c r="K646" s="13"/>
      <c r="L646" s="13"/>
      <c r="M646" s="39"/>
      <c r="N646" s="161" t="s">
        <v>727</v>
      </c>
      <c r="O646" s="69" t="s">
        <v>552</v>
      </c>
      <c r="P646" s="91">
        <v>45.232999999999997</v>
      </c>
      <c r="Q646" s="91">
        <v>12.26</v>
      </c>
      <c r="R646" s="14" t="s">
        <v>204</v>
      </c>
      <c r="S646" s="87" t="s">
        <v>553</v>
      </c>
      <c r="T646" s="87"/>
      <c r="U646" s="87"/>
      <c r="V646" s="87"/>
      <c r="W646" s="94"/>
      <c r="X646" s="39"/>
      <c r="Y646" s="13"/>
      <c r="Z646" s="13"/>
      <c r="AA646" s="13"/>
      <c r="AB646" s="13"/>
      <c r="AC646" s="13"/>
      <c r="AD646" s="13"/>
      <c r="AE646" s="13"/>
      <c r="AF646" s="13"/>
      <c r="AG646" s="13"/>
      <c r="AH646" s="39"/>
      <c r="AI646" s="140"/>
      <c r="AJ646" s="39"/>
      <c r="AK646" s="140"/>
      <c r="AL646" s="13"/>
      <c r="AM646" s="13"/>
      <c r="AN646" s="13"/>
      <c r="AO646" s="155"/>
      <c r="AP646" s="26"/>
      <c r="AQ646" s="26"/>
      <c r="AR646" s="26"/>
      <c r="AS646" s="26"/>
      <c r="AT646" s="26"/>
      <c r="AU646" s="26"/>
      <c r="AV646" s="26"/>
      <c r="AW646" s="26"/>
      <c r="AX646" s="26"/>
      <c r="AY646" s="26"/>
      <c r="AZ646" s="26"/>
      <c r="BA646" s="26"/>
      <c r="BB646" s="26"/>
      <c r="BC646" s="26"/>
      <c r="BD646" s="26"/>
      <c r="BE646" s="26"/>
      <c r="BF646" s="26"/>
    </row>
    <row r="647" spans="1:58" ht="15.75" customHeight="1" outlineLevel="1" x14ac:dyDescent="0.45">
      <c r="A647" s="13">
        <v>644</v>
      </c>
      <c r="B647" s="39" t="s">
        <v>524</v>
      </c>
      <c r="C647" s="216" t="s">
        <v>525</v>
      </c>
      <c r="D647" s="13" t="s">
        <v>732</v>
      </c>
      <c r="E647" s="13"/>
      <c r="F647" s="132" t="s">
        <v>181</v>
      </c>
      <c r="G647" s="13"/>
      <c r="H647" s="13"/>
      <c r="I647" s="13"/>
      <c r="J647" s="13"/>
      <c r="K647" s="13"/>
      <c r="L647" s="13"/>
      <c r="M647" s="39"/>
      <c r="N647" s="161" t="s">
        <v>727</v>
      </c>
      <c r="O647" s="69" t="s">
        <v>552</v>
      </c>
      <c r="P647" s="91">
        <v>45.232999999999997</v>
      </c>
      <c r="Q647" s="91">
        <v>12.26</v>
      </c>
      <c r="R647" s="14" t="s">
        <v>204</v>
      </c>
      <c r="S647" s="87" t="s">
        <v>553</v>
      </c>
      <c r="T647" s="87"/>
      <c r="U647" s="87"/>
      <c r="V647" s="87"/>
      <c r="W647" s="94"/>
      <c r="X647" s="39"/>
      <c r="Y647" s="13"/>
      <c r="Z647" s="13"/>
      <c r="AA647" s="13"/>
      <c r="AB647" s="13"/>
      <c r="AC647" s="13"/>
      <c r="AD647" s="13"/>
      <c r="AE647" s="13"/>
      <c r="AF647" s="13"/>
      <c r="AG647" s="13"/>
      <c r="AH647" s="39"/>
      <c r="AI647" s="140"/>
      <c r="AJ647" s="39"/>
      <c r="AK647" s="140"/>
      <c r="AL647" s="13"/>
      <c r="AM647" s="13"/>
      <c r="AN647" s="13"/>
      <c r="AO647" s="155"/>
      <c r="AP647" s="26"/>
      <c r="AQ647" s="26"/>
      <c r="AR647" s="26"/>
      <c r="AS647" s="26"/>
      <c r="AT647" s="26"/>
      <c r="AU647" s="26"/>
      <c r="AV647" s="26"/>
      <c r="AW647" s="26"/>
      <c r="AX647" s="26"/>
      <c r="AY647" s="26"/>
      <c r="AZ647" s="26"/>
      <c r="BA647" s="26"/>
      <c r="BB647" s="26"/>
      <c r="BC647" s="26"/>
      <c r="BD647" s="26"/>
      <c r="BE647" s="26"/>
      <c r="BF647" s="26"/>
    </row>
    <row r="648" spans="1:58" ht="15.75" customHeight="1" outlineLevel="1" x14ac:dyDescent="0.45">
      <c r="A648" s="13">
        <v>645</v>
      </c>
      <c r="B648" s="39" t="s">
        <v>524</v>
      </c>
      <c r="C648" s="216" t="s">
        <v>525</v>
      </c>
      <c r="D648" s="13" t="s">
        <v>733</v>
      </c>
      <c r="E648" s="13"/>
      <c r="F648" s="132" t="s">
        <v>181</v>
      </c>
      <c r="G648" s="13"/>
      <c r="H648" s="13"/>
      <c r="I648" s="13"/>
      <c r="J648" s="13"/>
      <c r="K648" s="13"/>
      <c r="L648" s="13"/>
      <c r="M648" s="39"/>
      <c r="N648" s="161" t="s">
        <v>727</v>
      </c>
      <c r="O648" s="69" t="s">
        <v>552</v>
      </c>
      <c r="P648" s="91">
        <v>45.232999999999997</v>
      </c>
      <c r="Q648" s="91">
        <v>12.26</v>
      </c>
      <c r="R648" s="14" t="s">
        <v>204</v>
      </c>
      <c r="S648" s="87" t="s">
        <v>553</v>
      </c>
      <c r="T648" s="87"/>
      <c r="U648" s="87"/>
      <c r="V648" s="87"/>
      <c r="W648" s="94"/>
      <c r="X648" s="39"/>
      <c r="Y648" s="13"/>
      <c r="Z648" s="13"/>
      <c r="AA648" s="13"/>
      <c r="AB648" s="13"/>
      <c r="AC648" s="13"/>
      <c r="AD648" s="13"/>
      <c r="AE648" s="13"/>
      <c r="AF648" s="13"/>
      <c r="AG648" s="13"/>
      <c r="AH648" s="39"/>
      <c r="AI648" s="140"/>
      <c r="AJ648" s="39"/>
      <c r="AK648" s="140"/>
      <c r="AL648" s="13"/>
      <c r="AM648" s="13"/>
      <c r="AN648" s="13"/>
      <c r="AO648" s="155"/>
      <c r="AP648" s="26"/>
      <c r="AQ648" s="26"/>
      <c r="AR648" s="26"/>
      <c r="AS648" s="26"/>
      <c r="AT648" s="26"/>
      <c r="AU648" s="26"/>
      <c r="AV648" s="26"/>
      <c r="AW648" s="26"/>
      <c r="AX648" s="26"/>
      <c r="AY648" s="26"/>
      <c r="AZ648" s="26"/>
      <c r="BA648" s="26"/>
      <c r="BB648" s="26"/>
      <c r="BC648" s="26"/>
      <c r="BD648" s="26"/>
      <c r="BE648" s="26"/>
      <c r="BF648" s="26"/>
    </row>
    <row r="649" spans="1:58" ht="15.75" customHeight="1" outlineLevel="1" x14ac:dyDescent="0.45">
      <c r="A649" s="13">
        <v>646</v>
      </c>
      <c r="B649" s="39" t="s">
        <v>524</v>
      </c>
      <c r="C649" s="216" t="s">
        <v>525</v>
      </c>
      <c r="D649" s="13" t="s">
        <v>734</v>
      </c>
      <c r="E649" s="13"/>
      <c r="F649" s="132" t="s">
        <v>181</v>
      </c>
      <c r="G649" s="13"/>
      <c r="H649" s="13"/>
      <c r="I649" s="13"/>
      <c r="J649" s="13"/>
      <c r="K649" s="13"/>
      <c r="L649" s="13"/>
      <c r="M649" s="39"/>
      <c r="N649" s="161" t="s">
        <v>727</v>
      </c>
      <c r="O649" s="69" t="s">
        <v>552</v>
      </c>
      <c r="P649" s="91">
        <v>45.232999999999997</v>
      </c>
      <c r="Q649" s="91">
        <v>12.26</v>
      </c>
      <c r="R649" s="14" t="s">
        <v>204</v>
      </c>
      <c r="S649" s="87" t="s">
        <v>553</v>
      </c>
      <c r="T649" s="87"/>
      <c r="U649" s="87"/>
      <c r="V649" s="87"/>
      <c r="W649" s="94"/>
      <c r="X649" s="39"/>
      <c r="Y649" s="13"/>
      <c r="Z649" s="13"/>
      <c r="AA649" s="13"/>
      <c r="AB649" s="13"/>
      <c r="AC649" s="13"/>
      <c r="AD649" s="13"/>
      <c r="AE649" s="13"/>
      <c r="AF649" s="13"/>
      <c r="AG649" s="13"/>
      <c r="AH649" s="39"/>
      <c r="AI649" s="140"/>
      <c r="AJ649" s="39"/>
      <c r="AK649" s="140"/>
      <c r="AL649" s="13"/>
      <c r="AM649" s="13"/>
      <c r="AN649" s="13"/>
      <c r="AO649" s="155"/>
      <c r="AP649" s="26"/>
      <c r="AQ649" s="26"/>
      <c r="AR649" s="26"/>
      <c r="AS649" s="26"/>
      <c r="AT649" s="26"/>
      <c r="AU649" s="26"/>
      <c r="AV649" s="26"/>
      <c r="AW649" s="26"/>
      <c r="AX649" s="26"/>
      <c r="AY649" s="26"/>
      <c r="AZ649" s="26"/>
      <c r="BA649" s="26"/>
      <c r="BB649" s="26"/>
      <c r="BC649" s="26"/>
      <c r="BD649" s="26"/>
      <c r="BE649" s="26"/>
      <c r="BF649" s="26"/>
    </row>
    <row r="650" spans="1:58" ht="15.75" customHeight="1" outlineLevel="1" x14ac:dyDescent="0.45">
      <c r="A650" s="13">
        <v>647</v>
      </c>
      <c r="B650" s="39" t="s">
        <v>524</v>
      </c>
      <c r="C650" s="216" t="s">
        <v>525</v>
      </c>
      <c r="D650" s="13" t="s">
        <v>735</v>
      </c>
      <c r="E650" s="13"/>
      <c r="F650" s="132" t="s">
        <v>181</v>
      </c>
      <c r="G650" s="13"/>
      <c r="H650" s="13"/>
      <c r="I650" s="13"/>
      <c r="J650" s="13"/>
      <c r="K650" s="13"/>
      <c r="L650" s="13"/>
      <c r="M650" s="39"/>
      <c r="N650" s="161" t="s">
        <v>727</v>
      </c>
      <c r="O650" s="69" t="s">
        <v>552</v>
      </c>
      <c r="P650" s="91">
        <v>45.232999999999997</v>
      </c>
      <c r="Q650" s="91">
        <v>12.26</v>
      </c>
      <c r="R650" s="14" t="s">
        <v>204</v>
      </c>
      <c r="S650" s="87" t="s">
        <v>553</v>
      </c>
      <c r="T650" s="87"/>
      <c r="U650" s="87"/>
      <c r="V650" s="87"/>
      <c r="W650" s="94"/>
      <c r="X650" s="39"/>
      <c r="Y650" s="13"/>
      <c r="Z650" s="13"/>
      <c r="AA650" s="13"/>
      <c r="AB650" s="13"/>
      <c r="AC650" s="13"/>
      <c r="AD650" s="13"/>
      <c r="AE650" s="13"/>
      <c r="AF650" s="13"/>
      <c r="AG650" s="13"/>
      <c r="AH650" s="39"/>
      <c r="AI650" s="140"/>
      <c r="AJ650" s="39"/>
      <c r="AK650" s="140"/>
      <c r="AL650" s="13"/>
      <c r="AM650" s="13"/>
      <c r="AN650" s="13"/>
      <c r="AO650" s="155"/>
      <c r="AP650" s="26"/>
      <c r="AQ650" s="26"/>
      <c r="AR650" s="26"/>
      <c r="AS650" s="26"/>
      <c r="AT650" s="26"/>
      <c r="AU650" s="26"/>
      <c r="AV650" s="26"/>
      <c r="AW650" s="26"/>
      <c r="AX650" s="26"/>
      <c r="AY650" s="26"/>
      <c r="AZ650" s="26"/>
      <c r="BA650" s="26"/>
      <c r="BB650" s="26"/>
      <c r="BC650" s="26"/>
      <c r="BD650" s="26"/>
      <c r="BE650" s="26"/>
      <c r="BF650" s="26"/>
    </row>
    <row r="651" spans="1:58" ht="15.75" customHeight="1" outlineLevel="1" x14ac:dyDescent="0.45">
      <c r="A651" s="13">
        <v>648</v>
      </c>
      <c r="B651" s="39" t="s">
        <v>524</v>
      </c>
      <c r="C651" s="216" t="s">
        <v>525</v>
      </c>
      <c r="D651" s="13" t="s">
        <v>736</v>
      </c>
      <c r="E651" s="13"/>
      <c r="F651" s="132" t="s">
        <v>181</v>
      </c>
      <c r="G651" s="13"/>
      <c r="H651" s="13"/>
      <c r="I651" s="13"/>
      <c r="J651" s="13"/>
      <c r="K651" s="13"/>
      <c r="L651" s="13"/>
      <c r="M651" s="39"/>
      <c r="N651" s="161" t="s">
        <v>727</v>
      </c>
      <c r="O651" s="69" t="s">
        <v>552</v>
      </c>
      <c r="P651" s="91">
        <v>45.232999999999997</v>
      </c>
      <c r="Q651" s="91">
        <v>12.26</v>
      </c>
      <c r="R651" s="14" t="s">
        <v>204</v>
      </c>
      <c r="S651" s="87" t="s">
        <v>553</v>
      </c>
      <c r="T651" s="87"/>
      <c r="U651" s="87"/>
      <c r="V651" s="87"/>
      <c r="W651" s="94"/>
      <c r="X651" s="39"/>
      <c r="Y651" s="13"/>
      <c r="Z651" s="13"/>
      <c r="AA651" s="13"/>
      <c r="AB651" s="13"/>
      <c r="AC651" s="13"/>
      <c r="AD651" s="13"/>
      <c r="AE651" s="13"/>
      <c r="AF651" s="13"/>
      <c r="AG651" s="13"/>
      <c r="AH651" s="39"/>
      <c r="AI651" s="140"/>
      <c r="AJ651" s="39"/>
      <c r="AK651" s="140"/>
      <c r="AL651" s="13"/>
      <c r="AM651" s="13"/>
      <c r="AN651" s="13"/>
      <c r="AO651" s="155"/>
      <c r="AP651" s="26"/>
      <c r="AQ651" s="26"/>
      <c r="AR651" s="26"/>
      <c r="AS651" s="26"/>
      <c r="AT651" s="26"/>
      <c r="AU651" s="26"/>
      <c r="AV651" s="26"/>
      <c r="AW651" s="26"/>
      <c r="AX651" s="26"/>
      <c r="AY651" s="26"/>
      <c r="AZ651" s="26"/>
      <c r="BA651" s="26"/>
      <c r="BB651" s="26"/>
      <c r="BC651" s="26"/>
      <c r="BD651" s="26"/>
      <c r="BE651" s="26"/>
      <c r="BF651" s="26"/>
    </row>
    <row r="652" spans="1:58" ht="15.75" customHeight="1" outlineLevel="1" x14ac:dyDescent="0.45">
      <c r="A652" s="13">
        <v>649</v>
      </c>
      <c r="B652" s="39" t="s">
        <v>524</v>
      </c>
      <c r="C652" s="216" t="s">
        <v>525</v>
      </c>
      <c r="D652" s="13" t="s">
        <v>737</v>
      </c>
      <c r="E652" s="13"/>
      <c r="F652" s="132" t="s">
        <v>181</v>
      </c>
      <c r="G652" s="13"/>
      <c r="H652" s="13"/>
      <c r="I652" s="13"/>
      <c r="J652" s="13"/>
      <c r="K652" s="13"/>
      <c r="L652" s="13"/>
      <c r="M652" s="39"/>
      <c r="N652" s="161" t="s">
        <v>727</v>
      </c>
      <c r="O652" s="69" t="s">
        <v>552</v>
      </c>
      <c r="P652" s="91">
        <v>45.232999999999997</v>
      </c>
      <c r="Q652" s="91">
        <v>12.26</v>
      </c>
      <c r="R652" s="14" t="s">
        <v>204</v>
      </c>
      <c r="S652" s="87" t="s">
        <v>553</v>
      </c>
      <c r="T652" s="87"/>
      <c r="U652" s="87"/>
      <c r="V652" s="87"/>
      <c r="W652" s="94"/>
      <c r="X652" s="39"/>
      <c r="Y652" s="13"/>
      <c r="Z652" s="13"/>
      <c r="AA652" s="13"/>
      <c r="AB652" s="13"/>
      <c r="AC652" s="13"/>
      <c r="AD652" s="13"/>
      <c r="AE652" s="13"/>
      <c r="AF652" s="13"/>
      <c r="AG652" s="13"/>
      <c r="AH652" s="39"/>
      <c r="AI652" s="140"/>
      <c r="AJ652" s="39"/>
      <c r="AK652" s="140"/>
      <c r="AL652" s="13"/>
      <c r="AM652" s="13"/>
      <c r="AN652" s="13"/>
      <c r="AO652" s="155"/>
      <c r="AP652" s="26"/>
      <c r="AQ652" s="26"/>
      <c r="AR652" s="26"/>
      <c r="AS652" s="26"/>
      <c r="AT652" s="26"/>
      <c r="AU652" s="26"/>
      <c r="AV652" s="26"/>
      <c r="AW652" s="26"/>
      <c r="AX652" s="26"/>
      <c r="AY652" s="26"/>
      <c r="AZ652" s="26"/>
      <c r="BA652" s="26"/>
      <c r="BB652" s="26"/>
      <c r="BC652" s="26"/>
      <c r="BD652" s="26"/>
      <c r="BE652" s="26"/>
      <c r="BF652" s="26"/>
    </row>
    <row r="653" spans="1:58" ht="15.75" customHeight="1" outlineLevel="1" x14ac:dyDescent="0.45">
      <c r="A653" s="13">
        <v>650</v>
      </c>
      <c r="B653" s="39" t="s">
        <v>524</v>
      </c>
      <c r="C653" s="216" t="s">
        <v>525</v>
      </c>
      <c r="D653" s="13" t="s">
        <v>738</v>
      </c>
      <c r="E653" s="13"/>
      <c r="F653" s="132" t="s">
        <v>181</v>
      </c>
      <c r="G653" s="13"/>
      <c r="H653" s="13"/>
      <c r="I653" s="13"/>
      <c r="J653" s="13"/>
      <c r="K653" s="13"/>
      <c r="L653" s="13"/>
      <c r="M653" s="39"/>
      <c r="N653" s="161" t="s">
        <v>727</v>
      </c>
      <c r="O653" s="69" t="s">
        <v>552</v>
      </c>
      <c r="P653" s="91">
        <v>45.232999999999997</v>
      </c>
      <c r="Q653" s="91">
        <v>12.26</v>
      </c>
      <c r="R653" s="14" t="s">
        <v>204</v>
      </c>
      <c r="S653" s="87" t="s">
        <v>553</v>
      </c>
      <c r="T653" s="87"/>
      <c r="U653" s="87"/>
      <c r="V653" s="87"/>
      <c r="W653" s="94"/>
      <c r="X653" s="39"/>
      <c r="Y653" s="13"/>
      <c r="Z653" s="13"/>
      <c r="AA653" s="13"/>
      <c r="AB653" s="13"/>
      <c r="AC653" s="13"/>
      <c r="AD653" s="13"/>
      <c r="AE653" s="13"/>
      <c r="AF653" s="13"/>
      <c r="AG653" s="13"/>
      <c r="AH653" s="39"/>
      <c r="AI653" s="140"/>
      <c r="AJ653" s="39"/>
      <c r="AK653" s="140"/>
      <c r="AL653" s="13"/>
      <c r="AM653" s="13"/>
      <c r="AN653" s="13"/>
      <c r="AO653" s="155"/>
      <c r="AP653" s="26"/>
      <c r="AQ653" s="26"/>
      <c r="AR653" s="26"/>
      <c r="AS653" s="26"/>
      <c r="AT653" s="26"/>
      <c r="AU653" s="26"/>
      <c r="AV653" s="26"/>
      <c r="AW653" s="26"/>
      <c r="AX653" s="26"/>
      <c r="AY653" s="26"/>
      <c r="AZ653" s="26"/>
      <c r="BA653" s="26"/>
      <c r="BB653" s="26"/>
      <c r="BC653" s="26"/>
      <c r="BD653" s="26"/>
      <c r="BE653" s="26"/>
      <c r="BF653" s="26"/>
    </row>
    <row r="654" spans="1:58" ht="15.75" customHeight="1" outlineLevel="1" x14ac:dyDescent="0.45">
      <c r="A654" s="13">
        <v>651</v>
      </c>
      <c r="B654" s="39" t="s">
        <v>524</v>
      </c>
      <c r="C654" s="216" t="s">
        <v>525</v>
      </c>
      <c r="D654" s="13" t="s">
        <v>739</v>
      </c>
      <c r="E654" s="13"/>
      <c r="F654" s="132" t="s">
        <v>181</v>
      </c>
      <c r="G654" s="13"/>
      <c r="H654" s="13"/>
      <c r="I654" s="13"/>
      <c r="J654" s="13"/>
      <c r="K654" s="13"/>
      <c r="L654" s="13"/>
      <c r="M654" s="39"/>
      <c r="N654" s="161" t="s">
        <v>740</v>
      </c>
      <c r="O654" s="69" t="s">
        <v>381</v>
      </c>
      <c r="P654" s="91">
        <v>43.423000000000002</v>
      </c>
      <c r="Q654" s="91">
        <v>3.6429999999999998</v>
      </c>
      <c r="R654" s="14" t="s">
        <v>204</v>
      </c>
      <c r="S654" s="87" t="s">
        <v>553</v>
      </c>
      <c r="T654" s="87"/>
      <c r="U654" s="87"/>
      <c r="V654" s="87"/>
      <c r="W654" s="94"/>
      <c r="X654" s="39"/>
      <c r="Y654" s="13"/>
      <c r="Z654" s="13"/>
      <c r="AA654" s="13"/>
      <c r="AB654" s="13"/>
      <c r="AC654" s="13"/>
      <c r="AD654" s="13"/>
      <c r="AE654" s="13"/>
      <c r="AF654" s="13"/>
      <c r="AG654" s="13"/>
      <c r="AH654" s="39"/>
      <c r="AI654" s="140"/>
      <c r="AJ654" s="39"/>
      <c r="AK654" s="140"/>
      <c r="AL654" s="13"/>
      <c r="AM654" s="13"/>
      <c r="AN654" s="13"/>
      <c r="AO654" s="155"/>
      <c r="AP654" s="26"/>
      <c r="AQ654" s="26"/>
      <c r="AR654" s="26"/>
      <c r="AS654" s="26"/>
      <c r="AT654" s="26"/>
      <c r="AU654" s="26"/>
      <c r="AV654" s="26"/>
      <c r="AW654" s="26"/>
      <c r="AX654" s="26"/>
      <c r="AY654" s="26"/>
      <c r="AZ654" s="26"/>
      <c r="BA654" s="26"/>
      <c r="BB654" s="26"/>
      <c r="BC654" s="26"/>
      <c r="BD654" s="26"/>
      <c r="BE654" s="26"/>
      <c r="BF654" s="26"/>
    </row>
    <row r="655" spans="1:58" ht="15.75" customHeight="1" outlineLevel="1" x14ac:dyDescent="0.45">
      <c r="A655" s="13">
        <v>652</v>
      </c>
      <c r="B655" s="39" t="s">
        <v>524</v>
      </c>
      <c r="C655" s="216" t="s">
        <v>525</v>
      </c>
      <c r="D655" s="13" t="s">
        <v>741</v>
      </c>
      <c r="E655" s="13"/>
      <c r="F655" s="132" t="s">
        <v>181</v>
      </c>
      <c r="G655" s="13"/>
      <c r="H655" s="13"/>
      <c r="I655" s="13"/>
      <c r="J655" s="13"/>
      <c r="K655" s="13"/>
      <c r="L655" s="13"/>
      <c r="M655" s="39"/>
      <c r="N655" s="161" t="s">
        <v>740</v>
      </c>
      <c r="O655" s="69" t="s">
        <v>381</v>
      </c>
      <c r="P655" s="91">
        <v>43.423000000000002</v>
      </c>
      <c r="Q655" s="91">
        <v>3.6429999999999998</v>
      </c>
      <c r="R655" s="14" t="s">
        <v>204</v>
      </c>
      <c r="S655" s="87" t="s">
        <v>553</v>
      </c>
      <c r="T655" s="87"/>
      <c r="U655" s="87"/>
      <c r="V655" s="87"/>
      <c r="W655" s="94"/>
      <c r="X655" s="39"/>
      <c r="Y655" s="13"/>
      <c r="Z655" s="13"/>
      <c r="AA655" s="13"/>
      <c r="AB655" s="13"/>
      <c r="AC655" s="13"/>
      <c r="AD655" s="13"/>
      <c r="AE655" s="13"/>
      <c r="AF655" s="13"/>
      <c r="AG655" s="13"/>
      <c r="AH655" s="39"/>
      <c r="AI655" s="140"/>
      <c r="AJ655" s="39"/>
      <c r="AK655" s="140"/>
      <c r="AL655" s="13"/>
      <c r="AM655" s="13"/>
      <c r="AN655" s="13"/>
      <c r="AO655" s="155"/>
      <c r="AP655" s="26"/>
      <c r="AQ655" s="26"/>
      <c r="AR655" s="26"/>
      <c r="AS655" s="26"/>
      <c r="AT655" s="26"/>
      <c r="AU655" s="26"/>
      <c r="AV655" s="26"/>
      <c r="AW655" s="26"/>
      <c r="AX655" s="26"/>
      <c r="AY655" s="26"/>
      <c r="AZ655" s="26"/>
      <c r="BA655" s="26"/>
      <c r="BB655" s="26"/>
      <c r="BC655" s="26"/>
      <c r="BD655" s="26"/>
      <c r="BE655" s="26"/>
      <c r="BF655" s="26"/>
    </row>
    <row r="656" spans="1:58" ht="15.75" customHeight="1" outlineLevel="1" x14ac:dyDescent="0.45">
      <c r="A656" s="13">
        <v>653</v>
      </c>
      <c r="B656" s="39" t="s">
        <v>524</v>
      </c>
      <c r="C656" s="216" t="s">
        <v>525</v>
      </c>
      <c r="D656" s="13" t="s">
        <v>742</v>
      </c>
      <c r="E656" s="13"/>
      <c r="F656" s="132" t="s">
        <v>181</v>
      </c>
      <c r="G656" s="13"/>
      <c r="H656" s="13"/>
      <c r="I656" s="13"/>
      <c r="J656" s="13"/>
      <c r="K656" s="13"/>
      <c r="L656" s="13"/>
      <c r="M656" s="39"/>
      <c r="N656" s="161" t="s">
        <v>740</v>
      </c>
      <c r="O656" s="69" t="s">
        <v>381</v>
      </c>
      <c r="P656" s="91">
        <v>43.423000000000002</v>
      </c>
      <c r="Q656" s="91">
        <v>3.6429999999999998</v>
      </c>
      <c r="R656" s="14" t="s">
        <v>204</v>
      </c>
      <c r="S656" s="87" t="s">
        <v>553</v>
      </c>
      <c r="T656" s="87"/>
      <c r="U656" s="87"/>
      <c r="V656" s="87"/>
      <c r="W656" s="94"/>
      <c r="X656" s="39"/>
      <c r="Y656" s="13"/>
      <c r="Z656" s="13"/>
      <c r="AA656" s="13"/>
      <c r="AB656" s="13"/>
      <c r="AC656" s="13"/>
      <c r="AD656" s="13"/>
      <c r="AE656" s="13"/>
      <c r="AF656" s="13"/>
      <c r="AG656" s="13"/>
      <c r="AH656" s="39"/>
      <c r="AI656" s="140"/>
      <c r="AJ656" s="39"/>
      <c r="AK656" s="140"/>
      <c r="AL656" s="13"/>
      <c r="AM656" s="13"/>
      <c r="AN656" s="13"/>
      <c r="AO656" s="155"/>
      <c r="AP656" s="26"/>
      <c r="AQ656" s="26"/>
      <c r="AR656" s="26"/>
      <c r="AS656" s="26"/>
      <c r="AT656" s="26"/>
      <c r="AU656" s="26"/>
      <c r="AV656" s="26"/>
      <c r="AW656" s="26"/>
      <c r="AX656" s="26"/>
      <c r="AY656" s="26"/>
      <c r="AZ656" s="26"/>
      <c r="BA656" s="26"/>
      <c r="BB656" s="26"/>
      <c r="BC656" s="26"/>
      <c r="BD656" s="26"/>
      <c r="BE656" s="26"/>
      <c r="BF656" s="26"/>
    </row>
    <row r="657" spans="1:58" ht="15.75" customHeight="1" outlineLevel="1" x14ac:dyDescent="0.45">
      <c r="A657" s="13">
        <v>654</v>
      </c>
      <c r="B657" s="39" t="s">
        <v>524</v>
      </c>
      <c r="C657" s="216" t="s">
        <v>525</v>
      </c>
      <c r="D657" s="13" t="s">
        <v>743</v>
      </c>
      <c r="E657" s="13"/>
      <c r="F657" s="132" t="s">
        <v>181</v>
      </c>
      <c r="G657" s="13"/>
      <c r="H657" s="13"/>
      <c r="I657" s="13"/>
      <c r="J657" s="13"/>
      <c r="K657" s="13"/>
      <c r="L657" s="13"/>
      <c r="M657" s="39"/>
      <c r="N657" s="161" t="s">
        <v>740</v>
      </c>
      <c r="O657" s="69" t="s">
        <v>381</v>
      </c>
      <c r="P657" s="91">
        <v>43.423000000000002</v>
      </c>
      <c r="Q657" s="91">
        <v>3.6429999999999998</v>
      </c>
      <c r="R657" s="14" t="s">
        <v>204</v>
      </c>
      <c r="S657" s="87" t="s">
        <v>553</v>
      </c>
      <c r="T657" s="87"/>
      <c r="U657" s="87"/>
      <c r="V657" s="87"/>
      <c r="W657" s="94"/>
      <c r="X657" s="39"/>
      <c r="Y657" s="13"/>
      <c r="Z657" s="13"/>
      <c r="AA657" s="13"/>
      <c r="AB657" s="13"/>
      <c r="AC657" s="13"/>
      <c r="AD657" s="13"/>
      <c r="AE657" s="13"/>
      <c r="AF657" s="13"/>
      <c r="AG657" s="13"/>
      <c r="AH657" s="39"/>
      <c r="AI657" s="140"/>
      <c r="AJ657" s="39"/>
      <c r="AK657" s="140"/>
      <c r="AL657" s="13"/>
      <c r="AM657" s="13"/>
      <c r="AN657" s="13"/>
      <c r="AO657" s="155"/>
      <c r="AP657" s="26"/>
      <c r="AQ657" s="26"/>
      <c r="AR657" s="26"/>
      <c r="AS657" s="26"/>
      <c r="AT657" s="26"/>
      <c r="AU657" s="26"/>
      <c r="AV657" s="26"/>
      <c r="AW657" s="26"/>
      <c r="AX657" s="26"/>
      <c r="AY657" s="26"/>
      <c r="AZ657" s="26"/>
      <c r="BA657" s="26"/>
      <c r="BB657" s="26"/>
      <c r="BC657" s="26"/>
      <c r="BD657" s="26"/>
      <c r="BE657" s="26"/>
      <c r="BF657" s="26"/>
    </row>
    <row r="658" spans="1:58" ht="15.75" customHeight="1" outlineLevel="1" x14ac:dyDescent="0.45">
      <c r="A658" s="13">
        <v>655</v>
      </c>
      <c r="B658" s="39" t="s">
        <v>524</v>
      </c>
      <c r="C658" s="216" t="s">
        <v>525</v>
      </c>
      <c r="D658" s="13" t="s">
        <v>744</v>
      </c>
      <c r="E658" s="13"/>
      <c r="F658" s="132" t="s">
        <v>181</v>
      </c>
      <c r="G658" s="13"/>
      <c r="H658" s="13"/>
      <c r="I658" s="13"/>
      <c r="J658" s="13"/>
      <c r="K658" s="13"/>
      <c r="L658" s="13"/>
      <c r="M658" s="39"/>
      <c r="N658" s="161" t="s">
        <v>740</v>
      </c>
      <c r="O658" s="69" t="s">
        <v>381</v>
      </c>
      <c r="P658" s="91">
        <v>43.423000000000002</v>
      </c>
      <c r="Q658" s="91">
        <v>3.6429999999999998</v>
      </c>
      <c r="R658" s="14" t="s">
        <v>204</v>
      </c>
      <c r="S658" s="87" t="s">
        <v>553</v>
      </c>
      <c r="T658" s="87"/>
      <c r="U658" s="87"/>
      <c r="V658" s="87"/>
      <c r="W658" s="94"/>
      <c r="X658" s="39"/>
      <c r="Y658" s="13"/>
      <c r="Z658" s="13"/>
      <c r="AA658" s="13"/>
      <c r="AB658" s="13"/>
      <c r="AC658" s="13"/>
      <c r="AD658" s="13"/>
      <c r="AE658" s="13"/>
      <c r="AF658" s="13"/>
      <c r="AG658" s="13"/>
      <c r="AH658" s="39"/>
      <c r="AI658" s="140"/>
      <c r="AJ658" s="39"/>
      <c r="AK658" s="140"/>
      <c r="AL658" s="13"/>
      <c r="AM658" s="13"/>
      <c r="AN658" s="13"/>
      <c r="AO658" s="155"/>
      <c r="AP658" s="26"/>
      <c r="AQ658" s="26"/>
      <c r="AR658" s="26"/>
      <c r="AS658" s="26"/>
      <c r="AT658" s="26"/>
      <c r="AU658" s="26"/>
      <c r="AV658" s="26"/>
      <c r="AW658" s="26"/>
      <c r="AX658" s="26"/>
      <c r="AY658" s="26"/>
      <c r="AZ658" s="26"/>
      <c r="BA658" s="26"/>
      <c r="BB658" s="26"/>
      <c r="BC658" s="26"/>
      <c r="BD658" s="26"/>
      <c r="BE658" s="26"/>
      <c r="BF658" s="26"/>
    </row>
    <row r="659" spans="1:58" ht="15.75" customHeight="1" outlineLevel="1" x14ac:dyDescent="0.45">
      <c r="A659" s="13">
        <v>656</v>
      </c>
      <c r="B659" s="39" t="s">
        <v>524</v>
      </c>
      <c r="C659" s="216" t="s">
        <v>525</v>
      </c>
      <c r="D659" s="13" t="s">
        <v>745</v>
      </c>
      <c r="E659" s="13"/>
      <c r="F659" s="132" t="s">
        <v>181</v>
      </c>
      <c r="G659" s="13"/>
      <c r="H659" s="13"/>
      <c r="I659" s="13"/>
      <c r="J659" s="13"/>
      <c r="K659" s="13"/>
      <c r="L659" s="13"/>
      <c r="M659" s="39"/>
      <c r="N659" s="161" t="s">
        <v>740</v>
      </c>
      <c r="O659" s="69" t="s">
        <v>381</v>
      </c>
      <c r="P659" s="91">
        <v>43.423000000000002</v>
      </c>
      <c r="Q659" s="91">
        <v>3.6429999999999998</v>
      </c>
      <c r="R659" s="14" t="s">
        <v>204</v>
      </c>
      <c r="S659" s="87" t="s">
        <v>553</v>
      </c>
      <c r="T659" s="87"/>
      <c r="U659" s="87"/>
      <c r="V659" s="87"/>
      <c r="W659" s="94"/>
      <c r="X659" s="39"/>
      <c r="Y659" s="13"/>
      <c r="Z659" s="13"/>
      <c r="AA659" s="13"/>
      <c r="AB659" s="13"/>
      <c r="AC659" s="13"/>
      <c r="AD659" s="13"/>
      <c r="AE659" s="13"/>
      <c r="AF659" s="13"/>
      <c r="AG659" s="13"/>
      <c r="AH659" s="39"/>
      <c r="AI659" s="140"/>
      <c r="AJ659" s="39"/>
      <c r="AK659" s="140"/>
      <c r="AL659" s="13"/>
      <c r="AM659" s="13"/>
      <c r="AN659" s="13"/>
      <c r="AO659" s="155"/>
      <c r="AP659" s="26"/>
      <c r="AQ659" s="26"/>
      <c r="AR659" s="26"/>
      <c r="AS659" s="26"/>
      <c r="AT659" s="26"/>
      <c r="AU659" s="26"/>
      <c r="AV659" s="26"/>
      <c r="AW659" s="26"/>
      <c r="AX659" s="26"/>
      <c r="AY659" s="26"/>
      <c r="AZ659" s="26"/>
      <c r="BA659" s="26"/>
      <c r="BB659" s="26"/>
      <c r="BC659" s="26"/>
      <c r="BD659" s="26"/>
      <c r="BE659" s="26"/>
      <c r="BF659" s="26"/>
    </row>
    <row r="660" spans="1:58" ht="15.75" customHeight="1" outlineLevel="1" x14ac:dyDescent="0.45">
      <c r="A660" s="13">
        <v>657</v>
      </c>
      <c r="B660" s="39" t="s">
        <v>524</v>
      </c>
      <c r="C660" s="216" t="s">
        <v>525</v>
      </c>
      <c r="D660" s="13" t="s">
        <v>746</v>
      </c>
      <c r="E660" s="13"/>
      <c r="F660" s="132" t="s">
        <v>181</v>
      </c>
      <c r="G660" s="13"/>
      <c r="H660" s="13"/>
      <c r="I660" s="13"/>
      <c r="J660" s="13"/>
      <c r="K660" s="13"/>
      <c r="L660" s="13"/>
      <c r="M660" s="39"/>
      <c r="N660" s="161" t="s">
        <v>740</v>
      </c>
      <c r="O660" s="69" t="s">
        <v>381</v>
      </c>
      <c r="P660" s="91">
        <v>43.423000000000002</v>
      </c>
      <c r="Q660" s="91">
        <v>3.6429999999999998</v>
      </c>
      <c r="R660" s="14" t="s">
        <v>204</v>
      </c>
      <c r="S660" s="87" t="s">
        <v>553</v>
      </c>
      <c r="T660" s="87"/>
      <c r="U660" s="87"/>
      <c r="V660" s="87"/>
      <c r="W660" s="94"/>
      <c r="X660" s="39"/>
      <c r="Y660" s="13"/>
      <c r="Z660" s="13"/>
      <c r="AA660" s="13"/>
      <c r="AB660" s="13"/>
      <c r="AC660" s="13"/>
      <c r="AD660" s="13"/>
      <c r="AE660" s="13"/>
      <c r="AF660" s="13"/>
      <c r="AG660" s="13"/>
      <c r="AH660" s="39"/>
      <c r="AI660" s="140"/>
      <c r="AJ660" s="39"/>
      <c r="AK660" s="140"/>
      <c r="AL660" s="13"/>
      <c r="AM660" s="13"/>
      <c r="AN660" s="13"/>
      <c r="AO660" s="155"/>
      <c r="AP660" s="26"/>
      <c r="AQ660" s="26"/>
      <c r="AR660" s="26"/>
      <c r="AS660" s="26"/>
      <c r="AT660" s="26"/>
      <c r="AU660" s="26"/>
      <c r="AV660" s="26"/>
      <c r="AW660" s="26"/>
      <c r="AX660" s="26"/>
      <c r="AY660" s="26"/>
      <c r="AZ660" s="26"/>
      <c r="BA660" s="26"/>
      <c r="BB660" s="26"/>
      <c r="BC660" s="26"/>
      <c r="BD660" s="26"/>
      <c r="BE660" s="26"/>
      <c r="BF660" s="26"/>
    </row>
    <row r="661" spans="1:58" ht="15.75" customHeight="1" outlineLevel="1" x14ac:dyDescent="0.45">
      <c r="A661" s="13">
        <v>658</v>
      </c>
      <c r="B661" s="39" t="s">
        <v>524</v>
      </c>
      <c r="C661" s="216" t="s">
        <v>525</v>
      </c>
      <c r="D661" s="13" t="s">
        <v>747</v>
      </c>
      <c r="E661" s="13"/>
      <c r="F661" s="132" t="s">
        <v>181</v>
      </c>
      <c r="G661" s="13"/>
      <c r="H661" s="13"/>
      <c r="I661" s="13"/>
      <c r="J661" s="13"/>
      <c r="K661" s="13"/>
      <c r="L661" s="13"/>
      <c r="M661" s="39"/>
      <c r="N661" s="161" t="s">
        <v>740</v>
      </c>
      <c r="O661" s="69" t="s">
        <v>381</v>
      </c>
      <c r="P661" s="91">
        <v>43.423000000000002</v>
      </c>
      <c r="Q661" s="91">
        <v>3.6429999999999998</v>
      </c>
      <c r="R661" s="14" t="s">
        <v>204</v>
      </c>
      <c r="S661" s="87" t="s">
        <v>553</v>
      </c>
      <c r="T661" s="87"/>
      <c r="U661" s="87"/>
      <c r="V661" s="87"/>
      <c r="W661" s="94"/>
      <c r="X661" s="39"/>
      <c r="Y661" s="13"/>
      <c r="Z661" s="13"/>
      <c r="AA661" s="13"/>
      <c r="AB661" s="13"/>
      <c r="AC661" s="13"/>
      <c r="AD661" s="13"/>
      <c r="AE661" s="13"/>
      <c r="AF661" s="13"/>
      <c r="AG661" s="13"/>
      <c r="AH661" s="39"/>
      <c r="AI661" s="140"/>
      <c r="AJ661" s="39"/>
      <c r="AK661" s="140"/>
      <c r="AL661" s="13"/>
      <c r="AM661" s="13"/>
      <c r="AN661" s="13"/>
      <c r="AO661" s="155"/>
      <c r="AP661" s="26"/>
      <c r="AQ661" s="26"/>
      <c r="AR661" s="26"/>
      <c r="AS661" s="26"/>
      <c r="AT661" s="26"/>
      <c r="AU661" s="26"/>
      <c r="AV661" s="26"/>
      <c r="AW661" s="26"/>
      <c r="AX661" s="26"/>
      <c r="AY661" s="26"/>
      <c r="AZ661" s="26"/>
      <c r="BA661" s="26"/>
      <c r="BB661" s="26"/>
      <c r="BC661" s="26"/>
      <c r="BD661" s="26"/>
      <c r="BE661" s="26"/>
      <c r="BF661" s="26"/>
    </row>
    <row r="662" spans="1:58" ht="15.75" customHeight="1" outlineLevel="1" x14ac:dyDescent="0.45">
      <c r="A662" s="13">
        <v>659</v>
      </c>
      <c r="B662" s="39" t="s">
        <v>524</v>
      </c>
      <c r="C662" s="216" t="s">
        <v>525</v>
      </c>
      <c r="D662" s="13" t="s">
        <v>748</v>
      </c>
      <c r="E662" s="13"/>
      <c r="F662" s="132" t="s">
        <v>181</v>
      </c>
      <c r="G662" s="13"/>
      <c r="H662" s="13"/>
      <c r="I662" s="13"/>
      <c r="J662" s="13"/>
      <c r="K662" s="13"/>
      <c r="L662" s="13"/>
      <c r="M662" s="39"/>
      <c r="N662" s="161" t="s">
        <v>740</v>
      </c>
      <c r="O662" s="69" t="s">
        <v>381</v>
      </c>
      <c r="P662" s="91">
        <v>43.423000000000002</v>
      </c>
      <c r="Q662" s="91">
        <v>3.6429999999999998</v>
      </c>
      <c r="R662" s="14" t="s">
        <v>204</v>
      </c>
      <c r="S662" s="87" t="s">
        <v>553</v>
      </c>
      <c r="T662" s="87"/>
      <c r="U662" s="87"/>
      <c r="V662" s="87"/>
      <c r="W662" s="94"/>
      <c r="X662" s="39"/>
      <c r="Y662" s="13"/>
      <c r="Z662" s="13"/>
      <c r="AA662" s="13"/>
      <c r="AB662" s="13"/>
      <c r="AC662" s="13"/>
      <c r="AD662" s="13"/>
      <c r="AE662" s="13"/>
      <c r="AF662" s="13"/>
      <c r="AG662" s="13"/>
      <c r="AH662" s="39"/>
      <c r="AI662" s="140"/>
      <c r="AJ662" s="39"/>
      <c r="AK662" s="140"/>
      <c r="AL662" s="13"/>
      <c r="AM662" s="13"/>
      <c r="AN662" s="13"/>
      <c r="AO662" s="155"/>
      <c r="AP662" s="26"/>
      <c r="AQ662" s="26"/>
      <c r="AR662" s="26"/>
      <c r="AS662" s="26"/>
      <c r="AT662" s="26"/>
      <c r="AU662" s="26"/>
      <c r="AV662" s="26"/>
      <c r="AW662" s="26"/>
      <c r="AX662" s="26"/>
      <c r="AY662" s="26"/>
      <c r="AZ662" s="26"/>
      <c r="BA662" s="26"/>
      <c r="BB662" s="26"/>
      <c r="BC662" s="26"/>
      <c r="BD662" s="26"/>
      <c r="BE662" s="26"/>
      <c r="BF662" s="26"/>
    </row>
    <row r="663" spans="1:58" ht="15.75" customHeight="1" outlineLevel="1" x14ac:dyDescent="0.45">
      <c r="A663" s="13">
        <v>660</v>
      </c>
      <c r="B663" s="39" t="s">
        <v>524</v>
      </c>
      <c r="C663" s="216" t="s">
        <v>525</v>
      </c>
      <c r="D663" s="13" t="s">
        <v>749</v>
      </c>
      <c r="E663" s="13"/>
      <c r="F663" s="132" t="s">
        <v>181</v>
      </c>
      <c r="G663" s="13"/>
      <c r="H663" s="13"/>
      <c r="I663" s="13"/>
      <c r="J663" s="13"/>
      <c r="K663" s="13"/>
      <c r="L663" s="13"/>
      <c r="M663" s="39"/>
      <c r="N663" s="161" t="s">
        <v>740</v>
      </c>
      <c r="O663" s="69" t="s">
        <v>381</v>
      </c>
      <c r="P663" s="91">
        <v>43.423000000000002</v>
      </c>
      <c r="Q663" s="91">
        <v>3.6429999999999998</v>
      </c>
      <c r="R663" s="14" t="s">
        <v>204</v>
      </c>
      <c r="S663" s="87" t="s">
        <v>553</v>
      </c>
      <c r="T663" s="87"/>
      <c r="U663" s="87"/>
      <c r="V663" s="87"/>
      <c r="W663" s="94"/>
      <c r="X663" s="39"/>
      <c r="Y663" s="13"/>
      <c r="Z663" s="13"/>
      <c r="AA663" s="13"/>
      <c r="AB663" s="13"/>
      <c r="AC663" s="13"/>
      <c r="AD663" s="13"/>
      <c r="AE663" s="13"/>
      <c r="AF663" s="13"/>
      <c r="AG663" s="13"/>
      <c r="AH663" s="39"/>
      <c r="AI663" s="140"/>
      <c r="AJ663" s="39"/>
      <c r="AK663" s="140"/>
      <c r="AL663" s="13"/>
      <c r="AM663" s="13"/>
      <c r="AN663" s="13"/>
      <c r="AO663" s="155"/>
      <c r="AP663" s="26"/>
      <c r="AQ663" s="26"/>
      <c r="AR663" s="26"/>
      <c r="AS663" s="26"/>
      <c r="AT663" s="26"/>
      <c r="AU663" s="26"/>
      <c r="AV663" s="26"/>
      <c r="AW663" s="26"/>
      <c r="AX663" s="26"/>
      <c r="AY663" s="26"/>
      <c r="AZ663" s="26"/>
      <c r="BA663" s="26"/>
      <c r="BB663" s="26"/>
      <c r="BC663" s="26"/>
      <c r="BD663" s="26"/>
      <c r="BE663" s="26"/>
      <c r="BF663" s="26"/>
    </row>
    <row r="664" spans="1:58" ht="15.75" customHeight="1" outlineLevel="1" x14ac:dyDescent="0.45">
      <c r="A664" s="13">
        <v>661</v>
      </c>
      <c r="B664" s="39" t="s">
        <v>524</v>
      </c>
      <c r="C664" s="216" t="s">
        <v>525</v>
      </c>
      <c r="D664" s="13" t="s">
        <v>750</v>
      </c>
      <c r="E664" s="13"/>
      <c r="F664" s="132" t="s">
        <v>181</v>
      </c>
      <c r="G664" s="13"/>
      <c r="H664" s="13"/>
      <c r="I664" s="13"/>
      <c r="J664" s="13"/>
      <c r="K664" s="13"/>
      <c r="L664" s="13"/>
      <c r="M664" s="39"/>
      <c r="N664" s="161" t="s">
        <v>740</v>
      </c>
      <c r="O664" s="69" t="s">
        <v>381</v>
      </c>
      <c r="P664" s="91">
        <v>43.423000000000002</v>
      </c>
      <c r="Q664" s="91">
        <v>3.6429999999999998</v>
      </c>
      <c r="R664" s="14" t="s">
        <v>204</v>
      </c>
      <c r="S664" s="87" t="s">
        <v>553</v>
      </c>
      <c r="T664" s="87"/>
      <c r="U664" s="87"/>
      <c r="V664" s="87"/>
      <c r="W664" s="94"/>
      <c r="X664" s="39"/>
      <c r="Y664" s="13"/>
      <c r="Z664" s="13"/>
      <c r="AA664" s="13"/>
      <c r="AB664" s="13"/>
      <c r="AC664" s="13"/>
      <c r="AD664" s="13"/>
      <c r="AE664" s="13"/>
      <c r="AF664" s="13"/>
      <c r="AG664" s="13"/>
      <c r="AH664" s="39"/>
      <c r="AI664" s="140"/>
      <c r="AJ664" s="39"/>
      <c r="AK664" s="140"/>
      <c r="AL664" s="13"/>
      <c r="AM664" s="13"/>
      <c r="AN664" s="13"/>
      <c r="AO664" s="155"/>
      <c r="AP664" s="26"/>
      <c r="AQ664" s="26"/>
      <c r="AR664" s="26"/>
      <c r="AS664" s="26"/>
      <c r="AT664" s="26"/>
      <c r="AU664" s="26"/>
      <c r="AV664" s="26"/>
      <c r="AW664" s="26"/>
      <c r="AX664" s="26"/>
      <c r="AY664" s="26"/>
      <c r="AZ664" s="26"/>
      <c r="BA664" s="26"/>
      <c r="BB664" s="26"/>
      <c r="BC664" s="26"/>
      <c r="BD664" s="26"/>
      <c r="BE664" s="26"/>
      <c r="BF664" s="26"/>
    </row>
    <row r="665" spans="1:58" ht="15.75" customHeight="1" outlineLevel="1" x14ac:dyDescent="0.45">
      <c r="A665" s="13">
        <v>662</v>
      </c>
      <c r="B665" s="39" t="s">
        <v>524</v>
      </c>
      <c r="C665" s="216" t="s">
        <v>525</v>
      </c>
      <c r="D665" s="13" t="s">
        <v>751</v>
      </c>
      <c r="E665" s="13"/>
      <c r="F665" s="132" t="s">
        <v>181</v>
      </c>
      <c r="G665" s="13"/>
      <c r="H665" s="13"/>
      <c r="I665" s="13"/>
      <c r="J665" s="13"/>
      <c r="K665" s="13"/>
      <c r="L665" s="13"/>
      <c r="M665" s="39"/>
      <c r="N665" s="161" t="s">
        <v>740</v>
      </c>
      <c r="O665" s="69" t="s">
        <v>381</v>
      </c>
      <c r="P665" s="91">
        <v>43.423000000000002</v>
      </c>
      <c r="Q665" s="91">
        <v>3.6429999999999998</v>
      </c>
      <c r="R665" s="14" t="s">
        <v>204</v>
      </c>
      <c r="S665" s="87" t="s">
        <v>553</v>
      </c>
      <c r="T665" s="87"/>
      <c r="U665" s="87"/>
      <c r="V665" s="87"/>
      <c r="W665" s="94"/>
      <c r="X665" s="39"/>
      <c r="Y665" s="13"/>
      <c r="Z665" s="13"/>
      <c r="AA665" s="13"/>
      <c r="AB665" s="13"/>
      <c r="AC665" s="13"/>
      <c r="AD665" s="13"/>
      <c r="AE665" s="13"/>
      <c r="AF665" s="13"/>
      <c r="AG665" s="13"/>
      <c r="AH665" s="39"/>
      <c r="AI665" s="140"/>
      <c r="AJ665" s="39"/>
      <c r="AK665" s="140"/>
      <c r="AL665" s="13"/>
      <c r="AM665" s="13"/>
      <c r="AN665" s="13"/>
      <c r="AO665" s="155"/>
      <c r="AP665" s="26"/>
      <c r="AQ665" s="26"/>
      <c r="AR665" s="26"/>
      <c r="AS665" s="26"/>
      <c r="AT665" s="26"/>
      <c r="AU665" s="26"/>
      <c r="AV665" s="26"/>
      <c r="AW665" s="26"/>
      <c r="AX665" s="26"/>
      <c r="AY665" s="26"/>
      <c r="AZ665" s="26"/>
      <c r="BA665" s="26"/>
      <c r="BB665" s="26"/>
      <c r="BC665" s="26"/>
      <c r="BD665" s="26"/>
      <c r="BE665" s="26"/>
      <c r="BF665" s="26"/>
    </row>
    <row r="666" spans="1:58" ht="15.75" customHeight="1" outlineLevel="1" x14ac:dyDescent="0.45">
      <c r="A666" s="13">
        <v>663</v>
      </c>
      <c r="B666" s="39" t="s">
        <v>524</v>
      </c>
      <c r="C666" s="216" t="s">
        <v>525</v>
      </c>
      <c r="D666" s="13" t="s">
        <v>752</v>
      </c>
      <c r="E666" s="13"/>
      <c r="F666" s="132" t="s">
        <v>181</v>
      </c>
      <c r="G666" s="13"/>
      <c r="H666" s="13"/>
      <c r="I666" s="13"/>
      <c r="J666" s="13"/>
      <c r="K666" s="13"/>
      <c r="L666" s="13"/>
      <c r="M666" s="39"/>
      <c r="N666" s="161" t="s">
        <v>753</v>
      </c>
      <c r="O666" s="69" t="s">
        <v>754</v>
      </c>
      <c r="P666" s="91">
        <v>-22</v>
      </c>
      <c r="Q666" s="91">
        <v>165</v>
      </c>
      <c r="R666" s="14" t="s">
        <v>197</v>
      </c>
      <c r="S666" s="87" t="s">
        <v>426</v>
      </c>
      <c r="T666" s="87"/>
      <c r="U666" s="87"/>
      <c r="V666" s="87"/>
      <c r="W666" s="94"/>
      <c r="X666" s="39"/>
      <c r="Y666" s="13"/>
      <c r="Z666" s="13"/>
      <c r="AA666" s="13"/>
      <c r="AB666" s="13"/>
      <c r="AC666" s="13"/>
      <c r="AD666" s="13"/>
      <c r="AE666" s="13"/>
      <c r="AF666" s="13"/>
      <c r="AG666" s="13"/>
      <c r="AH666" s="39"/>
      <c r="AI666" s="140"/>
      <c r="AJ666" s="39"/>
      <c r="AK666" s="140"/>
      <c r="AL666" s="13"/>
      <c r="AM666" s="13"/>
      <c r="AN666" s="13"/>
      <c r="AO666" s="155"/>
      <c r="AP666" s="26"/>
      <c r="AQ666" s="26"/>
      <c r="AR666" s="26"/>
      <c r="AS666" s="26"/>
      <c r="AT666" s="26"/>
      <c r="AU666" s="26"/>
      <c r="AV666" s="26"/>
      <c r="AW666" s="26"/>
      <c r="AX666" s="26"/>
      <c r="AY666" s="26"/>
      <c r="AZ666" s="26"/>
      <c r="BA666" s="26"/>
      <c r="BB666" s="26"/>
      <c r="BC666" s="26"/>
      <c r="BD666" s="26"/>
      <c r="BE666" s="26"/>
      <c r="BF666" s="26"/>
    </row>
    <row r="667" spans="1:58" ht="15.75" customHeight="1" outlineLevel="1" x14ac:dyDescent="0.45">
      <c r="A667" s="13">
        <v>664</v>
      </c>
      <c r="B667" s="39" t="s">
        <v>524</v>
      </c>
      <c r="C667" s="216" t="s">
        <v>525</v>
      </c>
      <c r="D667" s="13" t="s">
        <v>752</v>
      </c>
      <c r="E667" s="13"/>
      <c r="F667" s="133" t="s">
        <v>275</v>
      </c>
      <c r="G667" s="13"/>
      <c r="H667" s="13"/>
      <c r="I667" s="13"/>
      <c r="J667" s="13"/>
      <c r="K667" s="13"/>
      <c r="L667" s="13"/>
      <c r="M667" s="39"/>
      <c r="N667" s="161" t="s">
        <v>753</v>
      </c>
      <c r="O667" s="69" t="s">
        <v>754</v>
      </c>
      <c r="P667" s="91">
        <v>-22</v>
      </c>
      <c r="Q667" s="91">
        <v>165</v>
      </c>
      <c r="R667" s="14" t="s">
        <v>197</v>
      </c>
      <c r="S667" s="87" t="s">
        <v>426</v>
      </c>
      <c r="T667" s="87"/>
      <c r="U667" s="87"/>
      <c r="V667" s="87"/>
      <c r="W667" s="94"/>
      <c r="X667" s="39"/>
      <c r="Y667" s="13"/>
      <c r="Z667" s="13"/>
      <c r="AA667" s="13"/>
      <c r="AB667" s="13"/>
      <c r="AC667" s="13"/>
      <c r="AD667" s="13"/>
      <c r="AE667" s="13"/>
      <c r="AF667" s="13"/>
      <c r="AG667" s="13"/>
      <c r="AH667" s="39"/>
      <c r="AI667" s="140"/>
      <c r="AJ667" s="39"/>
      <c r="AK667" s="140"/>
      <c r="AL667" s="13"/>
      <c r="AM667" s="13"/>
      <c r="AN667" s="13"/>
      <c r="AO667" s="155"/>
      <c r="AP667" s="26"/>
      <c r="AQ667" s="26"/>
      <c r="AR667" s="26"/>
      <c r="AS667" s="26"/>
      <c r="AT667" s="26"/>
      <c r="AU667" s="26"/>
      <c r="AV667" s="26"/>
      <c r="AW667" s="26"/>
      <c r="AX667" s="26"/>
      <c r="AY667" s="26"/>
      <c r="AZ667" s="26"/>
      <c r="BA667" s="26"/>
      <c r="BB667" s="26"/>
      <c r="BC667" s="26"/>
      <c r="BD667" s="26"/>
      <c r="BE667" s="26"/>
      <c r="BF667" s="26"/>
    </row>
    <row r="668" spans="1:58" ht="15.75" customHeight="1" outlineLevel="1" x14ac:dyDescent="0.45">
      <c r="A668" s="13">
        <v>665</v>
      </c>
      <c r="B668" s="39" t="s">
        <v>524</v>
      </c>
      <c r="C668" s="216" t="s">
        <v>525</v>
      </c>
      <c r="D668" s="13" t="s">
        <v>755</v>
      </c>
      <c r="E668" s="13"/>
      <c r="F668" s="132" t="s">
        <v>181</v>
      </c>
      <c r="G668" s="13"/>
      <c r="H668" s="13"/>
      <c r="I668" s="13"/>
      <c r="J668" s="13"/>
      <c r="K668" s="13"/>
      <c r="L668" s="13"/>
      <c r="M668" s="39"/>
      <c r="N668" s="161" t="s">
        <v>756</v>
      </c>
      <c r="O668" s="69" t="s">
        <v>364</v>
      </c>
      <c r="P668" s="91">
        <v>44.6</v>
      </c>
      <c r="Q668" s="91">
        <v>-124</v>
      </c>
      <c r="R668" s="14" t="s">
        <v>190</v>
      </c>
      <c r="S668" s="87" t="s">
        <v>379</v>
      </c>
      <c r="T668" s="87"/>
      <c r="U668" s="87"/>
      <c r="V668" s="87"/>
      <c r="W668" s="94"/>
      <c r="X668" s="39"/>
      <c r="Y668" s="13"/>
      <c r="Z668" s="13"/>
      <c r="AA668" s="13"/>
      <c r="AB668" s="13"/>
      <c r="AC668" s="13"/>
      <c r="AD668" s="13"/>
      <c r="AE668" s="13"/>
      <c r="AF668" s="13"/>
      <c r="AG668" s="13"/>
      <c r="AH668" s="39"/>
      <c r="AI668" s="140"/>
      <c r="AJ668" s="39"/>
      <c r="AK668" s="140"/>
      <c r="AL668" s="13"/>
      <c r="AM668" s="13"/>
      <c r="AN668" s="13"/>
      <c r="AO668" s="155"/>
      <c r="AP668" s="26"/>
      <c r="AQ668" s="26"/>
      <c r="AR668" s="26"/>
      <c r="AS668" s="26"/>
      <c r="AT668" s="26"/>
      <c r="AU668" s="26"/>
      <c r="AV668" s="26"/>
      <c r="AW668" s="26"/>
      <c r="AX668" s="26"/>
      <c r="AY668" s="26"/>
      <c r="AZ668" s="26"/>
      <c r="BA668" s="26"/>
      <c r="BB668" s="26"/>
      <c r="BC668" s="26"/>
      <c r="BD668" s="26"/>
      <c r="BE668" s="26"/>
      <c r="BF668" s="26"/>
    </row>
    <row r="669" spans="1:58" ht="15.75" customHeight="1" outlineLevel="1" x14ac:dyDescent="0.45">
      <c r="A669" s="13">
        <v>666</v>
      </c>
      <c r="B669" s="39" t="s">
        <v>524</v>
      </c>
      <c r="C669" s="216" t="s">
        <v>525</v>
      </c>
      <c r="D669" s="13" t="s">
        <v>757</v>
      </c>
      <c r="E669" s="13"/>
      <c r="F669" s="132" t="s">
        <v>181</v>
      </c>
      <c r="G669" s="13"/>
      <c r="H669" s="13"/>
      <c r="I669" s="13"/>
      <c r="J669" s="13"/>
      <c r="K669" s="13"/>
      <c r="L669" s="13"/>
      <c r="M669" s="39"/>
      <c r="N669" s="161" t="s">
        <v>756</v>
      </c>
      <c r="O669" s="69" t="s">
        <v>364</v>
      </c>
      <c r="P669" s="91">
        <v>44.6</v>
      </c>
      <c r="Q669" s="91">
        <v>-124</v>
      </c>
      <c r="R669" s="14" t="s">
        <v>190</v>
      </c>
      <c r="S669" s="87" t="s">
        <v>379</v>
      </c>
      <c r="T669" s="87"/>
      <c r="U669" s="87"/>
      <c r="V669" s="87"/>
      <c r="W669" s="94"/>
      <c r="X669" s="39"/>
      <c r="Y669" s="13"/>
      <c r="Z669" s="13"/>
      <c r="AA669" s="13"/>
      <c r="AB669" s="13"/>
      <c r="AC669" s="13"/>
      <c r="AD669" s="13"/>
      <c r="AE669" s="13"/>
      <c r="AF669" s="13"/>
      <c r="AG669" s="13"/>
      <c r="AH669" s="39"/>
      <c r="AI669" s="140"/>
      <c r="AJ669" s="39"/>
      <c r="AK669" s="140"/>
      <c r="AL669" s="13"/>
      <c r="AM669" s="13"/>
      <c r="AN669" s="13"/>
      <c r="AO669" s="155"/>
      <c r="AP669" s="26"/>
      <c r="AQ669" s="26"/>
      <c r="AR669" s="26"/>
      <c r="AS669" s="26"/>
      <c r="AT669" s="26"/>
      <c r="AU669" s="26"/>
      <c r="AV669" s="26"/>
      <c r="AW669" s="26"/>
      <c r="AX669" s="26"/>
      <c r="AY669" s="26"/>
      <c r="AZ669" s="26"/>
      <c r="BA669" s="26"/>
      <c r="BB669" s="26"/>
      <c r="BC669" s="26"/>
      <c r="BD669" s="26"/>
      <c r="BE669" s="26"/>
      <c r="BF669" s="26"/>
    </row>
    <row r="670" spans="1:58" ht="15.75" customHeight="1" outlineLevel="1" x14ac:dyDescent="0.45">
      <c r="A670" s="13">
        <v>667</v>
      </c>
      <c r="B670" s="39" t="s">
        <v>524</v>
      </c>
      <c r="C670" s="216" t="s">
        <v>525</v>
      </c>
      <c r="D670" s="13" t="s">
        <v>758</v>
      </c>
      <c r="E670" s="13"/>
      <c r="F670" s="133" t="s">
        <v>275</v>
      </c>
      <c r="G670" s="13"/>
      <c r="H670" s="13"/>
      <c r="I670" s="13"/>
      <c r="J670" s="13"/>
      <c r="K670" s="13"/>
      <c r="L670" s="13"/>
      <c r="M670" s="39"/>
      <c r="N670" s="161" t="s">
        <v>756</v>
      </c>
      <c r="O670" s="69" t="s">
        <v>364</v>
      </c>
      <c r="P670" s="91">
        <v>44.6</v>
      </c>
      <c r="Q670" s="91">
        <v>-124</v>
      </c>
      <c r="R670" s="14" t="s">
        <v>190</v>
      </c>
      <c r="S670" s="87" t="s">
        <v>379</v>
      </c>
      <c r="T670" s="87"/>
      <c r="U670" s="87"/>
      <c r="V670" s="87"/>
      <c r="W670" s="94"/>
      <c r="X670" s="39"/>
      <c r="Y670" s="13"/>
      <c r="Z670" s="13"/>
      <c r="AA670" s="13"/>
      <c r="AB670" s="13"/>
      <c r="AC670" s="13"/>
      <c r="AD670" s="13"/>
      <c r="AE670" s="13"/>
      <c r="AF670" s="13"/>
      <c r="AG670" s="13"/>
      <c r="AH670" s="39"/>
      <c r="AI670" s="140"/>
      <c r="AJ670" s="39"/>
      <c r="AK670" s="140"/>
      <c r="AL670" s="13"/>
      <c r="AM670" s="13"/>
      <c r="AN670" s="13"/>
      <c r="AO670" s="155"/>
      <c r="AP670" s="26"/>
      <c r="AQ670" s="26"/>
      <c r="AR670" s="26"/>
      <c r="AS670" s="26"/>
      <c r="AT670" s="26"/>
      <c r="AU670" s="26"/>
      <c r="AV670" s="26"/>
      <c r="AW670" s="26"/>
      <c r="AX670" s="26"/>
      <c r="AY670" s="26"/>
      <c r="AZ670" s="26"/>
      <c r="BA670" s="26"/>
      <c r="BB670" s="26"/>
      <c r="BC670" s="26"/>
      <c r="BD670" s="26"/>
      <c r="BE670" s="26"/>
      <c r="BF670" s="26"/>
    </row>
    <row r="671" spans="1:58" ht="15.75" customHeight="1" outlineLevel="1" x14ac:dyDescent="0.45">
      <c r="A671" s="13">
        <v>668</v>
      </c>
      <c r="B671" s="39" t="s">
        <v>524</v>
      </c>
      <c r="C671" s="216" t="s">
        <v>525</v>
      </c>
      <c r="D671" s="13" t="s">
        <v>759</v>
      </c>
      <c r="E671" s="13"/>
      <c r="F671" s="133" t="s">
        <v>275</v>
      </c>
      <c r="G671" s="13"/>
      <c r="H671" s="13"/>
      <c r="I671" s="13"/>
      <c r="J671" s="13"/>
      <c r="K671" s="13"/>
      <c r="L671" s="13"/>
      <c r="M671" s="39"/>
      <c r="N671" s="161" t="s">
        <v>756</v>
      </c>
      <c r="O671" s="69" t="s">
        <v>364</v>
      </c>
      <c r="P671" s="91">
        <v>44.6</v>
      </c>
      <c r="Q671" s="91">
        <v>-124</v>
      </c>
      <c r="R671" s="14" t="s">
        <v>190</v>
      </c>
      <c r="S671" s="87" t="s">
        <v>379</v>
      </c>
      <c r="T671" s="87"/>
      <c r="U671" s="87"/>
      <c r="V671" s="87"/>
      <c r="W671" s="94"/>
      <c r="X671" s="39"/>
      <c r="Y671" s="13"/>
      <c r="Z671" s="13"/>
      <c r="AA671" s="13"/>
      <c r="AB671" s="13"/>
      <c r="AC671" s="13"/>
      <c r="AD671" s="13"/>
      <c r="AE671" s="13"/>
      <c r="AF671" s="13"/>
      <c r="AG671" s="13"/>
      <c r="AH671" s="39"/>
      <c r="AI671" s="140"/>
      <c r="AJ671" s="39"/>
      <c r="AK671" s="140"/>
      <c r="AL671" s="13"/>
      <c r="AM671" s="13"/>
      <c r="AN671" s="13"/>
      <c r="AO671" s="155"/>
      <c r="AP671" s="26"/>
      <c r="AQ671" s="26"/>
      <c r="AR671" s="26"/>
      <c r="AS671" s="26"/>
      <c r="AT671" s="26"/>
      <c r="AU671" s="26"/>
      <c r="AV671" s="26"/>
      <c r="AW671" s="26"/>
      <c r="AX671" s="26"/>
      <c r="AY671" s="26"/>
      <c r="AZ671" s="26"/>
      <c r="BA671" s="26"/>
      <c r="BB671" s="26"/>
      <c r="BC671" s="26"/>
      <c r="BD671" s="26"/>
      <c r="BE671" s="26"/>
      <c r="BF671" s="26"/>
    </row>
    <row r="672" spans="1:58" ht="15.75" customHeight="1" outlineLevel="1" x14ac:dyDescent="0.45">
      <c r="A672" s="13">
        <v>669</v>
      </c>
      <c r="B672" s="39" t="s">
        <v>524</v>
      </c>
      <c r="C672" s="216" t="s">
        <v>525</v>
      </c>
      <c r="D672" s="13" t="s">
        <v>760</v>
      </c>
      <c r="E672" s="13"/>
      <c r="F672" s="132" t="s">
        <v>181</v>
      </c>
      <c r="G672" s="13"/>
      <c r="H672" s="13"/>
      <c r="I672" s="13"/>
      <c r="J672" s="13"/>
      <c r="K672" s="13"/>
      <c r="L672" s="13"/>
      <c r="M672" s="39"/>
      <c r="N672" s="161" t="s">
        <v>756</v>
      </c>
      <c r="O672" s="69" t="s">
        <v>364</v>
      </c>
      <c r="P672" s="91">
        <v>44.6</v>
      </c>
      <c r="Q672" s="91">
        <v>-124</v>
      </c>
      <c r="R672" s="14" t="s">
        <v>190</v>
      </c>
      <c r="S672" s="87" t="s">
        <v>379</v>
      </c>
      <c r="T672" s="87"/>
      <c r="U672" s="87"/>
      <c r="V672" s="87"/>
      <c r="W672" s="94"/>
      <c r="X672" s="39"/>
      <c r="Y672" s="13"/>
      <c r="Z672" s="13"/>
      <c r="AA672" s="13"/>
      <c r="AB672" s="13"/>
      <c r="AC672" s="13"/>
      <c r="AD672" s="13"/>
      <c r="AE672" s="13"/>
      <c r="AF672" s="13"/>
      <c r="AG672" s="13"/>
      <c r="AH672" s="39"/>
      <c r="AI672" s="140"/>
      <c r="AJ672" s="39"/>
      <c r="AK672" s="140"/>
      <c r="AL672" s="13"/>
      <c r="AM672" s="13"/>
      <c r="AN672" s="13"/>
      <c r="AO672" s="155"/>
      <c r="AP672" s="26"/>
      <c r="AQ672" s="26"/>
      <c r="AR672" s="26"/>
      <c r="AS672" s="26"/>
      <c r="AT672" s="26"/>
      <c r="AU672" s="26"/>
      <c r="AV672" s="26"/>
      <c r="AW672" s="26"/>
      <c r="AX672" s="26"/>
      <c r="AY672" s="26"/>
      <c r="AZ672" s="26"/>
      <c r="BA672" s="26"/>
      <c r="BB672" s="26"/>
      <c r="BC672" s="26"/>
      <c r="BD672" s="26"/>
      <c r="BE672" s="26"/>
      <c r="BF672" s="26"/>
    </row>
    <row r="673" spans="1:58" ht="15.75" customHeight="1" outlineLevel="1" x14ac:dyDescent="0.45">
      <c r="A673" s="13">
        <v>670</v>
      </c>
      <c r="B673" s="39" t="s">
        <v>524</v>
      </c>
      <c r="C673" s="216" t="s">
        <v>525</v>
      </c>
      <c r="D673" s="13" t="s">
        <v>761</v>
      </c>
      <c r="E673" s="13"/>
      <c r="F673" s="132" t="s">
        <v>181</v>
      </c>
      <c r="G673" s="13"/>
      <c r="H673" s="13"/>
      <c r="I673" s="13"/>
      <c r="J673" s="13"/>
      <c r="K673" s="13"/>
      <c r="L673" s="13"/>
      <c r="M673" s="39"/>
      <c r="N673" s="161" t="s">
        <v>756</v>
      </c>
      <c r="O673" s="69" t="s">
        <v>364</v>
      </c>
      <c r="P673" s="91">
        <v>44.6</v>
      </c>
      <c r="Q673" s="91">
        <v>-124</v>
      </c>
      <c r="R673" s="14" t="s">
        <v>190</v>
      </c>
      <c r="S673" s="87" t="s">
        <v>379</v>
      </c>
      <c r="T673" s="87"/>
      <c r="U673" s="87"/>
      <c r="V673" s="87"/>
      <c r="W673" s="94"/>
      <c r="X673" s="39"/>
      <c r="Y673" s="13"/>
      <c r="Z673" s="13"/>
      <c r="AA673" s="13"/>
      <c r="AB673" s="13"/>
      <c r="AC673" s="13"/>
      <c r="AD673" s="13"/>
      <c r="AE673" s="13"/>
      <c r="AF673" s="13"/>
      <c r="AG673" s="13"/>
      <c r="AH673" s="39"/>
      <c r="AI673" s="140"/>
      <c r="AJ673" s="39"/>
      <c r="AK673" s="140"/>
      <c r="AL673" s="13"/>
      <c r="AM673" s="13"/>
      <c r="AN673" s="13"/>
      <c r="AO673" s="155"/>
      <c r="AP673" s="26"/>
      <c r="AQ673" s="26"/>
      <c r="AR673" s="26"/>
      <c r="AS673" s="26"/>
      <c r="AT673" s="26"/>
      <c r="AU673" s="26"/>
      <c r="AV673" s="26"/>
      <c r="AW673" s="26"/>
      <c r="AX673" s="26"/>
      <c r="AY673" s="26"/>
      <c r="AZ673" s="26"/>
      <c r="BA673" s="26"/>
      <c r="BB673" s="26"/>
      <c r="BC673" s="26"/>
      <c r="BD673" s="26"/>
      <c r="BE673" s="26"/>
      <c r="BF673" s="26"/>
    </row>
    <row r="674" spans="1:58" ht="15.75" customHeight="1" outlineLevel="1" x14ac:dyDescent="0.45">
      <c r="A674" s="13">
        <v>671</v>
      </c>
      <c r="B674" s="39" t="s">
        <v>524</v>
      </c>
      <c r="C674" s="216" t="s">
        <v>525</v>
      </c>
      <c r="D674" s="13" t="s">
        <v>762</v>
      </c>
      <c r="E674" s="13"/>
      <c r="F674" s="132" t="s">
        <v>181</v>
      </c>
      <c r="G674" s="13"/>
      <c r="H674" s="13"/>
      <c r="I674" s="13"/>
      <c r="J674" s="13"/>
      <c r="K674" s="13"/>
      <c r="L674" s="13"/>
      <c r="M674" s="39"/>
      <c r="N674" s="161" t="s">
        <v>763</v>
      </c>
      <c r="O674" s="69" t="s">
        <v>552</v>
      </c>
      <c r="P674" s="91">
        <v>44.2</v>
      </c>
      <c r="Q674" s="91">
        <v>9.1199999999999992</v>
      </c>
      <c r="R674" s="14" t="s">
        <v>190</v>
      </c>
      <c r="S674" s="87" t="s">
        <v>553</v>
      </c>
      <c r="T674" s="87"/>
      <c r="U674" s="87"/>
      <c r="V674" s="87"/>
      <c r="W674" s="94"/>
      <c r="X674" s="39"/>
      <c r="Y674" s="13"/>
      <c r="Z674" s="13"/>
      <c r="AA674" s="13"/>
      <c r="AB674" s="13"/>
      <c r="AC674" s="13"/>
      <c r="AD674" s="13"/>
      <c r="AE674" s="13"/>
      <c r="AF674" s="13"/>
      <c r="AG674" s="13"/>
      <c r="AH674" s="39"/>
      <c r="AI674" s="140"/>
      <c r="AJ674" s="39"/>
      <c r="AK674" s="140"/>
      <c r="AL674" s="13"/>
      <c r="AM674" s="13"/>
      <c r="AN674" s="13"/>
      <c r="AO674" s="155"/>
      <c r="AP674" s="26"/>
      <c r="AQ674" s="26"/>
      <c r="AR674" s="26"/>
      <c r="AS674" s="26"/>
      <c r="AT674" s="26"/>
      <c r="AU674" s="26"/>
      <c r="AV674" s="26"/>
      <c r="AW674" s="26"/>
      <c r="AX674" s="26"/>
      <c r="AY674" s="26"/>
      <c r="AZ674" s="26"/>
      <c r="BA674" s="26"/>
      <c r="BB674" s="26"/>
      <c r="BC674" s="26"/>
      <c r="BD674" s="26"/>
      <c r="BE674" s="26"/>
      <c r="BF674" s="26"/>
    </row>
    <row r="675" spans="1:58" ht="15.75" customHeight="1" outlineLevel="1" x14ac:dyDescent="0.45">
      <c r="A675" s="13">
        <v>672</v>
      </c>
      <c r="B675" s="39" t="s">
        <v>524</v>
      </c>
      <c r="C675" s="216" t="s">
        <v>525</v>
      </c>
      <c r="D675" s="13" t="s">
        <v>762</v>
      </c>
      <c r="E675" s="13"/>
      <c r="F675" s="132" t="s">
        <v>181</v>
      </c>
      <c r="G675" s="13"/>
      <c r="H675" s="13"/>
      <c r="I675" s="13"/>
      <c r="J675" s="13"/>
      <c r="K675" s="13"/>
      <c r="L675" s="13"/>
      <c r="M675" s="39"/>
      <c r="N675" s="161" t="s">
        <v>763</v>
      </c>
      <c r="O675" s="69" t="s">
        <v>552</v>
      </c>
      <c r="P675" s="91">
        <v>44.2</v>
      </c>
      <c r="Q675" s="91">
        <v>9.1199999999999992</v>
      </c>
      <c r="R675" s="14" t="s">
        <v>190</v>
      </c>
      <c r="S675" s="87" t="s">
        <v>553</v>
      </c>
      <c r="T675" s="87"/>
      <c r="U675" s="87"/>
      <c r="V675" s="87"/>
      <c r="W675" s="94"/>
      <c r="X675" s="39"/>
      <c r="Y675" s="13"/>
      <c r="Z675" s="13"/>
      <c r="AA675" s="13"/>
      <c r="AB675" s="13"/>
      <c r="AC675" s="13"/>
      <c r="AD675" s="13"/>
      <c r="AE675" s="13"/>
      <c r="AF675" s="13"/>
      <c r="AG675" s="13"/>
      <c r="AH675" s="39"/>
      <c r="AI675" s="140"/>
      <c r="AJ675" s="39"/>
      <c r="AK675" s="140"/>
      <c r="AL675" s="13"/>
      <c r="AM675" s="13"/>
      <c r="AN675" s="13"/>
      <c r="AO675" s="155"/>
      <c r="AP675" s="26"/>
      <c r="AQ675" s="26"/>
      <c r="AR675" s="26"/>
      <c r="AS675" s="26"/>
      <c r="AT675" s="26"/>
      <c r="AU675" s="26"/>
      <c r="AV675" s="26"/>
      <c r="AW675" s="26"/>
      <c r="AX675" s="26"/>
      <c r="AY675" s="26"/>
      <c r="AZ675" s="26"/>
      <c r="BA675" s="26"/>
      <c r="BB675" s="26"/>
      <c r="BC675" s="26"/>
      <c r="BD675" s="26"/>
      <c r="BE675" s="26"/>
      <c r="BF675" s="26"/>
    </row>
    <row r="676" spans="1:58" ht="15.75" customHeight="1" outlineLevel="1" x14ac:dyDescent="0.45">
      <c r="A676" s="13">
        <v>673</v>
      </c>
      <c r="B676" s="39" t="s">
        <v>524</v>
      </c>
      <c r="C676" s="216" t="s">
        <v>525</v>
      </c>
      <c r="D676" s="13" t="s">
        <v>762</v>
      </c>
      <c r="E676" s="13"/>
      <c r="F676" s="132" t="s">
        <v>181</v>
      </c>
      <c r="G676" s="13"/>
      <c r="H676" s="13"/>
      <c r="I676" s="13"/>
      <c r="J676" s="13"/>
      <c r="K676" s="13"/>
      <c r="L676" s="13"/>
      <c r="M676" s="39"/>
      <c r="N676" s="161" t="s">
        <v>763</v>
      </c>
      <c r="O676" s="69" t="s">
        <v>552</v>
      </c>
      <c r="P676" s="91">
        <v>44.2</v>
      </c>
      <c r="Q676" s="91">
        <v>9.1199999999999992</v>
      </c>
      <c r="R676" s="14" t="s">
        <v>190</v>
      </c>
      <c r="S676" s="87" t="s">
        <v>553</v>
      </c>
      <c r="T676" s="87"/>
      <c r="U676" s="87"/>
      <c r="V676" s="87"/>
      <c r="W676" s="94"/>
      <c r="X676" s="39"/>
      <c r="Y676" s="13"/>
      <c r="Z676" s="13"/>
      <c r="AA676" s="13"/>
      <c r="AB676" s="13"/>
      <c r="AC676" s="13"/>
      <c r="AD676" s="13"/>
      <c r="AE676" s="13"/>
      <c r="AF676" s="13"/>
      <c r="AG676" s="13"/>
      <c r="AH676" s="39"/>
      <c r="AI676" s="140"/>
      <c r="AJ676" s="39"/>
      <c r="AK676" s="140"/>
      <c r="AL676" s="13"/>
      <c r="AM676" s="13"/>
      <c r="AN676" s="13"/>
      <c r="AO676" s="155"/>
      <c r="AP676" s="26"/>
      <c r="AQ676" s="26"/>
      <c r="AR676" s="26"/>
      <c r="AS676" s="26"/>
      <c r="AT676" s="26"/>
      <c r="AU676" s="26"/>
      <c r="AV676" s="26"/>
      <c r="AW676" s="26"/>
      <c r="AX676" s="26"/>
      <c r="AY676" s="26"/>
      <c r="AZ676" s="26"/>
      <c r="BA676" s="26"/>
      <c r="BB676" s="26"/>
      <c r="BC676" s="26"/>
      <c r="BD676" s="26"/>
      <c r="BE676" s="26"/>
      <c r="BF676" s="26"/>
    </row>
    <row r="677" spans="1:58" ht="15.75" customHeight="1" outlineLevel="1" x14ac:dyDescent="0.45">
      <c r="A677" s="13">
        <v>674</v>
      </c>
      <c r="B677" s="39" t="s">
        <v>524</v>
      </c>
      <c r="C677" s="216" t="s">
        <v>525</v>
      </c>
      <c r="D677" s="13" t="s">
        <v>762</v>
      </c>
      <c r="E677" s="13"/>
      <c r="F677" s="132" t="s">
        <v>181</v>
      </c>
      <c r="G677" s="13"/>
      <c r="H677" s="13"/>
      <c r="I677" s="13"/>
      <c r="J677" s="13"/>
      <c r="K677" s="13"/>
      <c r="L677" s="13"/>
      <c r="M677" s="39"/>
      <c r="N677" s="161" t="s">
        <v>763</v>
      </c>
      <c r="O677" s="69" t="s">
        <v>552</v>
      </c>
      <c r="P677" s="91">
        <v>44.2</v>
      </c>
      <c r="Q677" s="91">
        <v>9.1199999999999992</v>
      </c>
      <c r="R677" s="14" t="s">
        <v>190</v>
      </c>
      <c r="S677" s="87" t="s">
        <v>553</v>
      </c>
      <c r="T677" s="87"/>
      <c r="U677" s="87"/>
      <c r="V677" s="87"/>
      <c r="W677" s="94"/>
      <c r="X677" s="39"/>
      <c r="Y677" s="13"/>
      <c r="Z677" s="13"/>
      <c r="AA677" s="13"/>
      <c r="AB677" s="13"/>
      <c r="AC677" s="13"/>
      <c r="AD677" s="13"/>
      <c r="AE677" s="13"/>
      <c r="AF677" s="13"/>
      <c r="AG677" s="13"/>
      <c r="AH677" s="39"/>
      <c r="AI677" s="140"/>
      <c r="AJ677" s="39"/>
      <c r="AK677" s="140"/>
      <c r="AL677" s="13"/>
      <c r="AM677" s="13"/>
      <c r="AN677" s="13"/>
      <c r="AO677" s="155"/>
      <c r="AP677" s="26"/>
      <c r="AQ677" s="26"/>
      <c r="AR677" s="26"/>
      <c r="AS677" s="26"/>
      <c r="AT677" s="26"/>
      <c r="AU677" s="26"/>
      <c r="AV677" s="26"/>
      <c r="AW677" s="26"/>
      <c r="AX677" s="26"/>
      <c r="AY677" s="26"/>
      <c r="AZ677" s="26"/>
      <c r="BA677" s="26"/>
      <c r="BB677" s="26"/>
      <c r="BC677" s="26"/>
      <c r="BD677" s="26"/>
      <c r="BE677" s="26"/>
      <c r="BF677" s="26"/>
    </row>
    <row r="678" spans="1:58" ht="15.75" customHeight="1" outlineLevel="1" x14ac:dyDescent="0.45">
      <c r="A678" s="13">
        <v>675</v>
      </c>
      <c r="B678" s="39" t="s">
        <v>524</v>
      </c>
      <c r="C678" s="216" t="s">
        <v>525</v>
      </c>
      <c r="D678" s="13" t="s">
        <v>762</v>
      </c>
      <c r="E678" s="13"/>
      <c r="F678" s="132" t="s">
        <v>181</v>
      </c>
      <c r="G678" s="13"/>
      <c r="H678" s="13"/>
      <c r="I678" s="13"/>
      <c r="J678" s="13"/>
      <c r="K678" s="13"/>
      <c r="L678" s="13"/>
      <c r="M678" s="39"/>
      <c r="N678" s="161" t="s">
        <v>763</v>
      </c>
      <c r="O678" s="69" t="s">
        <v>552</v>
      </c>
      <c r="P678" s="91">
        <v>44.2</v>
      </c>
      <c r="Q678" s="91">
        <v>9.1199999999999992</v>
      </c>
      <c r="R678" s="14" t="s">
        <v>190</v>
      </c>
      <c r="S678" s="87" t="s">
        <v>553</v>
      </c>
      <c r="T678" s="87"/>
      <c r="U678" s="87"/>
      <c r="V678" s="87"/>
      <c r="W678" s="94"/>
      <c r="X678" s="39"/>
      <c r="Y678" s="13"/>
      <c r="Z678" s="13"/>
      <c r="AA678" s="13"/>
      <c r="AB678" s="13"/>
      <c r="AC678" s="13"/>
      <c r="AD678" s="13"/>
      <c r="AE678" s="13"/>
      <c r="AF678" s="13"/>
      <c r="AG678" s="13"/>
      <c r="AH678" s="39"/>
      <c r="AI678" s="140"/>
      <c r="AJ678" s="39"/>
      <c r="AK678" s="140"/>
      <c r="AL678" s="13"/>
      <c r="AM678" s="13"/>
      <c r="AN678" s="13"/>
      <c r="AO678" s="155"/>
      <c r="AP678" s="26"/>
      <c r="AQ678" s="26"/>
      <c r="AR678" s="26"/>
      <c r="AS678" s="26"/>
      <c r="AT678" s="26"/>
      <c r="AU678" s="26"/>
      <c r="AV678" s="26"/>
      <c r="AW678" s="26"/>
      <c r="AX678" s="26"/>
      <c r="AY678" s="26"/>
      <c r="AZ678" s="26"/>
      <c r="BA678" s="26"/>
      <c r="BB678" s="26"/>
      <c r="BC678" s="26"/>
      <c r="BD678" s="26"/>
      <c r="BE678" s="26"/>
      <c r="BF678" s="26"/>
    </row>
    <row r="679" spans="1:58" ht="15.75" customHeight="1" outlineLevel="1" x14ac:dyDescent="0.45">
      <c r="A679" s="13">
        <v>676</v>
      </c>
      <c r="B679" s="39" t="s">
        <v>524</v>
      </c>
      <c r="C679" s="216" t="s">
        <v>525</v>
      </c>
      <c r="D679" s="13" t="s">
        <v>762</v>
      </c>
      <c r="E679" s="13"/>
      <c r="F679" s="132" t="s">
        <v>181</v>
      </c>
      <c r="G679" s="13"/>
      <c r="H679" s="13"/>
      <c r="I679" s="13"/>
      <c r="J679" s="13"/>
      <c r="K679" s="13"/>
      <c r="L679" s="13"/>
      <c r="M679" s="39"/>
      <c r="N679" s="161" t="s">
        <v>763</v>
      </c>
      <c r="O679" s="69" t="s">
        <v>552</v>
      </c>
      <c r="P679" s="91">
        <v>44.2</v>
      </c>
      <c r="Q679" s="91">
        <v>9.1199999999999992</v>
      </c>
      <c r="R679" s="14" t="s">
        <v>190</v>
      </c>
      <c r="S679" s="87" t="s">
        <v>553</v>
      </c>
      <c r="T679" s="87"/>
      <c r="U679" s="87"/>
      <c r="V679" s="87"/>
      <c r="W679" s="94"/>
      <c r="X679" s="39"/>
      <c r="Y679" s="13"/>
      <c r="Z679" s="13"/>
      <c r="AA679" s="13"/>
      <c r="AB679" s="13"/>
      <c r="AC679" s="13"/>
      <c r="AD679" s="13"/>
      <c r="AE679" s="13"/>
      <c r="AF679" s="13"/>
      <c r="AG679" s="13"/>
      <c r="AH679" s="39"/>
      <c r="AI679" s="140"/>
      <c r="AJ679" s="39"/>
      <c r="AK679" s="140"/>
      <c r="AL679" s="13"/>
      <c r="AM679" s="13"/>
      <c r="AN679" s="13"/>
      <c r="AO679" s="155"/>
      <c r="AP679" s="26"/>
      <c r="AQ679" s="26"/>
      <c r="AR679" s="26"/>
      <c r="AS679" s="26"/>
      <c r="AT679" s="26"/>
      <c r="AU679" s="26"/>
      <c r="AV679" s="26"/>
      <c r="AW679" s="26"/>
      <c r="AX679" s="26"/>
      <c r="AY679" s="26"/>
      <c r="AZ679" s="26"/>
      <c r="BA679" s="26"/>
      <c r="BB679" s="26"/>
      <c r="BC679" s="26"/>
      <c r="BD679" s="26"/>
      <c r="BE679" s="26"/>
      <c r="BF679" s="26"/>
    </row>
    <row r="680" spans="1:58" ht="15.75" customHeight="1" outlineLevel="1" x14ac:dyDescent="0.45">
      <c r="A680" s="13">
        <v>677</v>
      </c>
      <c r="B680" s="39" t="s">
        <v>524</v>
      </c>
      <c r="C680" s="216" t="s">
        <v>525</v>
      </c>
      <c r="D680" s="13" t="s">
        <v>762</v>
      </c>
      <c r="E680" s="13"/>
      <c r="F680" s="132" t="s">
        <v>181</v>
      </c>
      <c r="G680" s="13"/>
      <c r="H680" s="13"/>
      <c r="I680" s="13"/>
      <c r="J680" s="13"/>
      <c r="K680" s="13"/>
      <c r="L680" s="13"/>
      <c r="M680" s="39"/>
      <c r="N680" s="161" t="s">
        <v>763</v>
      </c>
      <c r="O680" s="69" t="s">
        <v>552</v>
      </c>
      <c r="P680" s="91">
        <v>44.2</v>
      </c>
      <c r="Q680" s="91">
        <v>9.1199999999999992</v>
      </c>
      <c r="R680" s="14" t="s">
        <v>190</v>
      </c>
      <c r="S680" s="87" t="s">
        <v>553</v>
      </c>
      <c r="T680" s="87"/>
      <c r="U680" s="87"/>
      <c r="V680" s="87"/>
      <c r="W680" s="94"/>
      <c r="X680" s="39"/>
      <c r="Y680" s="13"/>
      <c r="Z680" s="13"/>
      <c r="AA680" s="13"/>
      <c r="AB680" s="13"/>
      <c r="AC680" s="13"/>
      <c r="AD680" s="13"/>
      <c r="AE680" s="13"/>
      <c r="AF680" s="13"/>
      <c r="AG680" s="13"/>
      <c r="AH680" s="39"/>
      <c r="AI680" s="140"/>
      <c r="AJ680" s="39"/>
      <c r="AK680" s="140"/>
      <c r="AL680" s="13"/>
      <c r="AM680" s="13"/>
      <c r="AN680" s="13"/>
      <c r="AO680" s="155"/>
      <c r="AP680" s="26"/>
      <c r="AQ680" s="26"/>
      <c r="AR680" s="26"/>
      <c r="AS680" s="26"/>
      <c r="AT680" s="26"/>
      <c r="AU680" s="26"/>
      <c r="AV680" s="26"/>
      <c r="AW680" s="26"/>
      <c r="AX680" s="26"/>
      <c r="AY680" s="26"/>
      <c r="AZ680" s="26"/>
      <c r="BA680" s="26"/>
      <c r="BB680" s="26"/>
      <c r="BC680" s="26"/>
      <c r="BD680" s="26"/>
      <c r="BE680" s="26"/>
      <c r="BF680" s="26"/>
    </row>
    <row r="681" spans="1:58" ht="15.75" customHeight="1" outlineLevel="1" x14ac:dyDescent="0.45">
      <c r="A681" s="13">
        <v>678</v>
      </c>
      <c r="B681" s="39" t="s">
        <v>524</v>
      </c>
      <c r="C681" s="216" t="s">
        <v>525</v>
      </c>
      <c r="D681" s="13" t="s">
        <v>762</v>
      </c>
      <c r="E681" s="13"/>
      <c r="F681" s="132" t="s">
        <v>181</v>
      </c>
      <c r="G681" s="13"/>
      <c r="H681" s="13"/>
      <c r="I681" s="13"/>
      <c r="J681" s="13"/>
      <c r="K681" s="13"/>
      <c r="L681" s="13"/>
      <c r="M681" s="39"/>
      <c r="N681" s="161" t="s">
        <v>763</v>
      </c>
      <c r="O681" s="69" t="s">
        <v>552</v>
      </c>
      <c r="P681" s="91">
        <v>44.2</v>
      </c>
      <c r="Q681" s="91">
        <v>9.1199999999999992</v>
      </c>
      <c r="R681" s="14" t="s">
        <v>190</v>
      </c>
      <c r="S681" s="87" t="s">
        <v>553</v>
      </c>
      <c r="T681" s="87"/>
      <c r="U681" s="87"/>
      <c r="V681" s="87"/>
      <c r="W681" s="94"/>
      <c r="X681" s="39"/>
      <c r="Y681" s="13"/>
      <c r="Z681" s="13"/>
      <c r="AA681" s="13"/>
      <c r="AB681" s="13"/>
      <c r="AC681" s="13"/>
      <c r="AD681" s="13"/>
      <c r="AE681" s="13"/>
      <c r="AF681" s="13"/>
      <c r="AG681" s="13"/>
      <c r="AH681" s="39"/>
      <c r="AI681" s="140"/>
      <c r="AJ681" s="39"/>
      <c r="AK681" s="140"/>
      <c r="AL681" s="13"/>
      <c r="AM681" s="13"/>
      <c r="AN681" s="13"/>
      <c r="AO681" s="155"/>
      <c r="AP681" s="26"/>
      <c r="AQ681" s="26"/>
      <c r="AR681" s="26"/>
      <c r="AS681" s="26"/>
      <c r="AT681" s="26"/>
      <c r="AU681" s="26"/>
      <c r="AV681" s="26"/>
      <c r="AW681" s="26"/>
      <c r="AX681" s="26"/>
      <c r="AY681" s="26"/>
      <c r="AZ681" s="26"/>
      <c r="BA681" s="26"/>
      <c r="BB681" s="26"/>
      <c r="BC681" s="26"/>
      <c r="BD681" s="26"/>
      <c r="BE681" s="26"/>
      <c r="BF681" s="26"/>
    </row>
    <row r="682" spans="1:58" ht="15.75" customHeight="1" outlineLevel="1" x14ac:dyDescent="0.45">
      <c r="A682" s="13">
        <v>679</v>
      </c>
      <c r="B682" s="39" t="s">
        <v>524</v>
      </c>
      <c r="C682" s="216" t="s">
        <v>525</v>
      </c>
      <c r="D682" s="13" t="s">
        <v>762</v>
      </c>
      <c r="E682" s="13"/>
      <c r="F682" s="132" t="s">
        <v>181</v>
      </c>
      <c r="G682" s="13"/>
      <c r="H682" s="13"/>
      <c r="I682" s="13"/>
      <c r="J682" s="13"/>
      <c r="K682" s="13"/>
      <c r="L682" s="13"/>
      <c r="M682" s="39"/>
      <c r="N682" s="161" t="s">
        <v>763</v>
      </c>
      <c r="O682" s="69" t="s">
        <v>552</v>
      </c>
      <c r="P682" s="91">
        <v>44.2</v>
      </c>
      <c r="Q682" s="91">
        <v>9.1199999999999992</v>
      </c>
      <c r="R682" s="14" t="s">
        <v>190</v>
      </c>
      <c r="S682" s="87" t="s">
        <v>553</v>
      </c>
      <c r="T682" s="87"/>
      <c r="U682" s="87"/>
      <c r="V682" s="87"/>
      <c r="W682" s="94"/>
      <c r="X682" s="39"/>
      <c r="Y682" s="13"/>
      <c r="Z682" s="13"/>
      <c r="AA682" s="13"/>
      <c r="AB682" s="13"/>
      <c r="AC682" s="13"/>
      <c r="AD682" s="13"/>
      <c r="AE682" s="13"/>
      <c r="AF682" s="13"/>
      <c r="AG682" s="13"/>
      <c r="AH682" s="39"/>
      <c r="AI682" s="140"/>
      <c r="AJ682" s="39"/>
      <c r="AK682" s="140"/>
      <c r="AL682" s="13"/>
      <c r="AM682" s="13"/>
      <c r="AN682" s="13"/>
      <c r="AO682" s="155"/>
      <c r="AP682" s="26"/>
      <c r="AQ682" s="26"/>
      <c r="AR682" s="26"/>
      <c r="AS682" s="26"/>
      <c r="AT682" s="26"/>
      <c r="AU682" s="26"/>
      <c r="AV682" s="26"/>
      <c r="AW682" s="26"/>
      <c r="AX682" s="26"/>
      <c r="AY682" s="26"/>
      <c r="AZ682" s="26"/>
      <c r="BA682" s="26"/>
      <c r="BB682" s="26"/>
      <c r="BC682" s="26"/>
      <c r="BD682" s="26"/>
      <c r="BE682" s="26"/>
      <c r="BF682" s="26"/>
    </row>
    <row r="683" spans="1:58" ht="15.75" customHeight="1" outlineLevel="1" x14ac:dyDescent="0.45">
      <c r="A683" s="13">
        <v>680</v>
      </c>
      <c r="B683" s="39" t="s">
        <v>524</v>
      </c>
      <c r="C683" s="216" t="s">
        <v>525</v>
      </c>
      <c r="D683" s="13" t="s">
        <v>762</v>
      </c>
      <c r="E683" s="13"/>
      <c r="F683" s="132" t="s">
        <v>181</v>
      </c>
      <c r="G683" s="13"/>
      <c r="H683" s="13"/>
      <c r="I683" s="13"/>
      <c r="J683" s="13"/>
      <c r="K683" s="13"/>
      <c r="L683" s="13"/>
      <c r="M683" s="39"/>
      <c r="N683" s="161" t="s">
        <v>763</v>
      </c>
      <c r="O683" s="69" t="s">
        <v>552</v>
      </c>
      <c r="P683" s="91">
        <v>44.2</v>
      </c>
      <c r="Q683" s="91">
        <v>9.1199999999999992</v>
      </c>
      <c r="R683" s="14" t="s">
        <v>190</v>
      </c>
      <c r="S683" s="87" t="s">
        <v>553</v>
      </c>
      <c r="T683" s="87"/>
      <c r="U683" s="87"/>
      <c r="V683" s="87"/>
      <c r="W683" s="94"/>
      <c r="X683" s="39"/>
      <c r="Y683" s="13"/>
      <c r="Z683" s="13"/>
      <c r="AA683" s="13"/>
      <c r="AB683" s="13"/>
      <c r="AC683" s="13"/>
      <c r="AD683" s="13"/>
      <c r="AE683" s="13"/>
      <c r="AF683" s="13"/>
      <c r="AG683" s="13"/>
      <c r="AH683" s="39"/>
      <c r="AI683" s="140"/>
      <c r="AJ683" s="39"/>
      <c r="AK683" s="140"/>
      <c r="AL683" s="13"/>
      <c r="AM683" s="13"/>
      <c r="AN683" s="13"/>
      <c r="AO683" s="155"/>
      <c r="AP683" s="26"/>
      <c r="AQ683" s="26"/>
      <c r="AR683" s="26"/>
      <c r="AS683" s="26"/>
      <c r="AT683" s="26"/>
      <c r="AU683" s="26"/>
      <c r="AV683" s="26"/>
      <c r="AW683" s="26"/>
      <c r="AX683" s="26"/>
      <c r="AY683" s="26"/>
      <c r="AZ683" s="26"/>
      <c r="BA683" s="26"/>
      <c r="BB683" s="26"/>
      <c r="BC683" s="26"/>
      <c r="BD683" s="26"/>
      <c r="BE683" s="26"/>
      <c r="BF683" s="26"/>
    </row>
    <row r="684" spans="1:58" ht="15.75" customHeight="1" outlineLevel="1" x14ac:dyDescent="0.45">
      <c r="A684" s="13">
        <v>681</v>
      </c>
      <c r="B684" s="39" t="s">
        <v>524</v>
      </c>
      <c r="C684" s="216" t="s">
        <v>525</v>
      </c>
      <c r="D684" s="13" t="s">
        <v>762</v>
      </c>
      <c r="E684" s="13"/>
      <c r="F684" s="132" t="s">
        <v>181</v>
      </c>
      <c r="G684" s="13"/>
      <c r="H684" s="13"/>
      <c r="I684" s="13"/>
      <c r="J684" s="13"/>
      <c r="K684" s="13"/>
      <c r="L684" s="13"/>
      <c r="M684" s="39"/>
      <c r="N684" s="161" t="s">
        <v>763</v>
      </c>
      <c r="O684" s="69" t="s">
        <v>552</v>
      </c>
      <c r="P684" s="91">
        <v>44.2</v>
      </c>
      <c r="Q684" s="91">
        <v>9.1199999999999992</v>
      </c>
      <c r="R684" s="14" t="s">
        <v>190</v>
      </c>
      <c r="S684" s="87" t="s">
        <v>553</v>
      </c>
      <c r="T684" s="87"/>
      <c r="U684" s="87"/>
      <c r="V684" s="87"/>
      <c r="W684" s="94"/>
      <c r="X684" s="39"/>
      <c r="Y684" s="13"/>
      <c r="Z684" s="13"/>
      <c r="AA684" s="13"/>
      <c r="AB684" s="13"/>
      <c r="AC684" s="13"/>
      <c r="AD684" s="13"/>
      <c r="AE684" s="13"/>
      <c r="AF684" s="13"/>
      <c r="AG684" s="13"/>
      <c r="AH684" s="39"/>
      <c r="AI684" s="140"/>
      <c r="AJ684" s="39"/>
      <c r="AK684" s="140"/>
      <c r="AL684" s="13"/>
      <c r="AM684" s="13"/>
      <c r="AN684" s="13"/>
      <c r="AO684" s="155"/>
      <c r="AP684" s="26"/>
      <c r="AQ684" s="26"/>
      <c r="AR684" s="26"/>
      <c r="AS684" s="26"/>
      <c r="AT684" s="26"/>
      <c r="AU684" s="26"/>
      <c r="AV684" s="26"/>
      <c r="AW684" s="26"/>
      <c r="AX684" s="26"/>
      <c r="AY684" s="26"/>
      <c r="AZ684" s="26"/>
      <c r="BA684" s="26"/>
      <c r="BB684" s="26"/>
      <c r="BC684" s="26"/>
      <c r="BD684" s="26"/>
      <c r="BE684" s="26"/>
      <c r="BF684" s="26"/>
    </row>
    <row r="685" spans="1:58" ht="15.75" customHeight="1" outlineLevel="1" x14ac:dyDescent="0.45">
      <c r="A685" s="13">
        <v>682</v>
      </c>
      <c r="B685" s="39" t="s">
        <v>524</v>
      </c>
      <c r="C685" s="216" t="s">
        <v>525</v>
      </c>
      <c r="D685" s="13" t="s">
        <v>762</v>
      </c>
      <c r="E685" s="13"/>
      <c r="F685" s="132" t="s">
        <v>181</v>
      </c>
      <c r="G685" s="13"/>
      <c r="H685" s="13"/>
      <c r="I685" s="13"/>
      <c r="J685" s="13"/>
      <c r="K685" s="13"/>
      <c r="L685" s="13"/>
      <c r="M685" s="39"/>
      <c r="N685" s="161" t="s">
        <v>763</v>
      </c>
      <c r="O685" s="69" t="s">
        <v>552</v>
      </c>
      <c r="P685" s="91">
        <v>44.2</v>
      </c>
      <c r="Q685" s="91">
        <v>9.1199999999999992</v>
      </c>
      <c r="R685" s="14" t="s">
        <v>190</v>
      </c>
      <c r="S685" s="87" t="s">
        <v>553</v>
      </c>
      <c r="T685" s="87"/>
      <c r="U685" s="87"/>
      <c r="V685" s="87"/>
      <c r="W685" s="94"/>
      <c r="X685" s="39"/>
      <c r="Y685" s="13"/>
      <c r="Z685" s="13"/>
      <c r="AA685" s="13"/>
      <c r="AB685" s="13"/>
      <c r="AC685" s="13"/>
      <c r="AD685" s="13"/>
      <c r="AE685" s="13"/>
      <c r="AF685" s="13"/>
      <c r="AG685" s="13"/>
      <c r="AH685" s="39"/>
      <c r="AI685" s="140"/>
      <c r="AJ685" s="39"/>
      <c r="AK685" s="140"/>
      <c r="AL685" s="13"/>
      <c r="AM685" s="13"/>
      <c r="AN685" s="13"/>
      <c r="AO685" s="155"/>
      <c r="AP685" s="26"/>
      <c r="AQ685" s="26"/>
      <c r="AR685" s="26"/>
      <c r="AS685" s="26"/>
      <c r="AT685" s="26"/>
      <c r="AU685" s="26"/>
      <c r="AV685" s="26"/>
      <c r="AW685" s="26"/>
      <c r="AX685" s="26"/>
      <c r="AY685" s="26"/>
      <c r="AZ685" s="26"/>
      <c r="BA685" s="26"/>
      <c r="BB685" s="26"/>
      <c r="BC685" s="26"/>
      <c r="BD685" s="26"/>
      <c r="BE685" s="26"/>
      <c r="BF685" s="26"/>
    </row>
    <row r="686" spans="1:58" ht="15.75" customHeight="1" outlineLevel="1" x14ac:dyDescent="0.45">
      <c r="A686" s="13">
        <v>683</v>
      </c>
      <c r="B686" s="39" t="s">
        <v>524</v>
      </c>
      <c r="C686" s="216" t="s">
        <v>525</v>
      </c>
      <c r="D686" s="13" t="s">
        <v>762</v>
      </c>
      <c r="E686" s="13"/>
      <c r="F686" s="132" t="s">
        <v>181</v>
      </c>
      <c r="G686" s="13"/>
      <c r="H686" s="13"/>
      <c r="I686" s="13"/>
      <c r="J686" s="13"/>
      <c r="K686" s="13"/>
      <c r="L686" s="13"/>
      <c r="M686" s="39"/>
      <c r="N686" s="161" t="s">
        <v>763</v>
      </c>
      <c r="O686" s="69" t="s">
        <v>552</v>
      </c>
      <c r="P686" s="91">
        <v>44.2</v>
      </c>
      <c r="Q686" s="91">
        <v>9.1199999999999992</v>
      </c>
      <c r="R686" s="14" t="s">
        <v>190</v>
      </c>
      <c r="S686" s="87" t="s">
        <v>553</v>
      </c>
      <c r="T686" s="87"/>
      <c r="U686" s="87"/>
      <c r="V686" s="87"/>
      <c r="W686" s="94"/>
      <c r="X686" s="39"/>
      <c r="Y686" s="13"/>
      <c r="Z686" s="13"/>
      <c r="AA686" s="13"/>
      <c r="AB686" s="13"/>
      <c r="AC686" s="13"/>
      <c r="AD686" s="13"/>
      <c r="AE686" s="13"/>
      <c r="AF686" s="13"/>
      <c r="AG686" s="13"/>
      <c r="AH686" s="39"/>
      <c r="AI686" s="140"/>
      <c r="AJ686" s="39"/>
      <c r="AK686" s="140"/>
      <c r="AL686" s="13"/>
      <c r="AM686" s="13"/>
      <c r="AN686" s="13"/>
      <c r="AO686" s="155"/>
      <c r="AP686" s="26"/>
      <c r="AQ686" s="26"/>
      <c r="AR686" s="26"/>
      <c r="AS686" s="26"/>
      <c r="AT686" s="26"/>
      <c r="AU686" s="26"/>
      <c r="AV686" s="26"/>
      <c r="AW686" s="26"/>
      <c r="AX686" s="26"/>
      <c r="AY686" s="26"/>
      <c r="AZ686" s="26"/>
      <c r="BA686" s="26"/>
      <c r="BB686" s="26"/>
      <c r="BC686" s="26"/>
      <c r="BD686" s="26"/>
      <c r="BE686" s="26"/>
      <c r="BF686" s="26"/>
    </row>
    <row r="687" spans="1:58" ht="15.75" customHeight="1" outlineLevel="1" x14ac:dyDescent="0.45">
      <c r="A687" s="13">
        <v>684</v>
      </c>
      <c r="B687" s="39" t="s">
        <v>524</v>
      </c>
      <c r="C687" s="216" t="s">
        <v>525</v>
      </c>
      <c r="D687" s="13" t="s">
        <v>764</v>
      </c>
      <c r="E687" s="13"/>
      <c r="F687" s="132" t="s">
        <v>181</v>
      </c>
      <c r="G687" s="13"/>
      <c r="H687" s="13"/>
      <c r="I687" s="13"/>
      <c r="J687" s="13"/>
      <c r="K687" s="13"/>
      <c r="L687" s="13"/>
      <c r="M687" s="39"/>
      <c r="N687" s="161" t="s">
        <v>765</v>
      </c>
      <c r="O687" s="69" t="s">
        <v>394</v>
      </c>
      <c r="P687" s="91">
        <v>-33.4</v>
      </c>
      <c r="Q687" s="91">
        <v>151.35</v>
      </c>
      <c r="R687" s="14" t="s">
        <v>197</v>
      </c>
      <c r="S687" s="87" t="s">
        <v>395</v>
      </c>
      <c r="T687" s="87"/>
      <c r="U687" s="87"/>
      <c r="V687" s="87"/>
      <c r="W687" s="94"/>
      <c r="X687" s="39"/>
      <c r="Y687" s="13"/>
      <c r="Z687" s="13"/>
      <c r="AA687" s="13"/>
      <c r="AB687" s="13"/>
      <c r="AC687" s="13"/>
      <c r="AD687" s="13"/>
      <c r="AE687" s="13"/>
      <c r="AF687" s="13"/>
      <c r="AG687" s="13"/>
      <c r="AH687" s="39"/>
      <c r="AI687" s="140"/>
      <c r="AJ687" s="39"/>
      <c r="AK687" s="140"/>
      <c r="AL687" s="13"/>
      <c r="AM687" s="13"/>
      <c r="AN687" s="13"/>
      <c r="AO687" s="155"/>
      <c r="AP687" s="26"/>
      <c r="AQ687" s="26"/>
      <c r="AR687" s="26"/>
      <c r="AS687" s="26"/>
      <c r="AT687" s="26"/>
      <c r="AU687" s="26"/>
      <c r="AV687" s="26"/>
      <c r="AW687" s="26"/>
      <c r="AX687" s="26"/>
      <c r="AY687" s="26"/>
      <c r="AZ687" s="26"/>
      <c r="BA687" s="26"/>
      <c r="BB687" s="26"/>
      <c r="BC687" s="26"/>
      <c r="BD687" s="26"/>
      <c r="BE687" s="26"/>
      <c r="BF687" s="26"/>
    </row>
    <row r="688" spans="1:58" ht="15.75" customHeight="1" outlineLevel="1" x14ac:dyDescent="0.45">
      <c r="A688" s="13">
        <v>685</v>
      </c>
      <c r="B688" s="39" t="s">
        <v>524</v>
      </c>
      <c r="C688" s="216" t="s">
        <v>525</v>
      </c>
      <c r="D688" s="13" t="s">
        <v>766</v>
      </c>
      <c r="E688" s="13"/>
      <c r="F688" s="133" t="s">
        <v>275</v>
      </c>
      <c r="G688" s="13"/>
      <c r="H688" s="13"/>
      <c r="I688" s="13"/>
      <c r="J688" s="13"/>
      <c r="K688" s="13"/>
      <c r="L688" s="13"/>
      <c r="M688" s="39"/>
      <c r="N688" s="161" t="s">
        <v>765</v>
      </c>
      <c r="O688" s="69" t="s">
        <v>394</v>
      </c>
      <c r="P688" s="91">
        <v>-33.4</v>
      </c>
      <c r="Q688" s="91">
        <v>151.35</v>
      </c>
      <c r="R688" s="14" t="s">
        <v>197</v>
      </c>
      <c r="S688" s="87" t="s">
        <v>395</v>
      </c>
      <c r="T688" s="87"/>
      <c r="U688" s="87"/>
      <c r="V688" s="87"/>
      <c r="W688" s="94"/>
      <c r="X688" s="39"/>
      <c r="Y688" s="13"/>
      <c r="Z688" s="13"/>
      <c r="AA688" s="13"/>
      <c r="AB688" s="13"/>
      <c r="AC688" s="13"/>
      <c r="AD688" s="13"/>
      <c r="AE688" s="13"/>
      <c r="AF688" s="13"/>
      <c r="AG688" s="13"/>
      <c r="AH688" s="39"/>
      <c r="AI688" s="140"/>
      <c r="AJ688" s="39"/>
      <c r="AK688" s="140"/>
      <c r="AL688" s="13"/>
      <c r="AM688" s="13"/>
      <c r="AN688" s="13"/>
      <c r="AO688" s="155"/>
      <c r="AP688" s="26"/>
      <c r="AQ688" s="26"/>
      <c r="AR688" s="26"/>
      <c r="AS688" s="26"/>
      <c r="AT688" s="26"/>
      <c r="AU688" s="26"/>
      <c r="AV688" s="26"/>
      <c r="AW688" s="26"/>
      <c r="AX688" s="26"/>
      <c r="AY688" s="26"/>
      <c r="AZ688" s="26"/>
      <c r="BA688" s="26"/>
      <c r="BB688" s="26"/>
      <c r="BC688" s="26"/>
      <c r="BD688" s="26"/>
      <c r="BE688" s="26"/>
      <c r="BF688" s="26"/>
    </row>
    <row r="689" spans="1:58" ht="15.75" customHeight="1" outlineLevel="1" x14ac:dyDescent="0.45">
      <c r="A689" s="13">
        <v>686</v>
      </c>
      <c r="B689" s="39" t="s">
        <v>524</v>
      </c>
      <c r="C689" s="216" t="s">
        <v>525</v>
      </c>
      <c r="D689" s="13" t="s">
        <v>767</v>
      </c>
      <c r="E689" s="13"/>
      <c r="F689" s="132" t="s">
        <v>181</v>
      </c>
      <c r="G689" s="13"/>
      <c r="H689" s="13"/>
      <c r="I689" s="13"/>
      <c r="J689" s="13"/>
      <c r="K689" s="13"/>
      <c r="L689" s="13"/>
      <c r="M689" s="39"/>
      <c r="N689" s="161" t="s">
        <v>768</v>
      </c>
      <c r="O689" s="69" t="s">
        <v>580</v>
      </c>
      <c r="P689" s="91">
        <v>40.409999999999997</v>
      </c>
      <c r="Q689" s="91">
        <v>2.52</v>
      </c>
      <c r="R689" s="14" t="s">
        <v>190</v>
      </c>
      <c r="S689" s="87" t="s">
        <v>553</v>
      </c>
      <c r="T689" s="87"/>
      <c r="U689" s="87"/>
      <c r="V689" s="87"/>
      <c r="W689" s="94"/>
      <c r="X689" s="39"/>
      <c r="Y689" s="13"/>
      <c r="Z689" s="13"/>
      <c r="AA689" s="13"/>
      <c r="AB689" s="13"/>
      <c r="AC689" s="13"/>
      <c r="AD689" s="13"/>
      <c r="AE689" s="13"/>
      <c r="AF689" s="13"/>
      <c r="AG689" s="13"/>
      <c r="AH689" s="39"/>
      <c r="AI689" s="140"/>
      <c r="AJ689" s="39"/>
      <c r="AK689" s="140"/>
      <c r="AL689" s="13"/>
      <c r="AM689" s="13"/>
      <c r="AN689" s="13"/>
      <c r="AO689" s="155"/>
      <c r="AP689" s="26"/>
      <c r="AQ689" s="26"/>
      <c r="AR689" s="26"/>
      <c r="AS689" s="26"/>
      <c r="AT689" s="26"/>
      <c r="AU689" s="26"/>
      <c r="AV689" s="26"/>
      <c r="AW689" s="26"/>
      <c r="AX689" s="26"/>
      <c r="AY689" s="26"/>
      <c r="AZ689" s="26"/>
      <c r="BA689" s="26"/>
      <c r="BB689" s="26"/>
      <c r="BC689" s="26"/>
      <c r="BD689" s="26"/>
      <c r="BE689" s="26"/>
      <c r="BF689" s="26"/>
    </row>
    <row r="690" spans="1:58" ht="15.75" customHeight="1" outlineLevel="1" x14ac:dyDescent="0.45">
      <c r="A690" s="13">
        <v>687</v>
      </c>
      <c r="B690" s="39" t="s">
        <v>524</v>
      </c>
      <c r="C690" s="216" t="s">
        <v>525</v>
      </c>
      <c r="D690" s="13" t="s">
        <v>767</v>
      </c>
      <c r="E690" s="13"/>
      <c r="F690" s="132" t="s">
        <v>181</v>
      </c>
      <c r="G690" s="13"/>
      <c r="H690" s="13"/>
      <c r="I690" s="13"/>
      <c r="J690" s="13"/>
      <c r="K690" s="13"/>
      <c r="L690" s="13"/>
      <c r="M690" s="39"/>
      <c r="N690" s="161" t="s">
        <v>768</v>
      </c>
      <c r="O690" s="69" t="s">
        <v>580</v>
      </c>
      <c r="P690" s="91">
        <v>40.409999999999997</v>
      </c>
      <c r="Q690" s="91">
        <v>2.52</v>
      </c>
      <c r="R690" s="14" t="s">
        <v>190</v>
      </c>
      <c r="S690" s="87" t="s">
        <v>553</v>
      </c>
      <c r="T690" s="87"/>
      <c r="U690" s="87"/>
      <c r="V690" s="87"/>
      <c r="W690" s="94"/>
      <c r="X690" s="39"/>
      <c r="Y690" s="13"/>
      <c r="Z690" s="13"/>
      <c r="AA690" s="13"/>
      <c r="AB690" s="13"/>
      <c r="AC690" s="13"/>
      <c r="AD690" s="13"/>
      <c r="AE690" s="13"/>
      <c r="AF690" s="13"/>
      <c r="AG690" s="13"/>
      <c r="AH690" s="39"/>
      <c r="AI690" s="140"/>
      <c r="AJ690" s="39"/>
      <c r="AK690" s="140"/>
      <c r="AL690" s="13"/>
      <c r="AM690" s="13"/>
      <c r="AN690" s="13"/>
      <c r="AO690" s="155"/>
      <c r="AP690" s="26"/>
      <c r="AQ690" s="26"/>
      <c r="AR690" s="26"/>
      <c r="AS690" s="26"/>
      <c r="AT690" s="26"/>
      <c r="AU690" s="26"/>
      <c r="AV690" s="26"/>
      <c r="AW690" s="26"/>
      <c r="AX690" s="26"/>
      <c r="AY690" s="26"/>
      <c r="AZ690" s="26"/>
      <c r="BA690" s="26"/>
      <c r="BB690" s="26"/>
      <c r="BC690" s="26"/>
      <c r="BD690" s="26"/>
      <c r="BE690" s="26"/>
      <c r="BF690" s="26"/>
    </row>
    <row r="691" spans="1:58" ht="15.75" customHeight="1" outlineLevel="1" x14ac:dyDescent="0.45">
      <c r="A691" s="13">
        <v>688</v>
      </c>
      <c r="B691" s="39" t="s">
        <v>524</v>
      </c>
      <c r="C691" s="216" t="s">
        <v>525</v>
      </c>
      <c r="D691" s="13" t="s">
        <v>767</v>
      </c>
      <c r="E691" s="13"/>
      <c r="F691" s="132" t="s">
        <v>181</v>
      </c>
      <c r="G691" s="13"/>
      <c r="H691" s="13"/>
      <c r="I691" s="13"/>
      <c r="J691" s="13"/>
      <c r="K691" s="13"/>
      <c r="L691" s="13"/>
      <c r="M691" s="39"/>
      <c r="N691" s="161" t="s">
        <v>768</v>
      </c>
      <c r="O691" s="69" t="s">
        <v>580</v>
      </c>
      <c r="P691" s="91">
        <v>40.409999999999997</v>
      </c>
      <c r="Q691" s="91">
        <v>2.52</v>
      </c>
      <c r="R691" s="14" t="s">
        <v>190</v>
      </c>
      <c r="S691" s="87" t="s">
        <v>553</v>
      </c>
      <c r="T691" s="87"/>
      <c r="U691" s="87"/>
      <c r="V691" s="87"/>
      <c r="W691" s="94"/>
      <c r="X691" s="39"/>
      <c r="Y691" s="13"/>
      <c r="Z691" s="13"/>
      <c r="AA691" s="13"/>
      <c r="AB691" s="13"/>
      <c r="AC691" s="13"/>
      <c r="AD691" s="13"/>
      <c r="AE691" s="13"/>
      <c r="AF691" s="13"/>
      <c r="AG691" s="13"/>
      <c r="AH691" s="39"/>
      <c r="AI691" s="140"/>
      <c r="AJ691" s="39"/>
      <c r="AK691" s="140"/>
      <c r="AL691" s="13"/>
      <c r="AM691" s="13"/>
      <c r="AN691" s="13"/>
      <c r="AO691" s="155"/>
      <c r="AP691" s="26"/>
      <c r="AQ691" s="26"/>
      <c r="AR691" s="26"/>
      <c r="AS691" s="26"/>
      <c r="AT691" s="26"/>
      <c r="AU691" s="26"/>
      <c r="AV691" s="26"/>
      <c r="AW691" s="26"/>
      <c r="AX691" s="26"/>
      <c r="AY691" s="26"/>
      <c r="AZ691" s="26"/>
      <c r="BA691" s="26"/>
      <c r="BB691" s="26"/>
      <c r="BC691" s="26"/>
      <c r="BD691" s="26"/>
      <c r="BE691" s="26"/>
      <c r="BF691" s="26"/>
    </row>
    <row r="692" spans="1:58" ht="15.75" customHeight="1" outlineLevel="1" x14ac:dyDescent="0.45">
      <c r="A692" s="13">
        <v>689</v>
      </c>
      <c r="B692" s="39" t="s">
        <v>524</v>
      </c>
      <c r="C692" s="216" t="s">
        <v>525</v>
      </c>
      <c r="D692" s="13" t="s">
        <v>767</v>
      </c>
      <c r="E692" s="13"/>
      <c r="F692" s="133" t="s">
        <v>275</v>
      </c>
      <c r="G692" s="13"/>
      <c r="H692" s="13"/>
      <c r="I692" s="13"/>
      <c r="J692" s="13"/>
      <c r="K692" s="13"/>
      <c r="L692" s="13"/>
      <c r="M692" s="39"/>
      <c r="N692" s="161" t="s">
        <v>768</v>
      </c>
      <c r="O692" s="69" t="s">
        <v>580</v>
      </c>
      <c r="P692" s="91">
        <v>40.409999999999997</v>
      </c>
      <c r="Q692" s="91">
        <v>2.52</v>
      </c>
      <c r="R692" s="14" t="s">
        <v>190</v>
      </c>
      <c r="S692" s="87" t="s">
        <v>553</v>
      </c>
      <c r="T692" s="87"/>
      <c r="U692" s="87"/>
      <c r="V692" s="87"/>
      <c r="W692" s="94"/>
      <c r="X692" s="39"/>
      <c r="Y692" s="13"/>
      <c r="Z692" s="13"/>
      <c r="AA692" s="13"/>
      <c r="AB692" s="13"/>
      <c r="AC692" s="13"/>
      <c r="AD692" s="13"/>
      <c r="AE692" s="13"/>
      <c r="AF692" s="13"/>
      <c r="AG692" s="13"/>
      <c r="AH692" s="39"/>
      <c r="AI692" s="140"/>
      <c r="AJ692" s="39"/>
      <c r="AK692" s="140"/>
      <c r="AL692" s="13"/>
      <c r="AM692" s="13"/>
      <c r="AN692" s="13"/>
      <c r="AO692" s="155"/>
      <c r="AP692" s="26"/>
      <c r="AQ692" s="26"/>
      <c r="AR692" s="26"/>
      <c r="AS692" s="26"/>
      <c r="AT692" s="26"/>
      <c r="AU692" s="26"/>
      <c r="AV692" s="26"/>
      <c r="AW692" s="26"/>
      <c r="AX692" s="26"/>
      <c r="AY692" s="26"/>
      <c r="AZ692" s="26"/>
      <c r="BA692" s="26"/>
      <c r="BB692" s="26"/>
      <c r="BC692" s="26"/>
      <c r="BD692" s="26"/>
      <c r="BE692" s="26"/>
      <c r="BF692" s="26"/>
    </row>
    <row r="693" spans="1:58" ht="15.75" customHeight="1" outlineLevel="1" x14ac:dyDescent="0.45">
      <c r="A693" s="13">
        <v>690</v>
      </c>
      <c r="B693" s="39" t="s">
        <v>524</v>
      </c>
      <c r="C693" s="216" t="s">
        <v>525</v>
      </c>
      <c r="D693" s="13" t="s">
        <v>767</v>
      </c>
      <c r="E693" s="13"/>
      <c r="F693" s="133" t="s">
        <v>275</v>
      </c>
      <c r="G693" s="13"/>
      <c r="H693" s="13"/>
      <c r="I693" s="13"/>
      <c r="J693" s="13"/>
      <c r="K693" s="13"/>
      <c r="L693" s="13"/>
      <c r="M693" s="39"/>
      <c r="N693" s="161" t="s">
        <v>768</v>
      </c>
      <c r="O693" s="69" t="s">
        <v>580</v>
      </c>
      <c r="P693" s="91">
        <v>40.409999999999997</v>
      </c>
      <c r="Q693" s="91">
        <v>2.52</v>
      </c>
      <c r="R693" s="14" t="s">
        <v>190</v>
      </c>
      <c r="S693" s="87" t="s">
        <v>553</v>
      </c>
      <c r="T693" s="87"/>
      <c r="U693" s="87"/>
      <c r="V693" s="87"/>
      <c r="W693" s="94"/>
      <c r="X693" s="39"/>
      <c r="Y693" s="13"/>
      <c r="Z693" s="13"/>
      <c r="AA693" s="13"/>
      <c r="AB693" s="13"/>
      <c r="AC693" s="13"/>
      <c r="AD693" s="13"/>
      <c r="AE693" s="13"/>
      <c r="AF693" s="13"/>
      <c r="AG693" s="13"/>
      <c r="AH693" s="39"/>
      <c r="AI693" s="140"/>
      <c r="AJ693" s="39"/>
      <c r="AK693" s="140"/>
      <c r="AL693" s="13"/>
      <c r="AM693" s="13"/>
      <c r="AN693" s="13"/>
      <c r="AO693" s="155"/>
      <c r="AP693" s="26"/>
      <c r="AQ693" s="26"/>
      <c r="AR693" s="26"/>
      <c r="AS693" s="26"/>
      <c r="AT693" s="26"/>
      <c r="AU693" s="26"/>
      <c r="AV693" s="26"/>
      <c r="AW693" s="26"/>
      <c r="AX693" s="26"/>
      <c r="AY693" s="26"/>
      <c r="AZ693" s="26"/>
      <c r="BA693" s="26"/>
      <c r="BB693" s="26"/>
      <c r="BC693" s="26"/>
      <c r="BD693" s="26"/>
      <c r="BE693" s="26"/>
      <c r="BF693" s="26"/>
    </row>
    <row r="694" spans="1:58" ht="15.75" customHeight="1" outlineLevel="1" x14ac:dyDescent="0.45">
      <c r="A694" s="13">
        <v>691</v>
      </c>
      <c r="B694" s="39" t="s">
        <v>524</v>
      </c>
      <c r="C694" s="216" t="s">
        <v>525</v>
      </c>
      <c r="D694" s="13" t="s">
        <v>767</v>
      </c>
      <c r="E694" s="13"/>
      <c r="F694" s="133" t="s">
        <v>275</v>
      </c>
      <c r="G694" s="13"/>
      <c r="H694" s="13"/>
      <c r="I694" s="13"/>
      <c r="J694" s="13"/>
      <c r="K694" s="13"/>
      <c r="L694" s="13"/>
      <c r="M694" s="39"/>
      <c r="N694" s="161" t="s">
        <v>768</v>
      </c>
      <c r="O694" s="69" t="s">
        <v>580</v>
      </c>
      <c r="P694" s="91">
        <v>40.409999999999997</v>
      </c>
      <c r="Q694" s="91">
        <v>2.52</v>
      </c>
      <c r="R694" s="14" t="s">
        <v>190</v>
      </c>
      <c r="S694" s="87" t="s">
        <v>553</v>
      </c>
      <c r="T694" s="87"/>
      <c r="U694" s="87"/>
      <c r="V694" s="87"/>
      <c r="W694" s="94"/>
      <c r="X694" s="39"/>
      <c r="Y694" s="13"/>
      <c r="Z694" s="13"/>
      <c r="AA694" s="13"/>
      <c r="AB694" s="13"/>
      <c r="AC694" s="13"/>
      <c r="AD694" s="13"/>
      <c r="AE694" s="13"/>
      <c r="AF694" s="13"/>
      <c r="AG694" s="13"/>
      <c r="AH694" s="39"/>
      <c r="AI694" s="140"/>
      <c r="AJ694" s="39"/>
      <c r="AK694" s="140"/>
      <c r="AL694" s="13"/>
      <c r="AM694" s="13"/>
      <c r="AN694" s="13"/>
      <c r="AO694" s="155"/>
      <c r="AP694" s="26"/>
      <c r="AQ694" s="26"/>
      <c r="AR694" s="26"/>
      <c r="AS694" s="26"/>
      <c r="AT694" s="26"/>
      <c r="AU694" s="26"/>
      <c r="AV694" s="26"/>
      <c r="AW694" s="26"/>
      <c r="AX694" s="26"/>
      <c r="AY694" s="26"/>
      <c r="AZ694" s="26"/>
      <c r="BA694" s="26"/>
      <c r="BB694" s="26"/>
      <c r="BC694" s="26"/>
      <c r="BD694" s="26"/>
      <c r="BE694" s="26"/>
      <c r="BF694" s="26"/>
    </row>
    <row r="695" spans="1:58" ht="15.75" customHeight="1" outlineLevel="1" x14ac:dyDescent="0.45">
      <c r="A695" s="13">
        <v>692</v>
      </c>
      <c r="B695" s="39" t="s">
        <v>524</v>
      </c>
      <c r="C695" s="216" t="s">
        <v>525</v>
      </c>
      <c r="D695" s="13" t="s">
        <v>769</v>
      </c>
      <c r="E695" s="13"/>
      <c r="F695" s="132" t="s">
        <v>181</v>
      </c>
      <c r="G695" s="13"/>
      <c r="H695" s="13"/>
      <c r="I695" s="13"/>
      <c r="J695" s="13"/>
      <c r="K695" s="13"/>
      <c r="L695" s="13"/>
      <c r="M695" s="39"/>
      <c r="N695" s="161" t="s">
        <v>770</v>
      </c>
      <c r="O695" s="69" t="s">
        <v>771</v>
      </c>
      <c r="P695" s="91">
        <v>26.620999999999999</v>
      </c>
      <c r="Q695" s="91">
        <v>-77.828000000000003</v>
      </c>
      <c r="R695" s="14" t="s">
        <v>222</v>
      </c>
      <c r="S695" s="87" t="s">
        <v>474</v>
      </c>
      <c r="T695" s="87"/>
      <c r="U695" s="87"/>
      <c r="V695" s="87"/>
      <c r="W695" s="94"/>
      <c r="X695" s="39"/>
      <c r="Y695" s="13"/>
      <c r="Z695" s="13"/>
      <c r="AA695" s="13"/>
      <c r="AB695" s="13"/>
      <c r="AC695" s="13"/>
      <c r="AD695" s="13"/>
      <c r="AE695" s="13"/>
      <c r="AF695" s="13"/>
      <c r="AG695" s="13"/>
      <c r="AH695" s="39"/>
      <c r="AI695" s="140"/>
      <c r="AJ695" s="39"/>
      <c r="AK695" s="140"/>
      <c r="AL695" s="13"/>
      <c r="AM695" s="13"/>
      <c r="AN695" s="13"/>
      <c r="AO695" s="155"/>
      <c r="AP695" s="26"/>
      <c r="AQ695" s="26"/>
      <c r="AR695" s="26"/>
      <c r="AS695" s="26"/>
      <c r="AT695" s="26"/>
      <c r="AU695" s="26"/>
      <c r="AV695" s="26"/>
      <c r="AW695" s="26"/>
      <c r="AX695" s="26"/>
      <c r="AY695" s="26"/>
      <c r="AZ695" s="26"/>
      <c r="BA695" s="26"/>
      <c r="BB695" s="26"/>
      <c r="BC695" s="26"/>
      <c r="BD695" s="26"/>
      <c r="BE695" s="26"/>
      <c r="BF695" s="26"/>
    </row>
    <row r="696" spans="1:58" ht="15.75" customHeight="1" outlineLevel="1" x14ac:dyDescent="0.45">
      <c r="A696" s="13">
        <v>693</v>
      </c>
      <c r="B696" s="39" t="s">
        <v>524</v>
      </c>
      <c r="C696" s="216" t="s">
        <v>525</v>
      </c>
      <c r="D696" s="13" t="s">
        <v>772</v>
      </c>
      <c r="E696" s="13"/>
      <c r="F696" s="132" t="s">
        <v>181</v>
      </c>
      <c r="G696" s="13"/>
      <c r="H696" s="13"/>
      <c r="I696" s="13"/>
      <c r="J696" s="13"/>
      <c r="K696" s="13"/>
      <c r="L696" s="13"/>
      <c r="M696" s="39"/>
      <c r="N696" s="161" t="s">
        <v>770</v>
      </c>
      <c r="O696" s="69" t="s">
        <v>771</v>
      </c>
      <c r="P696" s="91">
        <v>26.620999999999999</v>
      </c>
      <c r="Q696" s="91">
        <v>-77.828000000000003</v>
      </c>
      <c r="R696" s="14" t="s">
        <v>222</v>
      </c>
      <c r="S696" s="87" t="s">
        <v>474</v>
      </c>
      <c r="T696" s="87"/>
      <c r="U696" s="87"/>
      <c r="V696" s="87"/>
      <c r="W696" s="94"/>
      <c r="X696" s="39"/>
      <c r="Y696" s="13"/>
      <c r="Z696" s="13"/>
      <c r="AA696" s="13"/>
      <c r="AB696" s="13"/>
      <c r="AC696" s="13"/>
      <c r="AD696" s="13"/>
      <c r="AE696" s="13"/>
      <c r="AF696" s="13"/>
      <c r="AG696" s="13"/>
      <c r="AH696" s="39"/>
      <c r="AI696" s="140"/>
      <c r="AJ696" s="39"/>
      <c r="AK696" s="140"/>
      <c r="AL696" s="13"/>
      <c r="AM696" s="13"/>
      <c r="AN696" s="13"/>
      <c r="AO696" s="155"/>
      <c r="AP696" s="26"/>
      <c r="AQ696" s="26"/>
      <c r="AR696" s="26"/>
      <c r="AS696" s="26"/>
      <c r="AT696" s="26"/>
      <c r="AU696" s="26"/>
      <c r="AV696" s="26"/>
      <c r="AW696" s="26"/>
      <c r="AX696" s="26"/>
      <c r="AY696" s="26"/>
      <c r="AZ696" s="26"/>
      <c r="BA696" s="26"/>
      <c r="BB696" s="26"/>
      <c r="BC696" s="26"/>
      <c r="BD696" s="26"/>
      <c r="BE696" s="26"/>
      <c r="BF696" s="26"/>
    </row>
    <row r="697" spans="1:58" ht="15.75" customHeight="1" outlineLevel="1" x14ac:dyDescent="0.45">
      <c r="A697" s="13">
        <v>694</v>
      </c>
      <c r="B697" s="39" t="s">
        <v>524</v>
      </c>
      <c r="C697" s="216" t="s">
        <v>525</v>
      </c>
      <c r="D697" s="13" t="s">
        <v>773</v>
      </c>
      <c r="E697" s="13"/>
      <c r="F697" s="133" t="s">
        <v>275</v>
      </c>
      <c r="G697" s="13"/>
      <c r="H697" s="13"/>
      <c r="I697" s="13"/>
      <c r="J697" s="13"/>
      <c r="K697" s="13"/>
      <c r="L697" s="13"/>
      <c r="M697" s="39"/>
      <c r="N697" s="161" t="s">
        <v>770</v>
      </c>
      <c r="O697" s="69" t="s">
        <v>771</v>
      </c>
      <c r="P697" s="91">
        <v>26.620999999999999</v>
      </c>
      <c r="Q697" s="91">
        <v>-77.828000000000003</v>
      </c>
      <c r="R697" s="14" t="s">
        <v>222</v>
      </c>
      <c r="S697" s="87" t="s">
        <v>474</v>
      </c>
      <c r="T697" s="87"/>
      <c r="U697" s="87"/>
      <c r="V697" s="87"/>
      <c r="W697" s="94"/>
      <c r="X697" s="39"/>
      <c r="Y697" s="13"/>
      <c r="Z697" s="13"/>
      <c r="AA697" s="13"/>
      <c r="AB697" s="13"/>
      <c r="AC697" s="13"/>
      <c r="AD697" s="13"/>
      <c r="AE697" s="13"/>
      <c r="AF697" s="13"/>
      <c r="AG697" s="13"/>
      <c r="AH697" s="39"/>
      <c r="AI697" s="140"/>
      <c r="AJ697" s="39"/>
      <c r="AK697" s="140"/>
      <c r="AL697" s="13"/>
      <c r="AM697" s="13"/>
      <c r="AN697" s="13"/>
      <c r="AO697" s="155"/>
      <c r="AP697" s="26"/>
      <c r="AQ697" s="26"/>
      <c r="AR697" s="26"/>
      <c r="AS697" s="26"/>
      <c r="AT697" s="26"/>
      <c r="AU697" s="26"/>
      <c r="AV697" s="26"/>
      <c r="AW697" s="26"/>
      <c r="AX697" s="26"/>
      <c r="AY697" s="26"/>
      <c r="AZ697" s="26"/>
      <c r="BA697" s="26"/>
      <c r="BB697" s="26"/>
      <c r="BC697" s="26"/>
      <c r="BD697" s="26"/>
      <c r="BE697" s="26"/>
      <c r="BF697" s="26"/>
    </row>
    <row r="698" spans="1:58" ht="15.75" customHeight="1" outlineLevel="1" x14ac:dyDescent="0.45">
      <c r="A698" s="13">
        <v>695</v>
      </c>
      <c r="B698" s="39" t="s">
        <v>524</v>
      </c>
      <c r="C698" s="216" t="s">
        <v>525</v>
      </c>
      <c r="D698" s="13" t="s">
        <v>774</v>
      </c>
      <c r="E698" s="13"/>
      <c r="F698" s="132" t="s">
        <v>181</v>
      </c>
      <c r="G698" s="13"/>
      <c r="H698" s="13"/>
      <c r="I698" s="13"/>
      <c r="J698" s="13"/>
      <c r="K698" s="13"/>
      <c r="L698" s="13"/>
      <c r="M698" s="39"/>
      <c r="N698" s="161" t="s">
        <v>775</v>
      </c>
      <c r="O698" s="69" t="s">
        <v>552</v>
      </c>
      <c r="P698" s="91">
        <v>45.39</v>
      </c>
      <c r="Q698" s="91">
        <v>12.33</v>
      </c>
      <c r="R698" s="14" t="s">
        <v>190</v>
      </c>
      <c r="S698" s="87" t="s">
        <v>553</v>
      </c>
      <c r="T698" s="87"/>
      <c r="U698" s="87"/>
      <c r="V698" s="87"/>
      <c r="W698" s="94"/>
      <c r="X698" s="39"/>
      <c r="Y698" s="13"/>
      <c r="Z698" s="13"/>
      <c r="AA698" s="13"/>
      <c r="AB698" s="13"/>
      <c r="AC698" s="13"/>
      <c r="AD698" s="13"/>
      <c r="AE698" s="13"/>
      <c r="AF698" s="13"/>
      <c r="AG698" s="13"/>
      <c r="AH698" s="39"/>
      <c r="AI698" s="140"/>
      <c r="AJ698" s="39"/>
      <c r="AK698" s="140"/>
      <c r="AL698" s="13"/>
      <c r="AM698" s="13"/>
      <c r="AN698" s="13"/>
      <c r="AO698" s="155"/>
      <c r="AP698" s="26"/>
      <c r="AQ698" s="26"/>
      <c r="AR698" s="26"/>
      <c r="AS698" s="26"/>
      <c r="AT698" s="26"/>
      <c r="AU698" s="26"/>
      <c r="AV698" s="26"/>
      <c r="AW698" s="26"/>
      <c r="AX698" s="26"/>
      <c r="AY698" s="26"/>
      <c r="AZ698" s="26"/>
      <c r="BA698" s="26"/>
      <c r="BB698" s="26"/>
      <c r="BC698" s="26"/>
      <c r="BD698" s="26"/>
      <c r="BE698" s="26"/>
      <c r="BF698" s="26"/>
    </row>
    <row r="699" spans="1:58" ht="15.75" customHeight="1" outlineLevel="1" x14ac:dyDescent="0.45">
      <c r="A699" s="13">
        <v>696</v>
      </c>
      <c r="B699" s="39" t="s">
        <v>524</v>
      </c>
      <c r="C699" s="216" t="s">
        <v>525</v>
      </c>
      <c r="D699" s="13" t="s">
        <v>776</v>
      </c>
      <c r="E699" s="13"/>
      <c r="F699" s="133" t="s">
        <v>275</v>
      </c>
      <c r="G699" s="13"/>
      <c r="H699" s="13"/>
      <c r="I699" s="13"/>
      <c r="J699" s="13"/>
      <c r="K699" s="13"/>
      <c r="L699" s="13"/>
      <c r="M699" s="39"/>
      <c r="N699" s="161" t="s">
        <v>777</v>
      </c>
      <c r="O699" s="69" t="s">
        <v>394</v>
      </c>
      <c r="P699" s="91">
        <v>-16.45</v>
      </c>
      <c r="Q699" s="91">
        <v>145.58000000000001</v>
      </c>
      <c r="R699" s="14" t="s">
        <v>190</v>
      </c>
      <c r="S699" s="87" t="s">
        <v>426</v>
      </c>
      <c r="T699" s="87"/>
      <c r="U699" s="87"/>
      <c r="V699" s="87"/>
      <c r="W699" s="94"/>
      <c r="X699" s="39"/>
      <c r="Y699" s="13"/>
      <c r="Z699" s="13"/>
      <c r="AA699" s="13"/>
      <c r="AB699" s="13"/>
      <c r="AC699" s="13"/>
      <c r="AD699" s="13"/>
      <c r="AE699" s="13"/>
      <c r="AF699" s="13"/>
      <c r="AG699" s="13"/>
      <c r="AH699" s="39"/>
      <c r="AI699" s="140"/>
      <c r="AJ699" s="39"/>
      <c r="AK699" s="140"/>
      <c r="AL699" s="13"/>
      <c r="AM699" s="13"/>
      <c r="AN699" s="13"/>
      <c r="AO699" s="155"/>
      <c r="AP699" s="26"/>
      <c r="AQ699" s="26"/>
      <c r="AR699" s="26"/>
      <c r="AS699" s="26"/>
      <c r="AT699" s="26"/>
      <c r="AU699" s="26"/>
      <c r="AV699" s="26"/>
      <c r="AW699" s="26"/>
      <c r="AX699" s="26"/>
      <c r="AY699" s="26"/>
      <c r="AZ699" s="26"/>
      <c r="BA699" s="26"/>
      <c r="BB699" s="26"/>
      <c r="BC699" s="26"/>
      <c r="BD699" s="26"/>
      <c r="BE699" s="26"/>
      <c r="BF699" s="26"/>
    </row>
    <row r="700" spans="1:58" ht="15.75" customHeight="1" outlineLevel="1" x14ac:dyDescent="0.45">
      <c r="A700" s="13">
        <v>697</v>
      </c>
      <c r="B700" s="39" t="s">
        <v>524</v>
      </c>
      <c r="C700" s="216" t="s">
        <v>525</v>
      </c>
      <c r="D700" s="13" t="s">
        <v>778</v>
      </c>
      <c r="E700" s="13"/>
      <c r="F700" s="132" t="s">
        <v>181</v>
      </c>
      <c r="G700" s="13"/>
      <c r="H700" s="13"/>
      <c r="I700" s="13"/>
      <c r="J700" s="13"/>
      <c r="K700" s="13"/>
      <c r="L700" s="13"/>
      <c r="M700" s="39"/>
      <c r="N700" s="161" t="s">
        <v>777</v>
      </c>
      <c r="O700" s="69" t="s">
        <v>394</v>
      </c>
      <c r="P700" s="91">
        <v>-16.45</v>
      </c>
      <c r="Q700" s="91">
        <v>145.58000000000001</v>
      </c>
      <c r="R700" s="14" t="s">
        <v>190</v>
      </c>
      <c r="S700" s="87" t="s">
        <v>426</v>
      </c>
      <c r="T700" s="87"/>
      <c r="U700" s="87"/>
      <c r="V700" s="87"/>
      <c r="W700" s="94"/>
      <c r="X700" s="39"/>
      <c r="Y700" s="13"/>
      <c r="Z700" s="13"/>
      <c r="AA700" s="13"/>
      <c r="AB700" s="13"/>
      <c r="AC700" s="13"/>
      <c r="AD700" s="13"/>
      <c r="AE700" s="13"/>
      <c r="AF700" s="13"/>
      <c r="AG700" s="13"/>
      <c r="AH700" s="39"/>
      <c r="AI700" s="140"/>
      <c r="AJ700" s="39"/>
      <c r="AK700" s="140"/>
      <c r="AL700" s="13"/>
      <c r="AM700" s="13"/>
      <c r="AN700" s="13"/>
      <c r="AO700" s="155"/>
      <c r="AP700" s="26"/>
      <c r="AQ700" s="26"/>
      <c r="AR700" s="26"/>
      <c r="AS700" s="26"/>
      <c r="AT700" s="26"/>
      <c r="AU700" s="26"/>
      <c r="AV700" s="26"/>
      <c r="AW700" s="26"/>
      <c r="AX700" s="26"/>
      <c r="AY700" s="26"/>
      <c r="AZ700" s="26"/>
      <c r="BA700" s="26"/>
      <c r="BB700" s="26"/>
      <c r="BC700" s="26"/>
      <c r="BD700" s="26"/>
      <c r="BE700" s="26"/>
      <c r="BF700" s="26"/>
    </row>
    <row r="701" spans="1:58" ht="15.75" customHeight="1" outlineLevel="1" x14ac:dyDescent="0.45">
      <c r="A701" s="13">
        <v>698</v>
      </c>
      <c r="B701" s="39" t="s">
        <v>524</v>
      </c>
      <c r="C701" s="216" t="s">
        <v>525</v>
      </c>
      <c r="D701" s="13" t="s">
        <v>322</v>
      </c>
      <c r="E701" s="13"/>
      <c r="F701" s="132" t="s">
        <v>181</v>
      </c>
      <c r="G701" s="13"/>
      <c r="H701" s="13"/>
      <c r="I701" s="13"/>
      <c r="J701" s="13"/>
      <c r="K701" s="13"/>
      <c r="L701" s="13"/>
      <c r="M701" s="39"/>
      <c r="N701" s="161" t="s">
        <v>763</v>
      </c>
      <c r="O701" s="69" t="s">
        <v>552</v>
      </c>
      <c r="P701" s="91">
        <v>44.2</v>
      </c>
      <c r="Q701" s="91">
        <v>9.1199999999999992</v>
      </c>
      <c r="R701" s="14" t="s">
        <v>190</v>
      </c>
      <c r="S701" s="87" t="s">
        <v>553</v>
      </c>
      <c r="T701" s="87"/>
      <c r="U701" s="87"/>
      <c r="V701" s="87"/>
      <c r="W701" s="94"/>
      <c r="X701" s="39"/>
      <c r="Y701" s="13"/>
      <c r="Z701" s="13"/>
      <c r="AA701" s="13"/>
      <c r="AB701" s="13"/>
      <c r="AC701" s="13"/>
      <c r="AD701" s="13"/>
      <c r="AE701" s="13"/>
      <c r="AF701" s="13"/>
      <c r="AG701" s="13"/>
      <c r="AH701" s="39"/>
      <c r="AI701" s="140"/>
      <c r="AJ701" s="39"/>
      <c r="AK701" s="140"/>
      <c r="AL701" s="13"/>
      <c r="AM701" s="13"/>
      <c r="AN701" s="13"/>
      <c r="AO701" s="155"/>
      <c r="AP701" s="26"/>
      <c r="AQ701" s="26"/>
      <c r="AR701" s="26"/>
      <c r="AS701" s="26"/>
      <c r="AT701" s="26"/>
      <c r="AU701" s="26"/>
      <c r="AV701" s="26"/>
      <c r="AW701" s="26"/>
      <c r="AX701" s="26"/>
      <c r="AY701" s="26"/>
      <c r="AZ701" s="26"/>
      <c r="BA701" s="26"/>
      <c r="BB701" s="26"/>
      <c r="BC701" s="26"/>
      <c r="BD701" s="26"/>
      <c r="BE701" s="26"/>
      <c r="BF701" s="26"/>
    </row>
    <row r="702" spans="1:58" ht="15.75" customHeight="1" outlineLevel="1" x14ac:dyDescent="0.45">
      <c r="A702" s="13">
        <v>699</v>
      </c>
      <c r="B702" s="39" t="s">
        <v>524</v>
      </c>
      <c r="C702" s="216" t="s">
        <v>525</v>
      </c>
      <c r="D702" s="13" t="s">
        <v>779</v>
      </c>
      <c r="E702" s="13"/>
      <c r="F702" s="132" t="s">
        <v>181</v>
      </c>
      <c r="G702" s="13"/>
      <c r="H702" s="13"/>
      <c r="I702" s="13"/>
      <c r="J702" s="13"/>
      <c r="K702" s="13"/>
      <c r="L702" s="13"/>
      <c r="M702" s="39"/>
      <c r="N702" s="161" t="s">
        <v>763</v>
      </c>
      <c r="O702" s="69" t="s">
        <v>552</v>
      </c>
      <c r="P702" s="91">
        <v>44.2</v>
      </c>
      <c r="Q702" s="91">
        <v>9.1199999999999992</v>
      </c>
      <c r="R702" s="14" t="s">
        <v>190</v>
      </c>
      <c r="S702" s="87" t="s">
        <v>553</v>
      </c>
      <c r="T702" s="87"/>
      <c r="U702" s="87"/>
      <c r="V702" s="87"/>
      <c r="W702" s="94"/>
      <c r="X702" s="39"/>
      <c r="Y702" s="13"/>
      <c r="Z702" s="13"/>
      <c r="AA702" s="13"/>
      <c r="AB702" s="13"/>
      <c r="AC702" s="13"/>
      <c r="AD702" s="13"/>
      <c r="AE702" s="13"/>
      <c r="AF702" s="13"/>
      <c r="AG702" s="13"/>
      <c r="AH702" s="39"/>
      <c r="AI702" s="140"/>
      <c r="AJ702" s="39"/>
      <c r="AK702" s="140"/>
      <c r="AL702" s="13"/>
      <c r="AM702" s="13"/>
      <c r="AN702" s="13"/>
      <c r="AO702" s="155"/>
      <c r="AP702" s="26"/>
      <c r="AQ702" s="26"/>
      <c r="AR702" s="26"/>
      <c r="AS702" s="26"/>
      <c r="AT702" s="26"/>
      <c r="AU702" s="26"/>
      <c r="AV702" s="26"/>
      <c r="AW702" s="26"/>
      <c r="AX702" s="26"/>
      <c r="AY702" s="26"/>
      <c r="AZ702" s="26"/>
      <c r="BA702" s="26"/>
      <c r="BB702" s="26"/>
      <c r="BC702" s="26"/>
      <c r="BD702" s="26"/>
      <c r="BE702" s="26"/>
      <c r="BF702" s="26"/>
    </row>
    <row r="703" spans="1:58" ht="15.75" customHeight="1" outlineLevel="1" x14ac:dyDescent="0.45">
      <c r="A703" s="13">
        <v>700</v>
      </c>
      <c r="B703" s="39" t="s">
        <v>524</v>
      </c>
      <c r="C703" s="216" t="s">
        <v>525</v>
      </c>
      <c r="D703" s="13" t="s">
        <v>780</v>
      </c>
      <c r="E703" s="13"/>
      <c r="F703" s="132" t="s">
        <v>181</v>
      </c>
      <c r="G703" s="13"/>
      <c r="H703" s="13"/>
      <c r="I703" s="13"/>
      <c r="J703" s="13"/>
      <c r="K703" s="13"/>
      <c r="L703" s="13"/>
      <c r="M703" s="39"/>
      <c r="N703" s="161" t="s">
        <v>763</v>
      </c>
      <c r="O703" s="69" t="s">
        <v>552</v>
      </c>
      <c r="P703" s="91">
        <v>44.2</v>
      </c>
      <c r="Q703" s="91">
        <v>9.1199999999999992</v>
      </c>
      <c r="R703" s="14" t="s">
        <v>190</v>
      </c>
      <c r="S703" s="87" t="s">
        <v>553</v>
      </c>
      <c r="T703" s="87"/>
      <c r="U703" s="87"/>
      <c r="V703" s="87"/>
      <c r="W703" s="94"/>
      <c r="X703" s="39"/>
      <c r="Y703" s="13"/>
      <c r="Z703" s="13"/>
      <c r="AA703" s="13"/>
      <c r="AB703" s="13"/>
      <c r="AC703" s="13"/>
      <c r="AD703" s="13"/>
      <c r="AE703" s="13"/>
      <c r="AF703" s="13"/>
      <c r="AG703" s="13"/>
      <c r="AH703" s="39"/>
      <c r="AI703" s="140"/>
      <c r="AJ703" s="39"/>
      <c r="AK703" s="140"/>
      <c r="AL703" s="13"/>
      <c r="AM703" s="13"/>
      <c r="AN703" s="13"/>
      <c r="AO703" s="155"/>
      <c r="AP703" s="26"/>
      <c r="AQ703" s="26"/>
      <c r="AR703" s="26"/>
      <c r="AS703" s="26"/>
      <c r="AT703" s="26"/>
      <c r="AU703" s="26"/>
      <c r="AV703" s="26"/>
      <c r="AW703" s="26"/>
      <c r="AX703" s="26"/>
      <c r="AY703" s="26"/>
      <c r="AZ703" s="26"/>
      <c r="BA703" s="26"/>
      <c r="BB703" s="26"/>
      <c r="BC703" s="26"/>
      <c r="BD703" s="26"/>
      <c r="BE703" s="26"/>
      <c r="BF703" s="26"/>
    </row>
    <row r="704" spans="1:58" ht="15.75" customHeight="1" outlineLevel="1" x14ac:dyDescent="0.45">
      <c r="A704" s="13">
        <v>701</v>
      </c>
      <c r="B704" s="39" t="s">
        <v>524</v>
      </c>
      <c r="C704" s="216" t="s">
        <v>525</v>
      </c>
      <c r="D704" s="13" t="s">
        <v>781</v>
      </c>
      <c r="E704" s="13"/>
      <c r="F704" s="132" t="s">
        <v>181</v>
      </c>
      <c r="G704" s="13"/>
      <c r="H704" s="13"/>
      <c r="I704" s="13"/>
      <c r="J704" s="13"/>
      <c r="K704" s="13"/>
      <c r="L704" s="13"/>
      <c r="M704" s="39"/>
      <c r="N704" s="161" t="s">
        <v>763</v>
      </c>
      <c r="O704" s="69" t="s">
        <v>552</v>
      </c>
      <c r="P704" s="91">
        <v>44.2</v>
      </c>
      <c r="Q704" s="91">
        <v>9.1199999999999992</v>
      </c>
      <c r="R704" s="14" t="s">
        <v>190</v>
      </c>
      <c r="S704" s="87" t="s">
        <v>553</v>
      </c>
      <c r="T704" s="87"/>
      <c r="U704" s="87"/>
      <c r="V704" s="87"/>
      <c r="W704" s="94"/>
      <c r="X704" s="39"/>
      <c r="Y704" s="13"/>
      <c r="Z704" s="13"/>
      <c r="AA704" s="13"/>
      <c r="AB704" s="13"/>
      <c r="AC704" s="13"/>
      <c r="AD704" s="13"/>
      <c r="AE704" s="13"/>
      <c r="AF704" s="13"/>
      <c r="AG704" s="13"/>
      <c r="AH704" s="39"/>
      <c r="AI704" s="140"/>
      <c r="AJ704" s="39"/>
      <c r="AK704" s="140"/>
      <c r="AL704" s="13"/>
      <c r="AM704" s="13"/>
      <c r="AN704" s="13"/>
      <c r="AO704" s="155"/>
      <c r="AP704" s="26"/>
      <c r="AQ704" s="26"/>
      <c r="AR704" s="26"/>
      <c r="AS704" s="26"/>
      <c r="AT704" s="26"/>
      <c r="AU704" s="26"/>
      <c r="AV704" s="26"/>
      <c r="AW704" s="26"/>
      <c r="AX704" s="26"/>
      <c r="AY704" s="26"/>
      <c r="AZ704" s="26"/>
      <c r="BA704" s="26"/>
      <c r="BB704" s="26"/>
      <c r="BC704" s="26"/>
      <c r="BD704" s="26"/>
      <c r="BE704" s="26"/>
      <c r="BF704" s="26"/>
    </row>
    <row r="705" spans="1:58" ht="15.75" customHeight="1" outlineLevel="1" x14ac:dyDescent="0.45">
      <c r="A705" s="13">
        <v>702</v>
      </c>
      <c r="B705" s="39" t="s">
        <v>524</v>
      </c>
      <c r="C705" s="216" t="s">
        <v>525</v>
      </c>
      <c r="D705" s="13" t="s">
        <v>782</v>
      </c>
      <c r="E705" s="13"/>
      <c r="F705" s="132" t="s">
        <v>181</v>
      </c>
      <c r="G705" s="13"/>
      <c r="H705" s="13"/>
      <c r="I705" s="13"/>
      <c r="J705" s="13"/>
      <c r="K705" s="13"/>
      <c r="L705" s="13"/>
      <c r="M705" s="39"/>
      <c r="N705" s="161" t="s">
        <v>763</v>
      </c>
      <c r="O705" s="69" t="s">
        <v>552</v>
      </c>
      <c r="P705" s="91">
        <v>44.2</v>
      </c>
      <c r="Q705" s="91">
        <v>9.1199999999999992</v>
      </c>
      <c r="R705" s="14" t="s">
        <v>190</v>
      </c>
      <c r="S705" s="87" t="s">
        <v>553</v>
      </c>
      <c r="T705" s="87"/>
      <c r="U705" s="87"/>
      <c r="V705" s="87"/>
      <c r="W705" s="94"/>
      <c r="X705" s="39"/>
      <c r="Y705" s="13"/>
      <c r="Z705" s="13"/>
      <c r="AA705" s="13"/>
      <c r="AB705" s="13"/>
      <c r="AC705" s="13"/>
      <c r="AD705" s="13"/>
      <c r="AE705" s="13"/>
      <c r="AF705" s="13"/>
      <c r="AG705" s="13"/>
      <c r="AH705" s="39"/>
      <c r="AI705" s="140"/>
      <c r="AJ705" s="39"/>
      <c r="AK705" s="140"/>
      <c r="AL705" s="13"/>
      <c r="AM705" s="13"/>
      <c r="AN705" s="13"/>
      <c r="AO705" s="155"/>
      <c r="AP705" s="26"/>
      <c r="AQ705" s="26"/>
      <c r="AR705" s="26"/>
      <c r="AS705" s="26"/>
      <c r="AT705" s="26"/>
      <c r="AU705" s="26"/>
      <c r="AV705" s="26"/>
      <c r="AW705" s="26"/>
      <c r="AX705" s="26"/>
      <c r="AY705" s="26"/>
      <c r="AZ705" s="26"/>
      <c r="BA705" s="26"/>
      <c r="BB705" s="26"/>
      <c r="BC705" s="26"/>
      <c r="BD705" s="26"/>
      <c r="BE705" s="26"/>
      <c r="BF705" s="26"/>
    </row>
    <row r="706" spans="1:58" ht="15.75" customHeight="1" outlineLevel="1" x14ac:dyDescent="0.45">
      <c r="A706" s="13">
        <v>703</v>
      </c>
      <c r="B706" s="39" t="s">
        <v>524</v>
      </c>
      <c r="C706" s="216" t="s">
        <v>525</v>
      </c>
      <c r="D706" s="13" t="s">
        <v>783</v>
      </c>
      <c r="E706" s="13"/>
      <c r="F706" s="132" t="s">
        <v>181</v>
      </c>
      <c r="G706" s="13"/>
      <c r="H706" s="13"/>
      <c r="I706" s="13"/>
      <c r="J706" s="13"/>
      <c r="K706" s="13"/>
      <c r="L706" s="13"/>
      <c r="M706" s="39"/>
      <c r="N706" s="161" t="s">
        <v>763</v>
      </c>
      <c r="O706" s="69" t="s">
        <v>552</v>
      </c>
      <c r="P706" s="91">
        <v>44.2</v>
      </c>
      <c r="Q706" s="91">
        <v>9.1199999999999992</v>
      </c>
      <c r="R706" s="14" t="s">
        <v>190</v>
      </c>
      <c r="S706" s="87" t="s">
        <v>553</v>
      </c>
      <c r="T706" s="87"/>
      <c r="U706" s="87"/>
      <c r="V706" s="87"/>
      <c r="W706" s="94"/>
      <c r="X706" s="39"/>
      <c r="Y706" s="13"/>
      <c r="Z706" s="13"/>
      <c r="AA706" s="13"/>
      <c r="AB706" s="13"/>
      <c r="AC706" s="13"/>
      <c r="AD706" s="13"/>
      <c r="AE706" s="13"/>
      <c r="AF706" s="13"/>
      <c r="AG706" s="13"/>
      <c r="AH706" s="39"/>
      <c r="AI706" s="140"/>
      <c r="AJ706" s="39"/>
      <c r="AK706" s="140"/>
      <c r="AL706" s="13"/>
      <c r="AM706" s="13"/>
      <c r="AN706" s="13"/>
      <c r="AO706" s="155"/>
      <c r="AP706" s="26"/>
      <c r="AQ706" s="26"/>
      <c r="AR706" s="26"/>
      <c r="AS706" s="26"/>
      <c r="AT706" s="26"/>
      <c r="AU706" s="26"/>
      <c r="AV706" s="26"/>
      <c r="AW706" s="26"/>
      <c r="AX706" s="26"/>
      <c r="AY706" s="26"/>
      <c r="AZ706" s="26"/>
      <c r="BA706" s="26"/>
      <c r="BB706" s="26"/>
      <c r="BC706" s="26"/>
      <c r="BD706" s="26"/>
      <c r="BE706" s="26"/>
      <c r="BF706" s="26"/>
    </row>
    <row r="707" spans="1:58" ht="15.75" customHeight="1" outlineLevel="1" x14ac:dyDescent="0.45">
      <c r="A707" s="13">
        <v>704</v>
      </c>
      <c r="B707" s="39" t="s">
        <v>524</v>
      </c>
      <c r="C707" s="216" t="s">
        <v>525</v>
      </c>
      <c r="D707" s="13" t="s">
        <v>784</v>
      </c>
      <c r="E707" s="13"/>
      <c r="F707" s="132" t="s">
        <v>181</v>
      </c>
      <c r="G707" s="13"/>
      <c r="H707" s="13"/>
      <c r="I707" s="13"/>
      <c r="J707" s="13"/>
      <c r="K707" s="13"/>
      <c r="L707" s="13"/>
      <c r="M707" s="39"/>
      <c r="N707" s="161" t="s">
        <v>763</v>
      </c>
      <c r="O707" s="69" t="s">
        <v>552</v>
      </c>
      <c r="P707" s="91">
        <v>44.2</v>
      </c>
      <c r="Q707" s="91">
        <v>9.1199999999999992</v>
      </c>
      <c r="R707" s="14" t="s">
        <v>190</v>
      </c>
      <c r="S707" s="87" t="s">
        <v>553</v>
      </c>
      <c r="T707" s="87"/>
      <c r="U707" s="87"/>
      <c r="V707" s="87"/>
      <c r="W707" s="94"/>
      <c r="X707" s="39"/>
      <c r="Y707" s="13"/>
      <c r="Z707" s="13"/>
      <c r="AA707" s="13"/>
      <c r="AB707" s="13"/>
      <c r="AC707" s="13"/>
      <c r="AD707" s="13"/>
      <c r="AE707" s="13"/>
      <c r="AF707" s="13"/>
      <c r="AG707" s="13"/>
      <c r="AH707" s="39"/>
      <c r="AI707" s="140"/>
      <c r="AJ707" s="39"/>
      <c r="AK707" s="140"/>
      <c r="AL707" s="13"/>
      <c r="AM707" s="13"/>
      <c r="AN707" s="13"/>
      <c r="AO707" s="155"/>
      <c r="AP707" s="26"/>
      <c r="AQ707" s="26"/>
      <c r="AR707" s="26"/>
      <c r="AS707" s="26"/>
      <c r="AT707" s="26"/>
      <c r="AU707" s="26"/>
      <c r="AV707" s="26"/>
      <c r="AW707" s="26"/>
      <c r="AX707" s="26"/>
      <c r="AY707" s="26"/>
      <c r="AZ707" s="26"/>
      <c r="BA707" s="26"/>
      <c r="BB707" s="26"/>
      <c r="BC707" s="26"/>
      <c r="BD707" s="26"/>
      <c r="BE707" s="26"/>
      <c r="BF707" s="26"/>
    </row>
    <row r="708" spans="1:58" ht="15.75" customHeight="1" outlineLevel="1" x14ac:dyDescent="0.45">
      <c r="A708" s="13">
        <v>705</v>
      </c>
      <c r="B708" s="39" t="s">
        <v>524</v>
      </c>
      <c r="C708" s="216" t="s">
        <v>525</v>
      </c>
      <c r="D708" s="13" t="s">
        <v>785</v>
      </c>
      <c r="E708" s="13"/>
      <c r="F708" s="132" t="s">
        <v>181</v>
      </c>
      <c r="G708" s="13"/>
      <c r="H708" s="13"/>
      <c r="I708" s="13"/>
      <c r="J708" s="13"/>
      <c r="K708" s="13"/>
      <c r="L708" s="13"/>
      <c r="M708" s="39"/>
      <c r="N708" s="161" t="s">
        <v>763</v>
      </c>
      <c r="O708" s="69" t="s">
        <v>552</v>
      </c>
      <c r="P708" s="91">
        <v>44.2</v>
      </c>
      <c r="Q708" s="91">
        <v>9.1199999999999992</v>
      </c>
      <c r="R708" s="14" t="s">
        <v>190</v>
      </c>
      <c r="S708" s="87" t="s">
        <v>553</v>
      </c>
      <c r="T708" s="87"/>
      <c r="U708" s="87"/>
      <c r="V708" s="87"/>
      <c r="W708" s="94"/>
      <c r="X708" s="39"/>
      <c r="Y708" s="13"/>
      <c r="Z708" s="13"/>
      <c r="AA708" s="13"/>
      <c r="AB708" s="13"/>
      <c r="AC708" s="13"/>
      <c r="AD708" s="13"/>
      <c r="AE708" s="13"/>
      <c r="AF708" s="13"/>
      <c r="AG708" s="13"/>
      <c r="AH708" s="39"/>
      <c r="AI708" s="140"/>
      <c r="AJ708" s="39"/>
      <c r="AK708" s="140"/>
      <c r="AL708" s="13"/>
      <c r="AM708" s="13"/>
      <c r="AN708" s="13"/>
      <c r="AO708" s="155"/>
      <c r="AP708" s="26"/>
      <c r="AQ708" s="26"/>
      <c r="AR708" s="26"/>
      <c r="AS708" s="26"/>
      <c r="AT708" s="26"/>
      <c r="AU708" s="26"/>
      <c r="AV708" s="26"/>
      <c r="AW708" s="26"/>
      <c r="AX708" s="26"/>
      <c r="AY708" s="26"/>
      <c r="AZ708" s="26"/>
      <c r="BA708" s="26"/>
      <c r="BB708" s="26"/>
      <c r="BC708" s="26"/>
      <c r="BD708" s="26"/>
      <c r="BE708" s="26"/>
      <c r="BF708" s="26"/>
    </row>
    <row r="709" spans="1:58" ht="15.75" customHeight="1" outlineLevel="1" x14ac:dyDescent="0.45">
      <c r="A709" s="13">
        <v>706</v>
      </c>
      <c r="B709" s="39" t="s">
        <v>524</v>
      </c>
      <c r="C709" s="216" t="s">
        <v>525</v>
      </c>
      <c r="D709" s="13" t="s">
        <v>786</v>
      </c>
      <c r="E709" s="13"/>
      <c r="F709" s="132" t="s">
        <v>181</v>
      </c>
      <c r="G709" s="13"/>
      <c r="H709" s="13"/>
      <c r="I709" s="13"/>
      <c r="J709" s="13"/>
      <c r="K709" s="13"/>
      <c r="L709" s="13"/>
      <c r="M709" s="39"/>
      <c r="N709" s="161" t="s">
        <v>763</v>
      </c>
      <c r="O709" s="69" t="s">
        <v>552</v>
      </c>
      <c r="P709" s="91">
        <v>44.2</v>
      </c>
      <c r="Q709" s="91">
        <v>9.1199999999999992</v>
      </c>
      <c r="R709" s="14" t="s">
        <v>190</v>
      </c>
      <c r="S709" s="87" t="s">
        <v>553</v>
      </c>
      <c r="T709" s="87"/>
      <c r="U709" s="87"/>
      <c r="V709" s="87"/>
      <c r="W709" s="94"/>
      <c r="X709" s="39"/>
      <c r="Y709" s="13"/>
      <c r="Z709" s="13"/>
      <c r="AA709" s="13"/>
      <c r="AB709" s="13"/>
      <c r="AC709" s="13"/>
      <c r="AD709" s="13"/>
      <c r="AE709" s="13"/>
      <c r="AF709" s="13"/>
      <c r="AG709" s="13"/>
      <c r="AH709" s="39"/>
      <c r="AI709" s="140"/>
      <c r="AJ709" s="39"/>
      <c r="AK709" s="140"/>
      <c r="AL709" s="13"/>
      <c r="AM709" s="13"/>
      <c r="AN709" s="13"/>
      <c r="AO709" s="155"/>
      <c r="AP709" s="26"/>
      <c r="AQ709" s="26"/>
      <c r="AR709" s="26"/>
      <c r="AS709" s="26"/>
      <c r="AT709" s="26"/>
      <c r="AU709" s="26"/>
      <c r="AV709" s="26"/>
      <c r="AW709" s="26"/>
      <c r="AX709" s="26"/>
      <c r="AY709" s="26"/>
      <c r="AZ709" s="26"/>
      <c r="BA709" s="26"/>
      <c r="BB709" s="26"/>
      <c r="BC709" s="26"/>
      <c r="BD709" s="26"/>
      <c r="BE709" s="26"/>
      <c r="BF709" s="26"/>
    </row>
    <row r="710" spans="1:58" ht="15.75" customHeight="1" outlineLevel="1" x14ac:dyDescent="0.45">
      <c r="A710" s="13">
        <v>707</v>
      </c>
      <c r="B710" s="39" t="s">
        <v>524</v>
      </c>
      <c r="C710" s="216" t="s">
        <v>525</v>
      </c>
      <c r="D710" s="13" t="s">
        <v>787</v>
      </c>
      <c r="E710" s="13"/>
      <c r="F710" s="132" t="s">
        <v>181</v>
      </c>
      <c r="G710" s="13"/>
      <c r="H710" s="13"/>
      <c r="I710" s="13"/>
      <c r="J710" s="13"/>
      <c r="K710" s="13"/>
      <c r="L710" s="13"/>
      <c r="M710" s="39"/>
      <c r="N710" s="161" t="s">
        <v>763</v>
      </c>
      <c r="O710" s="69" t="s">
        <v>552</v>
      </c>
      <c r="P710" s="91">
        <v>44.2</v>
      </c>
      <c r="Q710" s="91">
        <v>9.1199999999999992</v>
      </c>
      <c r="R710" s="14" t="s">
        <v>190</v>
      </c>
      <c r="S710" s="87" t="s">
        <v>553</v>
      </c>
      <c r="T710" s="87"/>
      <c r="U710" s="87"/>
      <c r="V710" s="87"/>
      <c r="W710" s="94"/>
      <c r="X710" s="39"/>
      <c r="Y710" s="13"/>
      <c r="Z710" s="13"/>
      <c r="AA710" s="13"/>
      <c r="AB710" s="13"/>
      <c r="AC710" s="13"/>
      <c r="AD710" s="13"/>
      <c r="AE710" s="13"/>
      <c r="AF710" s="13"/>
      <c r="AG710" s="13"/>
      <c r="AH710" s="39"/>
      <c r="AI710" s="140"/>
      <c r="AJ710" s="39"/>
      <c r="AK710" s="140"/>
      <c r="AL710" s="13"/>
      <c r="AM710" s="13"/>
      <c r="AN710" s="13"/>
      <c r="AO710" s="155"/>
      <c r="AP710" s="26"/>
      <c r="AQ710" s="26"/>
      <c r="AR710" s="26"/>
      <c r="AS710" s="26"/>
      <c r="AT710" s="26"/>
      <c r="AU710" s="26"/>
      <c r="AV710" s="26"/>
      <c r="AW710" s="26"/>
      <c r="AX710" s="26"/>
      <c r="AY710" s="26"/>
      <c r="AZ710" s="26"/>
      <c r="BA710" s="26"/>
      <c r="BB710" s="26"/>
      <c r="BC710" s="26"/>
      <c r="BD710" s="26"/>
      <c r="BE710" s="26"/>
      <c r="BF710" s="26"/>
    </row>
    <row r="711" spans="1:58" ht="15.75" customHeight="1" outlineLevel="1" x14ac:dyDescent="0.45">
      <c r="A711" s="13">
        <v>708</v>
      </c>
      <c r="B711" s="39" t="s">
        <v>524</v>
      </c>
      <c r="C711" s="216" t="s">
        <v>525</v>
      </c>
      <c r="D711" s="13" t="s">
        <v>788</v>
      </c>
      <c r="E711" s="13"/>
      <c r="F711" s="132" t="s">
        <v>181</v>
      </c>
      <c r="G711" s="13"/>
      <c r="H711" s="13"/>
      <c r="I711" s="13"/>
      <c r="J711" s="13"/>
      <c r="K711" s="13"/>
      <c r="L711" s="13"/>
      <c r="M711" s="39"/>
      <c r="N711" s="161" t="s">
        <v>763</v>
      </c>
      <c r="O711" s="69" t="s">
        <v>552</v>
      </c>
      <c r="P711" s="91">
        <v>44.2</v>
      </c>
      <c r="Q711" s="91">
        <v>9.1199999999999992</v>
      </c>
      <c r="R711" s="14" t="s">
        <v>190</v>
      </c>
      <c r="S711" s="87" t="s">
        <v>553</v>
      </c>
      <c r="T711" s="87"/>
      <c r="U711" s="87"/>
      <c r="V711" s="87"/>
      <c r="W711" s="94"/>
      <c r="X711" s="39"/>
      <c r="Y711" s="13"/>
      <c r="Z711" s="13"/>
      <c r="AA711" s="13"/>
      <c r="AB711" s="13"/>
      <c r="AC711" s="13"/>
      <c r="AD711" s="13"/>
      <c r="AE711" s="13"/>
      <c r="AF711" s="13"/>
      <c r="AG711" s="13"/>
      <c r="AH711" s="39"/>
      <c r="AI711" s="140"/>
      <c r="AJ711" s="39"/>
      <c r="AK711" s="140"/>
      <c r="AL711" s="13"/>
      <c r="AM711" s="13"/>
      <c r="AN711" s="13"/>
      <c r="AO711" s="155"/>
      <c r="AP711" s="26"/>
      <c r="AQ711" s="26"/>
      <c r="AR711" s="26"/>
      <c r="AS711" s="26"/>
      <c r="AT711" s="26"/>
      <c r="AU711" s="26"/>
      <c r="AV711" s="26"/>
      <c r="AW711" s="26"/>
      <c r="AX711" s="26"/>
      <c r="AY711" s="26"/>
      <c r="AZ711" s="26"/>
      <c r="BA711" s="26"/>
      <c r="BB711" s="26"/>
      <c r="BC711" s="26"/>
      <c r="BD711" s="26"/>
      <c r="BE711" s="26"/>
      <c r="BF711" s="26"/>
    </row>
    <row r="712" spans="1:58" ht="15.75" customHeight="1" outlineLevel="1" x14ac:dyDescent="0.45">
      <c r="A712" s="13">
        <v>709</v>
      </c>
      <c r="B712" s="39" t="s">
        <v>524</v>
      </c>
      <c r="C712" s="216" t="s">
        <v>525</v>
      </c>
      <c r="D712" s="13" t="s">
        <v>789</v>
      </c>
      <c r="E712" s="13"/>
      <c r="F712" s="132" t="s">
        <v>181</v>
      </c>
      <c r="G712" s="13"/>
      <c r="H712" s="13"/>
      <c r="I712" s="13"/>
      <c r="J712" s="13"/>
      <c r="K712" s="13"/>
      <c r="L712" s="13"/>
      <c r="M712" s="39"/>
      <c r="N712" s="161" t="s">
        <v>763</v>
      </c>
      <c r="O712" s="69" t="s">
        <v>552</v>
      </c>
      <c r="P712" s="91">
        <v>44.2</v>
      </c>
      <c r="Q712" s="91">
        <v>9.1199999999999992</v>
      </c>
      <c r="R712" s="14" t="s">
        <v>190</v>
      </c>
      <c r="S712" s="87" t="s">
        <v>553</v>
      </c>
      <c r="T712" s="87"/>
      <c r="U712" s="87"/>
      <c r="V712" s="87"/>
      <c r="W712" s="94"/>
      <c r="X712" s="39"/>
      <c r="Y712" s="13"/>
      <c r="Z712" s="13"/>
      <c r="AA712" s="13"/>
      <c r="AB712" s="13"/>
      <c r="AC712" s="13"/>
      <c r="AD712" s="13"/>
      <c r="AE712" s="13"/>
      <c r="AF712" s="13"/>
      <c r="AG712" s="13"/>
      <c r="AH712" s="39"/>
      <c r="AI712" s="140"/>
      <c r="AJ712" s="39"/>
      <c r="AK712" s="140"/>
      <c r="AL712" s="13"/>
      <c r="AM712" s="13"/>
      <c r="AN712" s="13"/>
      <c r="AO712" s="155"/>
      <c r="AP712" s="26"/>
      <c r="AQ712" s="26"/>
      <c r="AR712" s="26"/>
      <c r="AS712" s="26"/>
      <c r="AT712" s="26"/>
      <c r="AU712" s="26"/>
      <c r="AV712" s="26"/>
      <c r="AW712" s="26"/>
      <c r="AX712" s="26"/>
      <c r="AY712" s="26"/>
      <c r="AZ712" s="26"/>
      <c r="BA712" s="26"/>
      <c r="BB712" s="26"/>
      <c r="BC712" s="26"/>
      <c r="BD712" s="26"/>
      <c r="BE712" s="26"/>
      <c r="BF712" s="26"/>
    </row>
    <row r="713" spans="1:58" ht="15.75" customHeight="1" outlineLevel="1" x14ac:dyDescent="0.45">
      <c r="A713" s="13">
        <v>710</v>
      </c>
      <c r="B713" s="39" t="s">
        <v>524</v>
      </c>
      <c r="C713" s="216" t="s">
        <v>525</v>
      </c>
      <c r="D713" s="13" t="s">
        <v>790</v>
      </c>
      <c r="E713" s="13"/>
      <c r="F713" s="132" t="s">
        <v>181</v>
      </c>
      <c r="G713" s="13"/>
      <c r="H713" s="13"/>
      <c r="I713" s="13"/>
      <c r="J713" s="13"/>
      <c r="K713" s="13"/>
      <c r="L713" s="13"/>
      <c r="M713" s="39"/>
      <c r="N713" s="161" t="s">
        <v>763</v>
      </c>
      <c r="O713" s="69" t="s">
        <v>552</v>
      </c>
      <c r="P713" s="91">
        <v>44.2</v>
      </c>
      <c r="Q713" s="91">
        <v>9.1199999999999992</v>
      </c>
      <c r="R713" s="14" t="s">
        <v>190</v>
      </c>
      <c r="S713" s="87" t="s">
        <v>553</v>
      </c>
      <c r="T713" s="87"/>
      <c r="U713" s="87"/>
      <c r="V713" s="87"/>
      <c r="W713" s="94"/>
      <c r="X713" s="39"/>
      <c r="Y713" s="13"/>
      <c r="Z713" s="13"/>
      <c r="AA713" s="13"/>
      <c r="AB713" s="13"/>
      <c r="AC713" s="13"/>
      <c r="AD713" s="13"/>
      <c r="AE713" s="13"/>
      <c r="AF713" s="13"/>
      <c r="AG713" s="13"/>
      <c r="AH713" s="39"/>
      <c r="AI713" s="140"/>
      <c r="AJ713" s="39"/>
      <c r="AK713" s="140"/>
      <c r="AL713" s="13"/>
      <c r="AM713" s="13"/>
      <c r="AN713" s="13"/>
      <c r="AO713" s="155"/>
      <c r="AP713" s="26"/>
      <c r="AQ713" s="26"/>
      <c r="AR713" s="26"/>
      <c r="AS713" s="26"/>
      <c r="AT713" s="26"/>
      <c r="AU713" s="26"/>
      <c r="AV713" s="26"/>
      <c r="AW713" s="26"/>
      <c r="AX713" s="26"/>
      <c r="AY713" s="26"/>
      <c r="AZ713" s="26"/>
      <c r="BA713" s="26"/>
      <c r="BB713" s="26"/>
      <c r="BC713" s="26"/>
      <c r="BD713" s="26"/>
      <c r="BE713" s="26"/>
      <c r="BF713" s="26"/>
    </row>
    <row r="714" spans="1:58" ht="15.75" customHeight="1" outlineLevel="1" x14ac:dyDescent="0.45">
      <c r="A714" s="13">
        <v>711</v>
      </c>
      <c r="B714" s="39" t="s">
        <v>524</v>
      </c>
      <c r="C714" s="216" t="s">
        <v>525</v>
      </c>
      <c r="D714" s="13" t="s">
        <v>791</v>
      </c>
      <c r="E714" s="13"/>
      <c r="F714" s="132" t="s">
        <v>181</v>
      </c>
      <c r="G714" s="13"/>
      <c r="H714" s="13"/>
      <c r="I714" s="13"/>
      <c r="J714" s="13"/>
      <c r="K714" s="13"/>
      <c r="L714" s="13"/>
      <c r="M714" s="39"/>
      <c r="N714" s="161" t="s">
        <v>763</v>
      </c>
      <c r="O714" s="69" t="s">
        <v>552</v>
      </c>
      <c r="P714" s="91">
        <v>44.2</v>
      </c>
      <c r="Q714" s="91">
        <v>9.1199999999999992</v>
      </c>
      <c r="R714" s="14" t="s">
        <v>190</v>
      </c>
      <c r="S714" s="87" t="s">
        <v>553</v>
      </c>
      <c r="T714" s="87"/>
      <c r="U714" s="87"/>
      <c r="V714" s="87"/>
      <c r="W714" s="94"/>
      <c r="X714" s="39"/>
      <c r="Y714" s="13"/>
      <c r="Z714" s="13"/>
      <c r="AA714" s="13"/>
      <c r="AB714" s="13"/>
      <c r="AC714" s="13"/>
      <c r="AD714" s="13"/>
      <c r="AE714" s="13"/>
      <c r="AF714" s="13"/>
      <c r="AG714" s="13"/>
      <c r="AH714" s="39"/>
      <c r="AI714" s="140"/>
      <c r="AJ714" s="39"/>
      <c r="AK714" s="140"/>
      <c r="AL714" s="13"/>
      <c r="AM714" s="13"/>
      <c r="AN714" s="13"/>
      <c r="AO714" s="155"/>
      <c r="AP714" s="26"/>
      <c r="AQ714" s="26"/>
      <c r="AR714" s="26"/>
      <c r="AS714" s="26"/>
      <c r="AT714" s="26"/>
      <c r="AU714" s="26"/>
      <c r="AV714" s="26"/>
      <c r="AW714" s="26"/>
      <c r="AX714" s="26"/>
      <c r="AY714" s="26"/>
      <c r="AZ714" s="26"/>
      <c r="BA714" s="26"/>
      <c r="BB714" s="26"/>
      <c r="BC714" s="26"/>
      <c r="BD714" s="26"/>
      <c r="BE714" s="26"/>
      <c r="BF714" s="26"/>
    </row>
    <row r="715" spans="1:58" ht="15.75" customHeight="1" outlineLevel="1" x14ac:dyDescent="0.45">
      <c r="A715" s="13">
        <v>712</v>
      </c>
      <c r="B715" s="39" t="s">
        <v>524</v>
      </c>
      <c r="C715" s="216" t="s">
        <v>525</v>
      </c>
      <c r="D715" s="13" t="s">
        <v>792</v>
      </c>
      <c r="E715" s="13"/>
      <c r="F715" s="132" t="s">
        <v>181</v>
      </c>
      <c r="G715" s="13"/>
      <c r="H715" s="13"/>
      <c r="I715" s="13"/>
      <c r="J715" s="13"/>
      <c r="K715" s="13"/>
      <c r="L715" s="13"/>
      <c r="M715" s="39"/>
      <c r="N715" s="161" t="s">
        <v>763</v>
      </c>
      <c r="O715" s="69" t="s">
        <v>552</v>
      </c>
      <c r="P715" s="91">
        <v>44.2</v>
      </c>
      <c r="Q715" s="91">
        <v>9.1199999999999992</v>
      </c>
      <c r="R715" s="14" t="s">
        <v>190</v>
      </c>
      <c r="S715" s="87" t="s">
        <v>553</v>
      </c>
      <c r="T715" s="87"/>
      <c r="U715" s="87"/>
      <c r="V715" s="87"/>
      <c r="W715" s="94"/>
      <c r="X715" s="39"/>
      <c r="Y715" s="13"/>
      <c r="Z715" s="13"/>
      <c r="AA715" s="13"/>
      <c r="AB715" s="13"/>
      <c r="AC715" s="13"/>
      <c r="AD715" s="13"/>
      <c r="AE715" s="13"/>
      <c r="AF715" s="13"/>
      <c r="AG715" s="13"/>
      <c r="AH715" s="39"/>
      <c r="AI715" s="140"/>
      <c r="AJ715" s="39"/>
      <c r="AK715" s="140"/>
      <c r="AL715" s="13"/>
      <c r="AM715" s="13"/>
      <c r="AN715" s="13"/>
      <c r="AO715" s="155"/>
      <c r="AP715" s="26"/>
      <c r="AQ715" s="26"/>
      <c r="AR715" s="26"/>
      <c r="AS715" s="26"/>
      <c r="AT715" s="26"/>
      <c r="AU715" s="26"/>
      <c r="AV715" s="26"/>
      <c r="AW715" s="26"/>
      <c r="AX715" s="26"/>
      <c r="AY715" s="26"/>
      <c r="AZ715" s="26"/>
      <c r="BA715" s="26"/>
      <c r="BB715" s="26"/>
      <c r="BC715" s="26"/>
      <c r="BD715" s="26"/>
      <c r="BE715" s="26"/>
      <c r="BF715" s="26"/>
    </row>
    <row r="716" spans="1:58" ht="15.75" customHeight="1" outlineLevel="1" x14ac:dyDescent="0.45">
      <c r="A716" s="13">
        <v>713</v>
      </c>
      <c r="B716" s="39" t="s">
        <v>524</v>
      </c>
      <c r="C716" s="216" t="s">
        <v>525</v>
      </c>
      <c r="D716" s="13" t="s">
        <v>793</v>
      </c>
      <c r="E716" s="13"/>
      <c r="F716" s="132" t="s">
        <v>181</v>
      </c>
      <c r="G716" s="13"/>
      <c r="H716" s="13"/>
      <c r="I716" s="13"/>
      <c r="J716" s="13"/>
      <c r="K716" s="13"/>
      <c r="L716" s="13"/>
      <c r="M716" s="39"/>
      <c r="N716" s="161" t="s">
        <v>794</v>
      </c>
      <c r="O716" s="69" t="s">
        <v>364</v>
      </c>
      <c r="P716" s="91">
        <v>27.300999999999998</v>
      </c>
      <c r="Q716" s="91">
        <v>-97.409000000000006</v>
      </c>
      <c r="R716" s="14" t="s">
        <v>204</v>
      </c>
      <c r="S716" s="87" t="s">
        <v>474</v>
      </c>
      <c r="T716" s="87"/>
      <c r="U716" s="87"/>
      <c r="V716" s="87"/>
      <c r="W716" s="94"/>
      <c r="X716" s="39"/>
      <c r="Y716" s="13"/>
      <c r="Z716" s="13"/>
      <c r="AA716" s="13"/>
      <c r="AB716" s="13"/>
      <c r="AC716" s="13"/>
      <c r="AD716" s="13"/>
      <c r="AE716" s="13"/>
      <c r="AF716" s="13"/>
      <c r="AG716" s="13"/>
      <c r="AH716" s="39"/>
      <c r="AI716" s="140"/>
      <c r="AJ716" s="39"/>
      <c r="AK716" s="140"/>
      <c r="AL716" s="13"/>
      <c r="AM716" s="13"/>
      <c r="AN716" s="13"/>
      <c r="AO716" s="155"/>
      <c r="AP716" s="26"/>
      <c r="AQ716" s="26"/>
      <c r="AR716" s="26"/>
      <c r="AS716" s="26"/>
      <c r="AT716" s="26"/>
      <c r="AU716" s="26"/>
      <c r="AV716" s="26"/>
      <c r="AW716" s="26"/>
      <c r="AX716" s="26"/>
      <c r="AY716" s="26"/>
      <c r="AZ716" s="26"/>
      <c r="BA716" s="26"/>
      <c r="BB716" s="26"/>
      <c r="BC716" s="26"/>
      <c r="BD716" s="26"/>
      <c r="BE716" s="26"/>
      <c r="BF716" s="26"/>
    </row>
    <row r="717" spans="1:58" ht="15.75" customHeight="1" outlineLevel="1" x14ac:dyDescent="0.45">
      <c r="A717" s="13">
        <v>714</v>
      </c>
      <c r="B717" s="39" t="s">
        <v>524</v>
      </c>
      <c r="C717" s="216" t="s">
        <v>525</v>
      </c>
      <c r="D717" s="13" t="s">
        <v>793</v>
      </c>
      <c r="E717" s="13"/>
      <c r="F717" s="132" t="s">
        <v>181</v>
      </c>
      <c r="G717" s="13"/>
      <c r="H717" s="13"/>
      <c r="I717" s="13"/>
      <c r="J717" s="13"/>
      <c r="K717" s="13"/>
      <c r="L717" s="13"/>
      <c r="M717" s="39"/>
      <c r="N717" s="161" t="s">
        <v>794</v>
      </c>
      <c r="O717" s="69" t="s">
        <v>364</v>
      </c>
      <c r="P717" s="91">
        <v>27.300999999999998</v>
      </c>
      <c r="Q717" s="91">
        <v>-97.409000000000006</v>
      </c>
      <c r="R717" s="14" t="s">
        <v>204</v>
      </c>
      <c r="S717" s="87" t="s">
        <v>474</v>
      </c>
      <c r="T717" s="87"/>
      <c r="U717" s="87"/>
      <c r="V717" s="87"/>
      <c r="W717" s="94"/>
      <c r="X717" s="39"/>
      <c r="Y717" s="13"/>
      <c r="Z717" s="13"/>
      <c r="AA717" s="13"/>
      <c r="AB717" s="13"/>
      <c r="AC717" s="13"/>
      <c r="AD717" s="13"/>
      <c r="AE717" s="13"/>
      <c r="AF717" s="13"/>
      <c r="AG717" s="13"/>
      <c r="AH717" s="39"/>
      <c r="AI717" s="140"/>
      <c r="AJ717" s="39"/>
      <c r="AK717" s="140"/>
      <c r="AL717" s="13"/>
      <c r="AM717" s="13"/>
      <c r="AN717" s="13"/>
      <c r="AO717" s="155"/>
      <c r="AP717" s="26"/>
      <c r="AQ717" s="26"/>
      <c r="AR717" s="26"/>
      <c r="AS717" s="26"/>
      <c r="AT717" s="26"/>
      <c r="AU717" s="26"/>
      <c r="AV717" s="26"/>
      <c r="AW717" s="26"/>
      <c r="AX717" s="26"/>
      <c r="AY717" s="26"/>
      <c r="AZ717" s="26"/>
      <c r="BA717" s="26"/>
      <c r="BB717" s="26"/>
      <c r="BC717" s="26"/>
      <c r="BD717" s="26"/>
      <c r="BE717" s="26"/>
      <c r="BF717" s="26"/>
    </row>
    <row r="718" spans="1:58" ht="15.75" customHeight="1" outlineLevel="1" x14ac:dyDescent="0.45">
      <c r="A718" s="13">
        <v>715</v>
      </c>
      <c r="B718" s="39" t="s">
        <v>524</v>
      </c>
      <c r="C718" s="216" t="s">
        <v>525</v>
      </c>
      <c r="D718" s="13" t="s">
        <v>793</v>
      </c>
      <c r="E718" s="13"/>
      <c r="F718" s="132" t="s">
        <v>181</v>
      </c>
      <c r="G718" s="13"/>
      <c r="H718" s="13"/>
      <c r="I718" s="13"/>
      <c r="J718" s="13"/>
      <c r="K718" s="13"/>
      <c r="L718" s="13"/>
      <c r="M718" s="39"/>
      <c r="N718" s="161" t="s">
        <v>794</v>
      </c>
      <c r="O718" s="69" t="s">
        <v>364</v>
      </c>
      <c r="P718" s="91">
        <v>27.300999999999998</v>
      </c>
      <c r="Q718" s="91">
        <v>-97.409000000000006</v>
      </c>
      <c r="R718" s="14" t="s">
        <v>204</v>
      </c>
      <c r="S718" s="87" t="s">
        <v>474</v>
      </c>
      <c r="T718" s="87"/>
      <c r="U718" s="87"/>
      <c r="V718" s="87"/>
      <c r="W718" s="94"/>
      <c r="X718" s="39"/>
      <c r="Y718" s="13"/>
      <c r="Z718" s="13"/>
      <c r="AA718" s="13"/>
      <c r="AB718" s="13"/>
      <c r="AC718" s="13"/>
      <c r="AD718" s="13"/>
      <c r="AE718" s="13"/>
      <c r="AF718" s="13"/>
      <c r="AG718" s="13"/>
      <c r="AH718" s="39"/>
      <c r="AI718" s="140"/>
      <c r="AJ718" s="39"/>
      <c r="AK718" s="140"/>
      <c r="AL718" s="13"/>
      <c r="AM718" s="13"/>
      <c r="AN718" s="13"/>
      <c r="AO718" s="155"/>
      <c r="AP718" s="26"/>
      <c r="AQ718" s="26"/>
      <c r="AR718" s="26"/>
      <c r="AS718" s="26"/>
      <c r="AT718" s="26"/>
      <c r="AU718" s="26"/>
      <c r="AV718" s="26"/>
      <c r="AW718" s="26"/>
      <c r="AX718" s="26"/>
      <c r="AY718" s="26"/>
      <c r="AZ718" s="26"/>
      <c r="BA718" s="26"/>
      <c r="BB718" s="26"/>
      <c r="BC718" s="26"/>
      <c r="BD718" s="26"/>
      <c r="BE718" s="26"/>
      <c r="BF718" s="26"/>
    </row>
    <row r="719" spans="1:58" ht="15.75" customHeight="1" outlineLevel="1" x14ac:dyDescent="0.45">
      <c r="A719" s="13">
        <v>716</v>
      </c>
      <c r="B719" s="39" t="s">
        <v>524</v>
      </c>
      <c r="C719" s="216" t="s">
        <v>525</v>
      </c>
      <c r="D719" s="13" t="s">
        <v>793</v>
      </c>
      <c r="E719" s="13"/>
      <c r="F719" s="132" t="s">
        <v>181</v>
      </c>
      <c r="G719" s="13"/>
      <c r="H719" s="13"/>
      <c r="I719" s="13"/>
      <c r="J719" s="13"/>
      <c r="K719" s="13"/>
      <c r="L719" s="13"/>
      <c r="M719" s="39"/>
      <c r="N719" s="161" t="s">
        <v>794</v>
      </c>
      <c r="O719" s="69" t="s">
        <v>364</v>
      </c>
      <c r="P719" s="91">
        <v>27.300999999999998</v>
      </c>
      <c r="Q719" s="91">
        <v>-97.409000000000006</v>
      </c>
      <c r="R719" s="14" t="s">
        <v>204</v>
      </c>
      <c r="S719" s="87" t="s">
        <v>474</v>
      </c>
      <c r="T719" s="87"/>
      <c r="U719" s="87"/>
      <c r="V719" s="87"/>
      <c r="W719" s="94"/>
      <c r="X719" s="39"/>
      <c r="Y719" s="13"/>
      <c r="Z719" s="13"/>
      <c r="AA719" s="13"/>
      <c r="AB719" s="13"/>
      <c r="AC719" s="13"/>
      <c r="AD719" s="13"/>
      <c r="AE719" s="13"/>
      <c r="AF719" s="13"/>
      <c r="AG719" s="13"/>
      <c r="AH719" s="39"/>
      <c r="AI719" s="140"/>
      <c r="AJ719" s="39"/>
      <c r="AK719" s="140"/>
      <c r="AL719" s="13"/>
      <c r="AM719" s="13"/>
      <c r="AN719" s="13"/>
      <c r="AO719" s="155"/>
      <c r="AP719" s="26"/>
      <c r="AQ719" s="26"/>
      <c r="AR719" s="26"/>
      <c r="AS719" s="26"/>
      <c r="AT719" s="26"/>
      <c r="AU719" s="26"/>
      <c r="AV719" s="26"/>
      <c r="AW719" s="26"/>
      <c r="AX719" s="26"/>
      <c r="AY719" s="26"/>
      <c r="AZ719" s="26"/>
      <c r="BA719" s="26"/>
      <c r="BB719" s="26"/>
      <c r="BC719" s="26"/>
      <c r="BD719" s="26"/>
      <c r="BE719" s="26"/>
      <c r="BF719" s="26"/>
    </row>
    <row r="720" spans="1:58" ht="15.75" customHeight="1" outlineLevel="1" x14ac:dyDescent="0.45">
      <c r="A720" s="13">
        <v>717</v>
      </c>
      <c r="B720" s="39" t="s">
        <v>524</v>
      </c>
      <c r="C720" s="216" t="s">
        <v>525</v>
      </c>
      <c r="D720" s="13" t="s">
        <v>793</v>
      </c>
      <c r="E720" s="13"/>
      <c r="F720" s="132" t="s">
        <v>181</v>
      </c>
      <c r="G720" s="13"/>
      <c r="H720" s="13"/>
      <c r="I720" s="13"/>
      <c r="J720" s="13"/>
      <c r="K720" s="13"/>
      <c r="L720" s="13"/>
      <c r="M720" s="39"/>
      <c r="N720" s="161" t="s">
        <v>794</v>
      </c>
      <c r="O720" s="69" t="s">
        <v>364</v>
      </c>
      <c r="P720" s="91">
        <v>27.300999999999998</v>
      </c>
      <c r="Q720" s="91">
        <v>-97.409000000000006</v>
      </c>
      <c r="R720" s="14" t="s">
        <v>204</v>
      </c>
      <c r="S720" s="87" t="s">
        <v>474</v>
      </c>
      <c r="T720" s="87"/>
      <c r="U720" s="87"/>
      <c r="V720" s="87"/>
      <c r="W720" s="94"/>
      <c r="X720" s="39"/>
      <c r="Y720" s="13"/>
      <c r="Z720" s="13"/>
      <c r="AA720" s="13"/>
      <c r="AB720" s="13"/>
      <c r="AC720" s="13"/>
      <c r="AD720" s="13"/>
      <c r="AE720" s="13"/>
      <c r="AF720" s="13"/>
      <c r="AG720" s="13"/>
      <c r="AH720" s="39"/>
      <c r="AI720" s="140"/>
      <c r="AJ720" s="39"/>
      <c r="AK720" s="140"/>
      <c r="AL720" s="13"/>
      <c r="AM720" s="13"/>
      <c r="AN720" s="13"/>
      <c r="AO720" s="155"/>
      <c r="AP720" s="26"/>
      <c r="AQ720" s="26"/>
      <c r="AR720" s="26"/>
      <c r="AS720" s="26"/>
      <c r="AT720" s="26"/>
      <c r="AU720" s="26"/>
      <c r="AV720" s="26"/>
      <c r="AW720" s="26"/>
      <c r="AX720" s="26"/>
      <c r="AY720" s="26"/>
      <c r="AZ720" s="26"/>
      <c r="BA720" s="26"/>
      <c r="BB720" s="26"/>
      <c r="BC720" s="26"/>
      <c r="BD720" s="26"/>
      <c r="BE720" s="26"/>
      <c r="BF720" s="26"/>
    </row>
    <row r="721" spans="1:58" ht="15.75" customHeight="1" outlineLevel="1" x14ac:dyDescent="0.45">
      <c r="A721" s="13">
        <v>718</v>
      </c>
      <c r="B721" s="39" t="s">
        <v>524</v>
      </c>
      <c r="C721" s="216" t="s">
        <v>525</v>
      </c>
      <c r="D721" s="13" t="s">
        <v>793</v>
      </c>
      <c r="E721" s="13"/>
      <c r="F721" s="132" t="s">
        <v>181</v>
      </c>
      <c r="G721" s="13"/>
      <c r="H721" s="13"/>
      <c r="I721" s="13"/>
      <c r="J721" s="13"/>
      <c r="K721" s="13"/>
      <c r="L721" s="13"/>
      <c r="M721" s="39"/>
      <c r="N721" s="161" t="s">
        <v>794</v>
      </c>
      <c r="O721" s="69" t="s">
        <v>364</v>
      </c>
      <c r="P721" s="91">
        <v>27.300999999999998</v>
      </c>
      <c r="Q721" s="91">
        <v>-97.409000000000006</v>
      </c>
      <c r="R721" s="14" t="s">
        <v>204</v>
      </c>
      <c r="S721" s="87" t="s">
        <v>474</v>
      </c>
      <c r="T721" s="87"/>
      <c r="U721" s="87"/>
      <c r="V721" s="87"/>
      <c r="W721" s="94"/>
      <c r="X721" s="39"/>
      <c r="Y721" s="13"/>
      <c r="Z721" s="13"/>
      <c r="AA721" s="13"/>
      <c r="AB721" s="13"/>
      <c r="AC721" s="13"/>
      <c r="AD721" s="13"/>
      <c r="AE721" s="13"/>
      <c r="AF721" s="13"/>
      <c r="AG721" s="13"/>
      <c r="AH721" s="39"/>
      <c r="AI721" s="140"/>
      <c r="AJ721" s="39"/>
      <c r="AK721" s="140"/>
      <c r="AL721" s="13"/>
      <c r="AM721" s="13"/>
      <c r="AN721" s="13"/>
      <c r="AO721" s="155"/>
      <c r="AP721" s="26"/>
      <c r="AQ721" s="26"/>
      <c r="AR721" s="26"/>
      <c r="AS721" s="26"/>
      <c r="AT721" s="26"/>
      <c r="AU721" s="26"/>
      <c r="AV721" s="26"/>
      <c r="AW721" s="26"/>
      <c r="AX721" s="26"/>
      <c r="AY721" s="26"/>
      <c r="AZ721" s="26"/>
      <c r="BA721" s="26"/>
      <c r="BB721" s="26"/>
      <c r="BC721" s="26"/>
      <c r="BD721" s="26"/>
      <c r="BE721" s="26"/>
      <c r="BF721" s="26"/>
    </row>
    <row r="722" spans="1:58" ht="15.75" customHeight="1" outlineLevel="1" x14ac:dyDescent="0.45">
      <c r="A722" s="13">
        <v>719</v>
      </c>
      <c r="B722" s="39" t="s">
        <v>524</v>
      </c>
      <c r="C722" s="216" t="s">
        <v>525</v>
      </c>
      <c r="D722" s="13" t="s">
        <v>793</v>
      </c>
      <c r="E722" s="13"/>
      <c r="F722" s="133" t="s">
        <v>275</v>
      </c>
      <c r="G722" s="13"/>
      <c r="H722" s="13"/>
      <c r="I722" s="13"/>
      <c r="J722" s="13"/>
      <c r="K722" s="13"/>
      <c r="L722" s="13"/>
      <c r="M722" s="39"/>
      <c r="N722" s="161" t="s">
        <v>794</v>
      </c>
      <c r="O722" s="69" t="s">
        <v>364</v>
      </c>
      <c r="P722" s="91">
        <v>27.300999999999998</v>
      </c>
      <c r="Q722" s="91">
        <v>-97.409000000000006</v>
      </c>
      <c r="R722" s="14" t="s">
        <v>204</v>
      </c>
      <c r="S722" s="87" t="s">
        <v>474</v>
      </c>
      <c r="T722" s="87"/>
      <c r="U722" s="87"/>
      <c r="V722" s="87"/>
      <c r="W722" s="94"/>
      <c r="X722" s="39"/>
      <c r="Y722" s="13"/>
      <c r="Z722" s="13"/>
      <c r="AA722" s="13"/>
      <c r="AB722" s="13"/>
      <c r="AC722" s="13"/>
      <c r="AD722" s="13"/>
      <c r="AE722" s="13"/>
      <c r="AF722" s="13"/>
      <c r="AG722" s="13"/>
      <c r="AH722" s="39"/>
      <c r="AI722" s="140"/>
      <c r="AJ722" s="39"/>
      <c r="AK722" s="140"/>
      <c r="AL722" s="13"/>
      <c r="AM722" s="13"/>
      <c r="AN722" s="13"/>
      <c r="AO722" s="155"/>
      <c r="AP722" s="26"/>
      <c r="AQ722" s="26"/>
      <c r="AR722" s="26"/>
      <c r="AS722" s="26"/>
      <c r="AT722" s="26"/>
      <c r="AU722" s="26"/>
      <c r="AV722" s="26"/>
      <c r="AW722" s="26"/>
      <c r="AX722" s="26"/>
      <c r="AY722" s="26"/>
      <c r="AZ722" s="26"/>
      <c r="BA722" s="26"/>
      <c r="BB722" s="26"/>
      <c r="BC722" s="26"/>
      <c r="BD722" s="26"/>
      <c r="BE722" s="26"/>
      <c r="BF722" s="26"/>
    </row>
    <row r="723" spans="1:58" ht="15.75" customHeight="1" outlineLevel="1" x14ac:dyDescent="0.45">
      <c r="A723" s="13">
        <v>720</v>
      </c>
      <c r="B723" s="39" t="s">
        <v>524</v>
      </c>
      <c r="C723" s="216" t="s">
        <v>525</v>
      </c>
      <c r="D723" s="13" t="s">
        <v>793</v>
      </c>
      <c r="E723" s="13"/>
      <c r="F723" s="133" t="s">
        <v>275</v>
      </c>
      <c r="G723" s="13"/>
      <c r="H723" s="13"/>
      <c r="I723" s="13"/>
      <c r="J723" s="13"/>
      <c r="K723" s="13"/>
      <c r="L723" s="13"/>
      <c r="M723" s="39"/>
      <c r="N723" s="161" t="s">
        <v>794</v>
      </c>
      <c r="O723" s="69" t="s">
        <v>364</v>
      </c>
      <c r="P723" s="91">
        <v>27.300999999999998</v>
      </c>
      <c r="Q723" s="91">
        <v>-97.409000000000006</v>
      </c>
      <c r="R723" s="14" t="s">
        <v>204</v>
      </c>
      <c r="S723" s="87" t="s">
        <v>474</v>
      </c>
      <c r="T723" s="87"/>
      <c r="U723" s="87"/>
      <c r="V723" s="87"/>
      <c r="W723" s="94"/>
      <c r="X723" s="39"/>
      <c r="Y723" s="13"/>
      <c r="Z723" s="13"/>
      <c r="AA723" s="13"/>
      <c r="AB723" s="13"/>
      <c r="AC723" s="13"/>
      <c r="AD723" s="13"/>
      <c r="AE723" s="13"/>
      <c r="AF723" s="13"/>
      <c r="AG723" s="13"/>
      <c r="AH723" s="39"/>
      <c r="AI723" s="140"/>
      <c r="AJ723" s="39"/>
      <c r="AK723" s="140"/>
      <c r="AL723" s="13"/>
      <c r="AM723" s="13"/>
      <c r="AN723" s="13"/>
      <c r="AO723" s="155"/>
      <c r="AP723" s="26"/>
      <c r="AQ723" s="26"/>
      <c r="AR723" s="26"/>
      <c r="AS723" s="26"/>
      <c r="AT723" s="26"/>
      <c r="AU723" s="26"/>
      <c r="AV723" s="26"/>
      <c r="AW723" s="26"/>
      <c r="AX723" s="26"/>
      <c r="AY723" s="26"/>
      <c r="AZ723" s="26"/>
      <c r="BA723" s="26"/>
      <c r="BB723" s="26"/>
      <c r="BC723" s="26"/>
      <c r="BD723" s="26"/>
      <c r="BE723" s="26"/>
      <c r="BF723" s="26"/>
    </row>
    <row r="724" spans="1:58" ht="15.75" customHeight="1" outlineLevel="1" x14ac:dyDescent="0.45">
      <c r="A724" s="13">
        <v>721</v>
      </c>
      <c r="B724" s="39" t="s">
        <v>524</v>
      </c>
      <c r="C724" s="216" t="s">
        <v>525</v>
      </c>
      <c r="D724" s="13" t="s">
        <v>793</v>
      </c>
      <c r="E724" s="13"/>
      <c r="F724" s="133" t="s">
        <v>275</v>
      </c>
      <c r="G724" s="13"/>
      <c r="H724" s="13"/>
      <c r="I724" s="13"/>
      <c r="J724" s="13"/>
      <c r="K724" s="13"/>
      <c r="L724" s="13"/>
      <c r="M724" s="39"/>
      <c r="N724" s="161" t="s">
        <v>794</v>
      </c>
      <c r="O724" s="69" t="s">
        <v>364</v>
      </c>
      <c r="P724" s="91">
        <v>27.300999999999998</v>
      </c>
      <c r="Q724" s="91">
        <v>-97.409000000000006</v>
      </c>
      <c r="R724" s="14" t="s">
        <v>204</v>
      </c>
      <c r="S724" s="87" t="s">
        <v>474</v>
      </c>
      <c r="T724" s="87"/>
      <c r="U724" s="87"/>
      <c r="V724" s="87"/>
      <c r="W724" s="94"/>
      <c r="X724" s="39"/>
      <c r="Y724" s="13"/>
      <c r="Z724" s="13"/>
      <c r="AA724" s="13"/>
      <c r="AB724" s="13"/>
      <c r="AC724" s="13"/>
      <c r="AD724" s="13"/>
      <c r="AE724" s="13"/>
      <c r="AF724" s="13"/>
      <c r="AG724" s="13"/>
      <c r="AH724" s="39"/>
      <c r="AI724" s="140"/>
      <c r="AJ724" s="39"/>
      <c r="AK724" s="140"/>
      <c r="AL724" s="13"/>
      <c r="AM724" s="13"/>
      <c r="AN724" s="13"/>
      <c r="AO724" s="155"/>
      <c r="AP724" s="26"/>
      <c r="AQ724" s="26"/>
      <c r="AR724" s="26"/>
      <c r="AS724" s="26"/>
      <c r="AT724" s="26"/>
      <c r="AU724" s="26"/>
      <c r="AV724" s="26"/>
      <c r="AW724" s="26"/>
      <c r="AX724" s="26"/>
      <c r="AY724" s="26"/>
      <c r="AZ724" s="26"/>
      <c r="BA724" s="26"/>
      <c r="BB724" s="26"/>
      <c r="BC724" s="26"/>
      <c r="BD724" s="26"/>
      <c r="BE724" s="26"/>
      <c r="BF724" s="26"/>
    </row>
    <row r="725" spans="1:58" ht="15.75" customHeight="1" outlineLevel="1" x14ac:dyDescent="0.45">
      <c r="A725" s="13">
        <v>722</v>
      </c>
      <c r="B725" s="39" t="s">
        <v>524</v>
      </c>
      <c r="C725" s="216" t="s">
        <v>525</v>
      </c>
      <c r="D725" s="13" t="s">
        <v>793</v>
      </c>
      <c r="E725" s="13"/>
      <c r="F725" s="133" t="s">
        <v>275</v>
      </c>
      <c r="G725" s="13"/>
      <c r="H725" s="13"/>
      <c r="I725" s="13"/>
      <c r="J725" s="13"/>
      <c r="K725" s="13"/>
      <c r="L725" s="13"/>
      <c r="M725" s="39"/>
      <c r="N725" s="161" t="s">
        <v>794</v>
      </c>
      <c r="O725" s="69" t="s">
        <v>364</v>
      </c>
      <c r="P725" s="91">
        <v>27.300999999999998</v>
      </c>
      <c r="Q725" s="91">
        <v>-97.409000000000006</v>
      </c>
      <c r="R725" s="14" t="s">
        <v>204</v>
      </c>
      <c r="S725" s="87" t="s">
        <v>474</v>
      </c>
      <c r="T725" s="87"/>
      <c r="U725" s="87"/>
      <c r="V725" s="87"/>
      <c r="W725" s="94"/>
      <c r="X725" s="39"/>
      <c r="Y725" s="13"/>
      <c r="Z725" s="13"/>
      <c r="AA725" s="13"/>
      <c r="AB725" s="13"/>
      <c r="AC725" s="13"/>
      <c r="AD725" s="13"/>
      <c r="AE725" s="13"/>
      <c r="AF725" s="13"/>
      <c r="AG725" s="13"/>
      <c r="AH725" s="39"/>
      <c r="AI725" s="140"/>
      <c r="AJ725" s="39"/>
      <c r="AK725" s="140"/>
      <c r="AL725" s="13"/>
      <c r="AM725" s="13"/>
      <c r="AN725" s="13"/>
      <c r="AO725" s="155"/>
      <c r="AP725" s="26"/>
      <c r="AQ725" s="26"/>
      <c r="AR725" s="26"/>
      <c r="AS725" s="26"/>
      <c r="AT725" s="26"/>
      <c r="AU725" s="26"/>
      <c r="AV725" s="26"/>
      <c r="AW725" s="26"/>
      <c r="AX725" s="26"/>
      <c r="AY725" s="26"/>
      <c r="AZ725" s="26"/>
      <c r="BA725" s="26"/>
      <c r="BB725" s="26"/>
      <c r="BC725" s="26"/>
      <c r="BD725" s="26"/>
      <c r="BE725" s="26"/>
      <c r="BF725" s="26"/>
    </row>
    <row r="726" spans="1:58" ht="15.75" customHeight="1" outlineLevel="1" x14ac:dyDescent="0.45">
      <c r="A726" s="13">
        <v>723</v>
      </c>
      <c r="B726" s="39" t="s">
        <v>524</v>
      </c>
      <c r="C726" s="216" t="s">
        <v>525</v>
      </c>
      <c r="D726" s="13" t="s">
        <v>793</v>
      </c>
      <c r="E726" s="13"/>
      <c r="F726" s="133" t="s">
        <v>275</v>
      </c>
      <c r="G726" s="13"/>
      <c r="H726" s="13"/>
      <c r="I726" s="13"/>
      <c r="J726" s="13"/>
      <c r="K726" s="13"/>
      <c r="L726" s="13"/>
      <c r="M726" s="39"/>
      <c r="N726" s="161" t="s">
        <v>794</v>
      </c>
      <c r="O726" s="69" t="s">
        <v>364</v>
      </c>
      <c r="P726" s="91">
        <v>27.300999999999998</v>
      </c>
      <c r="Q726" s="91">
        <v>-97.409000000000006</v>
      </c>
      <c r="R726" s="14" t="s">
        <v>204</v>
      </c>
      <c r="S726" s="87" t="s">
        <v>474</v>
      </c>
      <c r="T726" s="87"/>
      <c r="U726" s="87"/>
      <c r="V726" s="87"/>
      <c r="W726" s="94"/>
      <c r="X726" s="39"/>
      <c r="Y726" s="13"/>
      <c r="Z726" s="13"/>
      <c r="AA726" s="13"/>
      <c r="AB726" s="13"/>
      <c r="AC726" s="13"/>
      <c r="AD726" s="13"/>
      <c r="AE726" s="13"/>
      <c r="AF726" s="13"/>
      <c r="AG726" s="13"/>
      <c r="AH726" s="39"/>
      <c r="AI726" s="140"/>
      <c r="AJ726" s="39"/>
      <c r="AK726" s="140"/>
      <c r="AL726" s="13"/>
      <c r="AM726" s="13"/>
      <c r="AN726" s="13"/>
      <c r="AO726" s="155"/>
      <c r="AP726" s="26"/>
      <c r="AQ726" s="26"/>
      <c r="AR726" s="26"/>
      <c r="AS726" s="26"/>
      <c r="AT726" s="26"/>
      <c r="AU726" s="26"/>
      <c r="AV726" s="26"/>
      <c r="AW726" s="26"/>
      <c r="AX726" s="26"/>
      <c r="AY726" s="26"/>
      <c r="AZ726" s="26"/>
      <c r="BA726" s="26"/>
      <c r="BB726" s="26"/>
      <c r="BC726" s="26"/>
      <c r="BD726" s="26"/>
      <c r="BE726" s="26"/>
      <c r="BF726" s="26"/>
    </row>
    <row r="727" spans="1:58" ht="15.75" customHeight="1" outlineLevel="1" x14ac:dyDescent="0.45">
      <c r="A727" s="13">
        <v>724</v>
      </c>
      <c r="B727" s="39" t="s">
        <v>524</v>
      </c>
      <c r="C727" s="216" t="s">
        <v>525</v>
      </c>
      <c r="D727" s="13" t="s">
        <v>793</v>
      </c>
      <c r="E727" s="13"/>
      <c r="F727" s="133" t="s">
        <v>275</v>
      </c>
      <c r="G727" s="13"/>
      <c r="H727" s="13"/>
      <c r="I727" s="13"/>
      <c r="J727" s="13"/>
      <c r="K727" s="13"/>
      <c r="L727" s="13"/>
      <c r="M727" s="39"/>
      <c r="N727" s="161" t="s">
        <v>794</v>
      </c>
      <c r="O727" s="69" t="s">
        <v>364</v>
      </c>
      <c r="P727" s="91">
        <v>27.300999999999998</v>
      </c>
      <c r="Q727" s="91">
        <v>-97.409000000000006</v>
      </c>
      <c r="R727" s="14" t="s">
        <v>204</v>
      </c>
      <c r="S727" s="87" t="s">
        <v>474</v>
      </c>
      <c r="T727" s="87"/>
      <c r="U727" s="87"/>
      <c r="V727" s="87"/>
      <c r="W727" s="94"/>
      <c r="X727" s="39"/>
      <c r="Y727" s="13"/>
      <c r="Z727" s="13"/>
      <c r="AA727" s="13"/>
      <c r="AB727" s="13"/>
      <c r="AC727" s="13"/>
      <c r="AD727" s="13"/>
      <c r="AE727" s="13"/>
      <c r="AF727" s="13"/>
      <c r="AG727" s="13"/>
      <c r="AH727" s="39"/>
      <c r="AI727" s="140"/>
      <c r="AJ727" s="39"/>
      <c r="AK727" s="140"/>
      <c r="AL727" s="13"/>
      <c r="AM727" s="13"/>
      <c r="AN727" s="13"/>
      <c r="AO727" s="155"/>
      <c r="AP727" s="26"/>
      <c r="AQ727" s="26"/>
      <c r="AR727" s="26"/>
      <c r="AS727" s="26"/>
      <c r="AT727" s="26"/>
      <c r="AU727" s="26"/>
      <c r="AV727" s="26"/>
      <c r="AW727" s="26"/>
      <c r="AX727" s="26"/>
      <c r="AY727" s="26"/>
      <c r="AZ727" s="26"/>
      <c r="BA727" s="26"/>
      <c r="BB727" s="26"/>
      <c r="BC727" s="26"/>
      <c r="BD727" s="26"/>
      <c r="BE727" s="26"/>
      <c r="BF727" s="26"/>
    </row>
    <row r="728" spans="1:58" ht="15.75" customHeight="1" outlineLevel="1" x14ac:dyDescent="0.45">
      <c r="A728" s="13">
        <v>725</v>
      </c>
      <c r="B728" s="39" t="s">
        <v>524</v>
      </c>
      <c r="C728" s="216" t="s">
        <v>525</v>
      </c>
      <c r="D728" s="13" t="s">
        <v>795</v>
      </c>
      <c r="E728" s="13"/>
      <c r="F728" s="132" t="s">
        <v>181</v>
      </c>
      <c r="G728" s="13"/>
      <c r="H728" s="13"/>
      <c r="I728" s="13"/>
      <c r="J728" s="13"/>
      <c r="K728" s="13"/>
      <c r="L728" s="13"/>
      <c r="M728" s="39"/>
      <c r="N728" s="161" t="s">
        <v>796</v>
      </c>
      <c r="O728" s="69" t="s">
        <v>552</v>
      </c>
      <c r="P728" s="91">
        <v>40.754300000000001</v>
      </c>
      <c r="Q728" s="91">
        <v>13.891299999999999</v>
      </c>
      <c r="R728" s="14" t="s">
        <v>190</v>
      </c>
      <c r="S728" s="87" t="s">
        <v>553</v>
      </c>
      <c r="T728" s="87"/>
      <c r="U728" s="87"/>
      <c r="V728" s="87"/>
      <c r="W728" s="94"/>
      <c r="X728" s="39"/>
      <c r="Y728" s="13"/>
      <c r="Z728" s="13"/>
      <c r="AA728" s="13"/>
      <c r="AB728" s="13"/>
      <c r="AC728" s="13"/>
      <c r="AD728" s="13"/>
      <c r="AE728" s="13"/>
      <c r="AF728" s="13"/>
      <c r="AG728" s="13"/>
      <c r="AH728" s="39"/>
      <c r="AI728" s="140"/>
      <c r="AJ728" s="39"/>
      <c r="AK728" s="140"/>
      <c r="AL728" s="13"/>
      <c r="AM728" s="13"/>
      <c r="AN728" s="13"/>
      <c r="AO728" s="155"/>
      <c r="AP728" s="26"/>
      <c r="AQ728" s="26"/>
      <c r="AR728" s="26"/>
      <c r="AS728" s="26"/>
      <c r="AT728" s="26"/>
      <c r="AU728" s="26"/>
      <c r="AV728" s="26"/>
      <c r="AW728" s="26"/>
      <c r="AX728" s="26"/>
      <c r="AY728" s="26"/>
      <c r="AZ728" s="26"/>
      <c r="BA728" s="26"/>
      <c r="BB728" s="26"/>
      <c r="BC728" s="26"/>
      <c r="BD728" s="26"/>
      <c r="BE728" s="26"/>
      <c r="BF728" s="26"/>
    </row>
    <row r="729" spans="1:58" ht="15.75" customHeight="1" outlineLevel="1" x14ac:dyDescent="0.45">
      <c r="A729" s="13">
        <v>726</v>
      </c>
      <c r="B729" s="39" t="s">
        <v>524</v>
      </c>
      <c r="C729" s="216" t="s">
        <v>525</v>
      </c>
      <c r="D729" s="13" t="s">
        <v>795</v>
      </c>
      <c r="E729" s="13"/>
      <c r="F729" s="132" t="s">
        <v>181</v>
      </c>
      <c r="G729" s="13"/>
      <c r="H729" s="13"/>
      <c r="I729" s="13"/>
      <c r="J729" s="13"/>
      <c r="K729" s="13"/>
      <c r="L729" s="13"/>
      <c r="M729" s="39"/>
      <c r="N729" s="161" t="s">
        <v>796</v>
      </c>
      <c r="O729" s="69" t="s">
        <v>552</v>
      </c>
      <c r="P729" s="91">
        <v>40.754300000000001</v>
      </c>
      <c r="Q729" s="91">
        <v>13.891299999999999</v>
      </c>
      <c r="R729" s="14" t="s">
        <v>190</v>
      </c>
      <c r="S729" s="87" t="s">
        <v>553</v>
      </c>
      <c r="T729" s="87"/>
      <c r="U729" s="87"/>
      <c r="V729" s="87"/>
      <c r="W729" s="94"/>
      <c r="X729" s="39"/>
      <c r="Y729" s="13"/>
      <c r="Z729" s="13"/>
      <c r="AA729" s="13"/>
      <c r="AB729" s="13"/>
      <c r="AC729" s="13"/>
      <c r="AD729" s="13"/>
      <c r="AE729" s="13"/>
      <c r="AF729" s="13"/>
      <c r="AG729" s="13"/>
      <c r="AH729" s="39"/>
      <c r="AI729" s="140"/>
      <c r="AJ729" s="39"/>
      <c r="AK729" s="140"/>
      <c r="AL729" s="13"/>
      <c r="AM729" s="13"/>
      <c r="AN729" s="13"/>
      <c r="AO729" s="155"/>
      <c r="AP729" s="26"/>
      <c r="AQ729" s="26"/>
      <c r="AR729" s="26"/>
      <c r="AS729" s="26"/>
      <c r="AT729" s="26"/>
      <c r="AU729" s="26"/>
      <c r="AV729" s="26"/>
      <c r="AW729" s="26"/>
      <c r="AX729" s="26"/>
      <c r="AY729" s="26"/>
      <c r="AZ729" s="26"/>
      <c r="BA729" s="26"/>
      <c r="BB729" s="26"/>
      <c r="BC729" s="26"/>
      <c r="BD729" s="26"/>
      <c r="BE729" s="26"/>
      <c r="BF729" s="26"/>
    </row>
    <row r="730" spans="1:58" ht="15.75" customHeight="1" outlineLevel="1" x14ac:dyDescent="0.45">
      <c r="A730" s="13">
        <v>727</v>
      </c>
      <c r="B730" s="39" t="s">
        <v>524</v>
      </c>
      <c r="C730" s="216" t="s">
        <v>525</v>
      </c>
      <c r="D730" s="13" t="s">
        <v>795</v>
      </c>
      <c r="E730" s="13"/>
      <c r="F730" s="132" t="s">
        <v>181</v>
      </c>
      <c r="G730" s="13"/>
      <c r="H730" s="13"/>
      <c r="I730" s="13"/>
      <c r="J730" s="13"/>
      <c r="K730" s="13"/>
      <c r="L730" s="13"/>
      <c r="M730" s="39"/>
      <c r="N730" s="161" t="s">
        <v>796</v>
      </c>
      <c r="O730" s="69" t="s">
        <v>552</v>
      </c>
      <c r="P730" s="91">
        <v>40.754300000000001</v>
      </c>
      <c r="Q730" s="91">
        <v>13.891299999999999</v>
      </c>
      <c r="R730" s="14" t="s">
        <v>190</v>
      </c>
      <c r="S730" s="87" t="s">
        <v>553</v>
      </c>
      <c r="T730" s="87"/>
      <c r="U730" s="87"/>
      <c r="V730" s="87"/>
      <c r="W730" s="94"/>
      <c r="X730" s="39"/>
      <c r="Y730" s="13"/>
      <c r="Z730" s="13"/>
      <c r="AA730" s="13"/>
      <c r="AB730" s="13"/>
      <c r="AC730" s="13"/>
      <c r="AD730" s="13"/>
      <c r="AE730" s="13"/>
      <c r="AF730" s="13"/>
      <c r="AG730" s="13"/>
      <c r="AH730" s="39"/>
      <c r="AI730" s="140"/>
      <c r="AJ730" s="39"/>
      <c r="AK730" s="140"/>
      <c r="AL730" s="13"/>
      <c r="AM730" s="13"/>
      <c r="AN730" s="13"/>
      <c r="AO730" s="155"/>
      <c r="AP730" s="26"/>
      <c r="AQ730" s="26"/>
      <c r="AR730" s="26"/>
      <c r="AS730" s="26"/>
      <c r="AT730" s="26"/>
      <c r="AU730" s="26"/>
      <c r="AV730" s="26"/>
      <c r="AW730" s="26"/>
      <c r="AX730" s="26"/>
      <c r="AY730" s="26"/>
      <c r="AZ730" s="26"/>
      <c r="BA730" s="26"/>
      <c r="BB730" s="26"/>
      <c r="BC730" s="26"/>
      <c r="BD730" s="26"/>
      <c r="BE730" s="26"/>
      <c r="BF730" s="26"/>
    </row>
    <row r="731" spans="1:58" ht="15.75" customHeight="1" outlineLevel="1" x14ac:dyDescent="0.45">
      <c r="A731" s="13">
        <v>728</v>
      </c>
      <c r="B731" s="39" t="s">
        <v>524</v>
      </c>
      <c r="C731" s="216" t="s">
        <v>525</v>
      </c>
      <c r="D731" s="13" t="s">
        <v>795</v>
      </c>
      <c r="E731" s="13"/>
      <c r="F731" s="132" t="s">
        <v>181</v>
      </c>
      <c r="G731" s="13"/>
      <c r="H731" s="13"/>
      <c r="I731" s="13"/>
      <c r="J731" s="13"/>
      <c r="K731" s="13"/>
      <c r="L731" s="13"/>
      <c r="M731" s="39"/>
      <c r="N731" s="161" t="s">
        <v>796</v>
      </c>
      <c r="O731" s="69" t="s">
        <v>552</v>
      </c>
      <c r="P731" s="91">
        <v>40.754300000000001</v>
      </c>
      <c r="Q731" s="91">
        <v>13.891299999999999</v>
      </c>
      <c r="R731" s="14" t="s">
        <v>190</v>
      </c>
      <c r="S731" s="87" t="s">
        <v>553</v>
      </c>
      <c r="T731" s="87"/>
      <c r="U731" s="87"/>
      <c r="V731" s="87"/>
      <c r="W731" s="94"/>
      <c r="X731" s="39"/>
      <c r="Y731" s="13"/>
      <c r="Z731" s="13"/>
      <c r="AA731" s="13"/>
      <c r="AB731" s="13"/>
      <c r="AC731" s="13"/>
      <c r="AD731" s="13"/>
      <c r="AE731" s="13"/>
      <c r="AF731" s="13"/>
      <c r="AG731" s="13"/>
      <c r="AH731" s="39"/>
      <c r="AI731" s="140"/>
      <c r="AJ731" s="39"/>
      <c r="AK731" s="140"/>
      <c r="AL731" s="13"/>
      <c r="AM731" s="13"/>
      <c r="AN731" s="13"/>
      <c r="AO731" s="155"/>
      <c r="AP731" s="26"/>
      <c r="AQ731" s="26"/>
      <c r="AR731" s="26"/>
      <c r="AS731" s="26"/>
      <c r="AT731" s="26"/>
      <c r="AU731" s="26"/>
      <c r="AV731" s="26"/>
      <c r="AW731" s="26"/>
      <c r="AX731" s="26"/>
      <c r="AY731" s="26"/>
      <c r="AZ731" s="26"/>
      <c r="BA731" s="26"/>
      <c r="BB731" s="26"/>
      <c r="BC731" s="26"/>
      <c r="BD731" s="26"/>
      <c r="BE731" s="26"/>
      <c r="BF731" s="26"/>
    </row>
    <row r="732" spans="1:58" ht="15.75" customHeight="1" outlineLevel="1" x14ac:dyDescent="0.45">
      <c r="A732" s="13">
        <v>729</v>
      </c>
      <c r="B732" s="39" t="s">
        <v>524</v>
      </c>
      <c r="C732" s="216" t="s">
        <v>525</v>
      </c>
      <c r="D732" s="13" t="s">
        <v>797</v>
      </c>
      <c r="E732" s="13"/>
      <c r="F732" s="132" t="s">
        <v>181</v>
      </c>
      <c r="G732" s="13"/>
      <c r="H732" s="13"/>
      <c r="I732" s="13"/>
      <c r="J732" s="13"/>
      <c r="K732" s="13"/>
      <c r="L732" s="13"/>
      <c r="M732" s="39"/>
      <c r="N732" s="161" t="s">
        <v>798</v>
      </c>
      <c r="O732" s="69" t="s">
        <v>394</v>
      </c>
      <c r="P732" s="91">
        <v>-25.743880000000001</v>
      </c>
      <c r="Q732" s="91">
        <v>114.07272</v>
      </c>
      <c r="R732" s="14" t="s">
        <v>230</v>
      </c>
      <c r="S732" s="87" t="s">
        <v>426</v>
      </c>
      <c r="T732" s="87"/>
      <c r="U732" s="87"/>
      <c r="V732" s="87"/>
      <c r="W732" s="94"/>
      <c r="X732" s="39"/>
      <c r="Y732" s="13"/>
      <c r="Z732" s="13"/>
      <c r="AA732" s="13"/>
      <c r="AB732" s="13"/>
      <c r="AC732" s="13"/>
      <c r="AD732" s="13"/>
      <c r="AE732" s="13"/>
      <c r="AF732" s="13"/>
      <c r="AG732" s="13"/>
      <c r="AH732" s="39"/>
      <c r="AI732" s="140"/>
      <c r="AJ732" s="39"/>
      <c r="AK732" s="140"/>
      <c r="AL732" s="13"/>
      <c r="AM732" s="13"/>
      <c r="AN732" s="13"/>
      <c r="AO732" s="155"/>
      <c r="AP732" s="26"/>
      <c r="AQ732" s="26"/>
      <c r="AR732" s="26"/>
      <c r="AS732" s="26"/>
      <c r="AT732" s="26"/>
      <c r="AU732" s="26"/>
      <c r="AV732" s="26"/>
      <c r="AW732" s="26"/>
      <c r="AX732" s="26"/>
      <c r="AY732" s="26"/>
      <c r="AZ732" s="26"/>
      <c r="BA732" s="26"/>
      <c r="BB732" s="26"/>
      <c r="BC732" s="26"/>
      <c r="BD732" s="26"/>
      <c r="BE732" s="26"/>
      <c r="BF732" s="26"/>
    </row>
    <row r="733" spans="1:58" ht="15.75" customHeight="1" outlineLevel="1" x14ac:dyDescent="0.45">
      <c r="A733" s="13">
        <v>730</v>
      </c>
      <c r="B733" s="39" t="s">
        <v>524</v>
      </c>
      <c r="C733" s="216" t="s">
        <v>525</v>
      </c>
      <c r="D733" s="13" t="s">
        <v>797</v>
      </c>
      <c r="E733" s="13"/>
      <c r="F733" s="132" t="s">
        <v>799</v>
      </c>
      <c r="G733" s="13"/>
      <c r="H733" s="13"/>
      <c r="I733" s="13"/>
      <c r="J733" s="13"/>
      <c r="K733" s="13"/>
      <c r="L733" s="13"/>
      <c r="M733" s="39"/>
      <c r="N733" s="161" t="s">
        <v>800</v>
      </c>
      <c r="O733" s="69" t="s">
        <v>394</v>
      </c>
      <c r="P733" s="91">
        <v>-25.745100000000001</v>
      </c>
      <c r="Q733" s="91">
        <v>114.08416</v>
      </c>
      <c r="R733" s="14" t="s">
        <v>230</v>
      </c>
      <c r="S733" s="87" t="s">
        <v>426</v>
      </c>
      <c r="T733" s="87"/>
      <c r="U733" s="87"/>
      <c r="V733" s="87"/>
      <c r="W733" s="94"/>
      <c r="X733" s="39"/>
      <c r="Y733" s="13"/>
      <c r="Z733" s="13"/>
      <c r="AA733" s="13"/>
      <c r="AB733" s="13"/>
      <c r="AC733" s="13"/>
      <c r="AD733" s="13"/>
      <c r="AE733" s="13"/>
      <c r="AF733" s="13"/>
      <c r="AG733" s="13"/>
      <c r="AH733" s="39"/>
      <c r="AI733" s="140"/>
      <c r="AJ733" s="39"/>
      <c r="AK733" s="140"/>
      <c r="AL733" s="13"/>
      <c r="AM733" s="13"/>
      <c r="AN733" s="13"/>
      <c r="AO733" s="155"/>
      <c r="AP733" s="26"/>
      <c r="AQ733" s="26"/>
      <c r="AR733" s="26"/>
      <c r="AS733" s="26"/>
      <c r="AT733" s="26"/>
      <c r="AU733" s="26"/>
      <c r="AV733" s="26"/>
      <c r="AW733" s="26"/>
      <c r="AX733" s="26"/>
      <c r="AY733" s="26"/>
      <c r="AZ733" s="26"/>
      <c r="BA733" s="26"/>
      <c r="BB733" s="26"/>
      <c r="BC733" s="26"/>
      <c r="BD733" s="26"/>
      <c r="BE733" s="26"/>
      <c r="BF733" s="26"/>
    </row>
    <row r="734" spans="1:58" ht="15.75" customHeight="1" outlineLevel="1" x14ac:dyDescent="0.45">
      <c r="A734" s="13">
        <v>731</v>
      </c>
      <c r="B734" s="39" t="s">
        <v>524</v>
      </c>
      <c r="C734" s="216" t="s">
        <v>525</v>
      </c>
      <c r="D734" s="13" t="s">
        <v>797</v>
      </c>
      <c r="E734" s="13"/>
      <c r="F734" s="132" t="s">
        <v>181</v>
      </c>
      <c r="G734" s="13"/>
      <c r="H734" s="13"/>
      <c r="I734" s="13"/>
      <c r="J734" s="13"/>
      <c r="K734" s="13"/>
      <c r="L734" s="13"/>
      <c r="M734" s="39"/>
      <c r="N734" s="161" t="s">
        <v>801</v>
      </c>
      <c r="O734" s="69" t="s">
        <v>394</v>
      </c>
      <c r="P734" s="91">
        <v>-25.92981</v>
      </c>
      <c r="Q734" s="91">
        <v>114.09576</v>
      </c>
      <c r="R734" s="14" t="s">
        <v>230</v>
      </c>
      <c r="S734" s="87" t="s">
        <v>426</v>
      </c>
      <c r="T734" s="87"/>
      <c r="U734" s="87"/>
      <c r="V734" s="87"/>
      <c r="W734" s="94"/>
      <c r="X734" s="39"/>
      <c r="Y734" s="13"/>
      <c r="Z734" s="13"/>
      <c r="AA734" s="13"/>
      <c r="AB734" s="13"/>
      <c r="AC734" s="13"/>
      <c r="AD734" s="13"/>
      <c r="AE734" s="13"/>
      <c r="AF734" s="13"/>
      <c r="AG734" s="13"/>
      <c r="AH734" s="39"/>
      <c r="AI734" s="140"/>
      <c r="AJ734" s="39"/>
      <c r="AK734" s="140"/>
      <c r="AL734" s="13"/>
      <c r="AM734" s="13"/>
      <c r="AN734" s="13"/>
      <c r="AO734" s="155"/>
      <c r="AP734" s="26"/>
      <c r="AQ734" s="26"/>
      <c r="AR734" s="26"/>
      <c r="AS734" s="26"/>
      <c r="AT734" s="26"/>
      <c r="AU734" s="26"/>
      <c r="AV734" s="26"/>
      <c r="AW734" s="26"/>
      <c r="AX734" s="26"/>
      <c r="AY734" s="26"/>
      <c r="AZ734" s="26"/>
      <c r="BA734" s="26"/>
      <c r="BB734" s="26"/>
      <c r="BC734" s="26"/>
      <c r="BD734" s="26"/>
      <c r="BE734" s="26"/>
      <c r="BF734" s="26"/>
    </row>
    <row r="735" spans="1:58" ht="15.75" customHeight="1" outlineLevel="1" x14ac:dyDescent="0.45">
      <c r="A735" s="13">
        <v>732</v>
      </c>
      <c r="B735" s="39" t="s">
        <v>524</v>
      </c>
      <c r="C735" s="216" t="s">
        <v>525</v>
      </c>
      <c r="D735" s="13" t="s">
        <v>797</v>
      </c>
      <c r="E735" s="13"/>
      <c r="F735" s="132" t="s">
        <v>181</v>
      </c>
      <c r="G735" s="13"/>
      <c r="H735" s="13"/>
      <c r="I735" s="13"/>
      <c r="J735" s="13"/>
      <c r="K735" s="13"/>
      <c r="L735" s="13"/>
      <c r="M735" s="39"/>
      <c r="N735" s="161" t="s">
        <v>802</v>
      </c>
      <c r="O735" s="69" t="s">
        <v>394</v>
      </c>
      <c r="P735" s="91">
        <v>-25.95637</v>
      </c>
      <c r="Q735" s="91">
        <v>114.17398</v>
      </c>
      <c r="R735" s="14" t="s">
        <v>230</v>
      </c>
      <c r="S735" s="87" t="s">
        <v>426</v>
      </c>
      <c r="T735" s="87"/>
      <c r="U735" s="87"/>
      <c r="V735" s="87"/>
      <c r="W735" s="94"/>
      <c r="X735" s="39"/>
      <c r="Y735" s="13"/>
      <c r="Z735" s="13"/>
      <c r="AA735" s="13"/>
      <c r="AB735" s="13"/>
      <c r="AC735" s="13"/>
      <c r="AD735" s="13"/>
      <c r="AE735" s="13"/>
      <c r="AF735" s="13"/>
      <c r="AG735" s="13"/>
      <c r="AH735" s="39"/>
      <c r="AI735" s="140"/>
      <c r="AJ735" s="39"/>
      <c r="AK735" s="140"/>
      <c r="AL735" s="13"/>
      <c r="AM735" s="13"/>
      <c r="AN735" s="13"/>
      <c r="AO735" s="155"/>
      <c r="AP735" s="26"/>
      <c r="AQ735" s="26"/>
      <c r="AR735" s="26"/>
      <c r="AS735" s="26"/>
      <c r="AT735" s="26"/>
      <c r="AU735" s="26"/>
      <c r="AV735" s="26"/>
      <c r="AW735" s="26"/>
      <c r="AX735" s="26"/>
      <c r="AY735" s="26"/>
      <c r="AZ735" s="26"/>
      <c r="BA735" s="26"/>
      <c r="BB735" s="26"/>
      <c r="BC735" s="26"/>
      <c r="BD735" s="26"/>
      <c r="BE735" s="26"/>
      <c r="BF735" s="26"/>
    </row>
    <row r="736" spans="1:58" ht="15.75" customHeight="1" outlineLevel="1" x14ac:dyDescent="0.45">
      <c r="A736" s="13">
        <v>733</v>
      </c>
      <c r="B736" s="39" t="s">
        <v>524</v>
      </c>
      <c r="C736" s="216" t="s">
        <v>525</v>
      </c>
      <c r="D736" s="13" t="s">
        <v>797</v>
      </c>
      <c r="E736" s="13"/>
      <c r="F736" s="132" t="s">
        <v>181</v>
      </c>
      <c r="G736" s="13"/>
      <c r="H736" s="13"/>
      <c r="I736" s="13"/>
      <c r="J736" s="13"/>
      <c r="K736" s="13"/>
      <c r="L736" s="13"/>
      <c r="M736" s="39"/>
      <c r="N736" s="161" t="s">
        <v>803</v>
      </c>
      <c r="O736" s="69" t="s">
        <v>394</v>
      </c>
      <c r="P736" s="91">
        <v>-25.870609999999999</v>
      </c>
      <c r="Q736" s="91">
        <v>114.00569</v>
      </c>
      <c r="R736" s="14" t="s">
        <v>230</v>
      </c>
      <c r="S736" s="87" t="s">
        <v>426</v>
      </c>
      <c r="T736" s="87"/>
      <c r="U736" s="87"/>
      <c r="V736" s="87"/>
      <c r="W736" s="94"/>
      <c r="X736" s="39"/>
      <c r="Y736" s="13"/>
      <c r="Z736" s="13"/>
      <c r="AA736" s="13"/>
      <c r="AB736" s="13"/>
      <c r="AC736" s="13"/>
      <c r="AD736" s="13"/>
      <c r="AE736" s="13"/>
      <c r="AF736" s="13"/>
      <c r="AG736" s="13"/>
      <c r="AH736" s="39"/>
      <c r="AI736" s="140"/>
      <c r="AJ736" s="39"/>
      <c r="AK736" s="140"/>
      <c r="AL736" s="13"/>
      <c r="AM736" s="13"/>
      <c r="AN736" s="13"/>
      <c r="AO736" s="155"/>
      <c r="AP736" s="26"/>
      <c r="AQ736" s="26"/>
      <c r="AR736" s="26"/>
      <c r="AS736" s="26"/>
      <c r="AT736" s="26"/>
      <c r="AU736" s="26"/>
      <c r="AV736" s="26"/>
      <c r="AW736" s="26"/>
      <c r="AX736" s="26"/>
      <c r="AY736" s="26"/>
      <c r="AZ736" s="26"/>
      <c r="BA736" s="26"/>
      <c r="BB736" s="26"/>
      <c r="BC736" s="26"/>
      <c r="BD736" s="26"/>
      <c r="BE736" s="26"/>
      <c r="BF736" s="26"/>
    </row>
    <row r="737" spans="1:58" ht="15.75" customHeight="1" outlineLevel="1" x14ac:dyDescent="0.45">
      <c r="A737" s="13">
        <v>734</v>
      </c>
      <c r="B737" s="39" t="s">
        <v>524</v>
      </c>
      <c r="C737" s="216" t="s">
        <v>525</v>
      </c>
      <c r="D737" s="13" t="s">
        <v>797</v>
      </c>
      <c r="E737" s="13"/>
      <c r="F737" s="132" t="s">
        <v>529</v>
      </c>
      <c r="G737" s="13"/>
      <c r="H737" s="13"/>
      <c r="I737" s="13"/>
      <c r="J737" s="13"/>
      <c r="K737" s="13"/>
      <c r="L737" s="13"/>
      <c r="M737" s="39"/>
      <c r="N737" s="161" t="s">
        <v>804</v>
      </c>
      <c r="O737" s="69" t="s">
        <v>394</v>
      </c>
      <c r="P737" s="91">
        <v>-25.937830000000002</v>
      </c>
      <c r="Q737" s="91">
        <v>113.93635</v>
      </c>
      <c r="R737" s="14" t="s">
        <v>230</v>
      </c>
      <c r="S737" s="87" t="s">
        <v>426</v>
      </c>
      <c r="T737" s="87"/>
      <c r="U737" s="87"/>
      <c r="V737" s="87"/>
      <c r="W737" s="94"/>
      <c r="X737" s="39"/>
      <c r="Y737" s="13"/>
      <c r="Z737" s="13"/>
      <c r="AA737" s="13"/>
      <c r="AB737" s="13"/>
      <c r="AC737" s="13"/>
      <c r="AD737" s="13"/>
      <c r="AE737" s="13"/>
      <c r="AF737" s="13"/>
      <c r="AG737" s="13"/>
      <c r="AH737" s="39"/>
      <c r="AI737" s="140"/>
      <c r="AJ737" s="39"/>
      <c r="AK737" s="140"/>
      <c r="AL737" s="13"/>
      <c r="AM737" s="13"/>
      <c r="AN737" s="13"/>
      <c r="AO737" s="155"/>
      <c r="AP737" s="26"/>
      <c r="AQ737" s="26"/>
      <c r="AR737" s="26"/>
      <c r="AS737" s="26"/>
      <c r="AT737" s="26"/>
      <c r="AU737" s="26"/>
      <c r="AV737" s="26"/>
      <c r="AW737" s="26"/>
      <c r="AX737" s="26"/>
      <c r="AY737" s="26"/>
      <c r="AZ737" s="26"/>
      <c r="BA737" s="26"/>
      <c r="BB737" s="26"/>
      <c r="BC737" s="26"/>
      <c r="BD737" s="26"/>
      <c r="BE737" s="26"/>
      <c r="BF737" s="26"/>
    </row>
    <row r="738" spans="1:58" ht="15.75" customHeight="1" outlineLevel="1" x14ac:dyDescent="0.45">
      <c r="A738" s="13">
        <v>735</v>
      </c>
      <c r="B738" s="39" t="s">
        <v>524</v>
      </c>
      <c r="C738" s="216" t="s">
        <v>525</v>
      </c>
      <c r="D738" s="13" t="s">
        <v>797</v>
      </c>
      <c r="E738" s="13"/>
      <c r="F738" s="132" t="s">
        <v>181</v>
      </c>
      <c r="G738" s="13"/>
      <c r="H738" s="13"/>
      <c r="I738" s="13"/>
      <c r="J738" s="13"/>
      <c r="K738" s="13"/>
      <c r="L738" s="13"/>
      <c r="M738" s="39"/>
      <c r="N738" s="161" t="s">
        <v>805</v>
      </c>
      <c r="O738" s="69" t="s">
        <v>394</v>
      </c>
      <c r="P738" s="91">
        <v>-25.893969999999999</v>
      </c>
      <c r="Q738" s="91">
        <v>114.114</v>
      </c>
      <c r="R738" s="14" t="s">
        <v>230</v>
      </c>
      <c r="S738" s="87" t="s">
        <v>426</v>
      </c>
      <c r="T738" s="87"/>
      <c r="U738" s="87"/>
      <c r="V738" s="87"/>
      <c r="W738" s="94"/>
      <c r="X738" s="39"/>
      <c r="Y738" s="13"/>
      <c r="Z738" s="13"/>
      <c r="AA738" s="13"/>
      <c r="AB738" s="13"/>
      <c r="AC738" s="13"/>
      <c r="AD738" s="13"/>
      <c r="AE738" s="13"/>
      <c r="AF738" s="13"/>
      <c r="AG738" s="13"/>
      <c r="AH738" s="39"/>
      <c r="AI738" s="140"/>
      <c r="AJ738" s="39"/>
      <c r="AK738" s="140"/>
      <c r="AL738" s="13"/>
      <c r="AM738" s="13"/>
      <c r="AN738" s="13"/>
      <c r="AO738" s="155"/>
      <c r="AP738" s="26"/>
      <c r="AQ738" s="26"/>
      <c r="AR738" s="26"/>
      <c r="AS738" s="26"/>
      <c r="AT738" s="26"/>
      <c r="AU738" s="26"/>
      <c r="AV738" s="26"/>
      <c r="AW738" s="26"/>
      <c r="AX738" s="26"/>
      <c r="AY738" s="26"/>
      <c r="AZ738" s="26"/>
      <c r="BA738" s="26"/>
      <c r="BB738" s="26"/>
      <c r="BC738" s="26"/>
      <c r="BD738" s="26"/>
      <c r="BE738" s="26"/>
      <c r="BF738" s="26"/>
    </row>
    <row r="739" spans="1:58" ht="15.75" customHeight="1" outlineLevel="1" x14ac:dyDescent="0.45">
      <c r="A739" s="13">
        <v>736</v>
      </c>
      <c r="B739" s="39" t="s">
        <v>524</v>
      </c>
      <c r="C739" s="216" t="s">
        <v>525</v>
      </c>
      <c r="D739" s="13" t="s">
        <v>797</v>
      </c>
      <c r="E739" s="13"/>
      <c r="F739" s="132" t="s">
        <v>181</v>
      </c>
      <c r="G739" s="13"/>
      <c r="H739" s="13"/>
      <c r="I739" s="13"/>
      <c r="J739" s="13"/>
      <c r="K739" s="13"/>
      <c r="L739" s="13"/>
      <c r="M739" s="39"/>
      <c r="N739" s="161" t="s">
        <v>806</v>
      </c>
      <c r="O739" s="69" t="s">
        <v>394</v>
      </c>
      <c r="P739" s="91">
        <v>-25.851230000000001</v>
      </c>
      <c r="Q739" s="91">
        <v>113.93782</v>
      </c>
      <c r="R739" s="14" t="s">
        <v>230</v>
      </c>
      <c r="S739" s="87" t="s">
        <v>426</v>
      </c>
      <c r="T739" s="87"/>
      <c r="U739" s="87"/>
      <c r="V739" s="87"/>
      <c r="W739" s="94"/>
      <c r="X739" s="39"/>
      <c r="Y739" s="13"/>
      <c r="Z739" s="13"/>
      <c r="AA739" s="13"/>
      <c r="AB739" s="13"/>
      <c r="AC739" s="13"/>
      <c r="AD739" s="13"/>
      <c r="AE739" s="13"/>
      <c r="AF739" s="13"/>
      <c r="AG739" s="13"/>
      <c r="AH739" s="39"/>
      <c r="AI739" s="140"/>
      <c r="AJ739" s="39"/>
      <c r="AK739" s="140"/>
      <c r="AL739" s="13"/>
      <c r="AM739" s="13"/>
      <c r="AN739" s="13"/>
      <c r="AO739" s="155"/>
      <c r="AP739" s="26"/>
      <c r="AQ739" s="26"/>
      <c r="AR739" s="26"/>
      <c r="AS739" s="26"/>
      <c r="AT739" s="26"/>
      <c r="AU739" s="26"/>
      <c r="AV739" s="26"/>
      <c r="AW739" s="26"/>
      <c r="AX739" s="26"/>
      <c r="AY739" s="26"/>
      <c r="AZ739" s="26"/>
      <c r="BA739" s="26"/>
      <c r="BB739" s="26"/>
      <c r="BC739" s="26"/>
      <c r="BD739" s="26"/>
      <c r="BE739" s="26"/>
      <c r="BF739" s="26"/>
    </row>
    <row r="740" spans="1:58" ht="15.75" customHeight="1" outlineLevel="1" x14ac:dyDescent="0.45">
      <c r="A740" s="13">
        <v>737</v>
      </c>
      <c r="B740" s="39" t="s">
        <v>524</v>
      </c>
      <c r="C740" s="216" t="s">
        <v>525</v>
      </c>
      <c r="D740" s="13" t="s">
        <v>797</v>
      </c>
      <c r="E740" s="13"/>
      <c r="F740" s="132" t="s">
        <v>181</v>
      </c>
      <c r="G740" s="13"/>
      <c r="H740" s="13"/>
      <c r="I740" s="13"/>
      <c r="J740" s="13"/>
      <c r="K740" s="13"/>
      <c r="L740" s="13"/>
      <c r="M740" s="39"/>
      <c r="N740" s="161" t="s">
        <v>807</v>
      </c>
      <c r="O740" s="69" t="s">
        <v>394</v>
      </c>
      <c r="P740" s="91">
        <v>-31.989966666666668</v>
      </c>
      <c r="Q740" s="91">
        <v>116.91666666666667</v>
      </c>
      <c r="R740" s="14" t="s">
        <v>190</v>
      </c>
      <c r="S740" s="87" t="s">
        <v>395</v>
      </c>
      <c r="T740" s="87"/>
      <c r="U740" s="87"/>
      <c r="V740" s="87"/>
      <c r="W740" s="94"/>
      <c r="X740" s="39"/>
      <c r="Y740" s="13"/>
      <c r="Z740" s="13"/>
      <c r="AA740" s="13"/>
      <c r="AB740" s="13"/>
      <c r="AC740" s="13"/>
      <c r="AD740" s="13"/>
      <c r="AE740" s="13"/>
      <c r="AF740" s="13"/>
      <c r="AG740" s="13"/>
      <c r="AH740" s="39"/>
      <c r="AI740" s="140"/>
      <c r="AJ740" s="39"/>
      <c r="AK740" s="140"/>
      <c r="AL740" s="13"/>
      <c r="AM740" s="13"/>
      <c r="AN740" s="13"/>
      <c r="AO740" s="155"/>
      <c r="AP740" s="26"/>
      <c r="AQ740" s="26"/>
      <c r="AR740" s="26"/>
      <c r="AS740" s="26"/>
      <c r="AT740" s="26"/>
      <c r="AU740" s="26"/>
      <c r="AV740" s="26"/>
      <c r="AW740" s="26"/>
      <c r="AX740" s="26"/>
      <c r="AY740" s="26"/>
      <c r="AZ740" s="26"/>
      <c r="BA740" s="26"/>
      <c r="BB740" s="26"/>
      <c r="BC740" s="26"/>
      <c r="BD740" s="26"/>
      <c r="BE740" s="26"/>
      <c r="BF740" s="26"/>
    </row>
    <row r="741" spans="1:58" ht="15.75" customHeight="1" outlineLevel="1" x14ac:dyDescent="0.45">
      <c r="A741" s="13">
        <v>738</v>
      </c>
      <c r="B741" s="39" t="s">
        <v>524</v>
      </c>
      <c r="C741" s="216" t="s">
        <v>525</v>
      </c>
      <c r="D741" s="13" t="s">
        <v>797</v>
      </c>
      <c r="E741" s="13"/>
      <c r="F741" s="132" t="s">
        <v>181</v>
      </c>
      <c r="G741" s="13"/>
      <c r="H741" s="13"/>
      <c r="I741" s="13"/>
      <c r="J741" s="13"/>
      <c r="K741" s="13"/>
      <c r="L741" s="13"/>
      <c r="M741" s="39"/>
      <c r="N741" s="161" t="s">
        <v>808</v>
      </c>
      <c r="O741" s="69" t="s">
        <v>394</v>
      </c>
      <c r="P741" s="91">
        <v>-25.851230000000001</v>
      </c>
      <c r="Q741" s="91">
        <v>113.93782</v>
      </c>
      <c r="R741" s="14" t="s">
        <v>230</v>
      </c>
      <c r="S741" s="87" t="s">
        <v>426</v>
      </c>
      <c r="T741" s="87"/>
      <c r="U741" s="87"/>
      <c r="V741" s="87"/>
      <c r="W741" s="94"/>
      <c r="X741" s="39"/>
      <c r="Y741" s="13"/>
      <c r="Z741" s="13"/>
      <c r="AA741" s="13"/>
      <c r="AB741" s="13"/>
      <c r="AC741" s="13"/>
      <c r="AD741" s="13"/>
      <c r="AE741" s="13"/>
      <c r="AF741" s="13"/>
      <c r="AG741" s="13"/>
      <c r="AH741" s="39"/>
      <c r="AI741" s="140"/>
      <c r="AJ741" s="39"/>
      <c r="AK741" s="140"/>
      <c r="AL741" s="13"/>
      <c r="AM741" s="13"/>
      <c r="AN741" s="13"/>
      <c r="AO741" s="155"/>
      <c r="AP741" s="26"/>
      <c r="AQ741" s="26"/>
      <c r="AR741" s="26"/>
      <c r="AS741" s="26"/>
      <c r="AT741" s="26"/>
      <c r="AU741" s="26"/>
      <c r="AV741" s="26"/>
      <c r="AW741" s="26"/>
      <c r="AX741" s="26"/>
      <c r="AY741" s="26"/>
      <c r="AZ741" s="26"/>
      <c r="BA741" s="26"/>
      <c r="BB741" s="26"/>
      <c r="BC741" s="26"/>
      <c r="BD741" s="26"/>
      <c r="BE741" s="26"/>
      <c r="BF741" s="26"/>
    </row>
    <row r="742" spans="1:58" ht="15.75" customHeight="1" outlineLevel="1" x14ac:dyDescent="0.45">
      <c r="A742" s="13">
        <v>739</v>
      </c>
      <c r="B742" s="39" t="s">
        <v>524</v>
      </c>
      <c r="C742" s="216" t="s">
        <v>525</v>
      </c>
      <c r="D742" s="13" t="s">
        <v>797</v>
      </c>
      <c r="E742" s="13"/>
      <c r="F742" s="132" t="s">
        <v>181</v>
      </c>
      <c r="G742" s="13"/>
      <c r="H742" s="13"/>
      <c r="I742" s="13"/>
      <c r="J742" s="13"/>
      <c r="K742" s="13"/>
      <c r="L742" s="13"/>
      <c r="M742" s="39"/>
      <c r="N742" s="161" t="s">
        <v>808</v>
      </c>
      <c r="O742" s="69" t="s">
        <v>394</v>
      </c>
      <c r="P742" s="91">
        <v>-25.784420000000001</v>
      </c>
      <c r="Q742" s="91">
        <v>114.08992000000001</v>
      </c>
      <c r="R742" s="14" t="s">
        <v>230</v>
      </c>
      <c r="S742" s="87" t="s">
        <v>426</v>
      </c>
      <c r="T742" s="87"/>
      <c r="U742" s="87"/>
      <c r="V742" s="87"/>
      <c r="W742" s="94"/>
      <c r="X742" s="39"/>
      <c r="Y742" s="13"/>
      <c r="Z742" s="13"/>
      <c r="AA742" s="13"/>
      <c r="AB742" s="13"/>
      <c r="AC742" s="13"/>
      <c r="AD742" s="13"/>
      <c r="AE742" s="13"/>
      <c r="AF742" s="13"/>
      <c r="AG742" s="13"/>
      <c r="AH742" s="39"/>
      <c r="AI742" s="140"/>
      <c r="AJ742" s="39"/>
      <c r="AK742" s="140"/>
      <c r="AL742" s="13"/>
      <c r="AM742" s="13"/>
      <c r="AN742" s="13"/>
      <c r="AO742" s="155"/>
      <c r="AP742" s="26"/>
      <c r="AQ742" s="26"/>
      <c r="AR742" s="26"/>
      <c r="AS742" s="26"/>
      <c r="AT742" s="26"/>
      <c r="AU742" s="26"/>
      <c r="AV742" s="26"/>
      <c r="AW742" s="26"/>
      <c r="AX742" s="26"/>
      <c r="AY742" s="26"/>
      <c r="AZ742" s="26"/>
      <c r="BA742" s="26"/>
      <c r="BB742" s="26"/>
      <c r="BC742" s="26"/>
      <c r="BD742" s="26"/>
      <c r="BE742" s="26"/>
      <c r="BF742" s="26"/>
    </row>
    <row r="743" spans="1:58" ht="15.75" customHeight="1" outlineLevel="1" x14ac:dyDescent="0.45">
      <c r="A743" s="13">
        <v>740</v>
      </c>
      <c r="B743" s="39" t="s">
        <v>524</v>
      </c>
      <c r="C743" s="216" t="s">
        <v>525</v>
      </c>
      <c r="D743" s="13" t="s">
        <v>797</v>
      </c>
      <c r="E743" s="13"/>
      <c r="F743" s="132" t="s">
        <v>181</v>
      </c>
      <c r="G743" s="13"/>
      <c r="H743" s="13"/>
      <c r="I743" s="13"/>
      <c r="J743" s="13"/>
      <c r="K743" s="13"/>
      <c r="L743" s="13"/>
      <c r="M743" s="39"/>
      <c r="N743" s="161" t="s">
        <v>808</v>
      </c>
      <c r="O743" s="69" t="s">
        <v>394</v>
      </c>
      <c r="P743" s="91">
        <v>-25.802430000000001</v>
      </c>
      <c r="Q743" s="91">
        <v>114.11839999999999</v>
      </c>
      <c r="R743" s="14" t="s">
        <v>230</v>
      </c>
      <c r="S743" s="87" t="s">
        <v>426</v>
      </c>
      <c r="T743" s="87"/>
      <c r="U743" s="87"/>
      <c r="V743" s="87"/>
      <c r="W743" s="94"/>
      <c r="X743" s="39"/>
      <c r="Y743" s="13"/>
      <c r="Z743" s="13"/>
      <c r="AA743" s="13"/>
      <c r="AB743" s="13"/>
      <c r="AC743" s="13"/>
      <c r="AD743" s="13"/>
      <c r="AE743" s="13"/>
      <c r="AF743" s="13"/>
      <c r="AG743" s="13"/>
      <c r="AH743" s="39"/>
      <c r="AI743" s="140"/>
      <c r="AJ743" s="39"/>
      <c r="AK743" s="140"/>
      <c r="AL743" s="13"/>
      <c r="AM743" s="13"/>
      <c r="AN743" s="13"/>
      <c r="AO743" s="155"/>
      <c r="AP743" s="26"/>
      <c r="AQ743" s="26"/>
      <c r="AR743" s="26"/>
      <c r="AS743" s="26"/>
      <c r="AT743" s="26"/>
      <c r="AU743" s="26"/>
      <c r="AV743" s="26"/>
      <c r="AW743" s="26"/>
      <c r="AX743" s="26"/>
      <c r="AY743" s="26"/>
      <c r="AZ743" s="26"/>
      <c r="BA743" s="26"/>
      <c r="BB743" s="26"/>
      <c r="BC743" s="26"/>
      <c r="BD743" s="26"/>
      <c r="BE743" s="26"/>
      <c r="BF743" s="26"/>
    </row>
    <row r="744" spans="1:58" ht="15.75" customHeight="1" outlineLevel="1" x14ac:dyDescent="0.45">
      <c r="A744" s="13">
        <v>741</v>
      </c>
      <c r="B744" s="39" t="s">
        <v>524</v>
      </c>
      <c r="C744" s="216" t="s">
        <v>525</v>
      </c>
      <c r="D744" s="13" t="s">
        <v>797</v>
      </c>
      <c r="E744" s="13"/>
      <c r="F744" s="132" t="s">
        <v>181</v>
      </c>
      <c r="G744" s="13"/>
      <c r="H744" s="13"/>
      <c r="I744" s="13"/>
      <c r="J744" s="13"/>
      <c r="K744" s="13"/>
      <c r="L744" s="13"/>
      <c r="M744" s="39"/>
      <c r="N744" s="161" t="s">
        <v>808</v>
      </c>
      <c r="O744" s="69" t="s">
        <v>394</v>
      </c>
      <c r="P744" s="91">
        <v>-25.83033</v>
      </c>
      <c r="Q744" s="91">
        <v>114.13760000000001</v>
      </c>
      <c r="R744" s="14" t="s">
        <v>230</v>
      </c>
      <c r="S744" s="87" t="s">
        <v>426</v>
      </c>
      <c r="T744" s="87"/>
      <c r="U744" s="87"/>
      <c r="V744" s="87"/>
      <c r="W744" s="94"/>
      <c r="X744" s="39"/>
      <c r="Y744" s="13"/>
      <c r="Z744" s="13"/>
      <c r="AA744" s="13"/>
      <c r="AB744" s="13"/>
      <c r="AC744" s="13"/>
      <c r="AD744" s="13"/>
      <c r="AE744" s="13"/>
      <c r="AF744" s="13"/>
      <c r="AG744" s="13"/>
      <c r="AH744" s="39"/>
      <c r="AI744" s="140"/>
      <c r="AJ744" s="39"/>
      <c r="AK744" s="140"/>
      <c r="AL744" s="13"/>
      <c r="AM744" s="13"/>
      <c r="AN744" s="13"/>
      <c r="AO744" s="155"/>
      <c r="AP744" s="26"/>
      <c r="AQ744" s="26"/>
      <c r="AR744" s="26"/>
      <c r="AS744" s="26"/>
      <c r="AT744" s="26"/>
      <c r="AU744" s="26"/>
      <c r="AV744" s="26"/>
      <c r="AW744" s="26"/>
      <c r="AX744" s="26"/>
      <c r="AY744" s="26"/>
      <c r="AZ744" s="26"/>
      <c r="BA744" s="26"/>
      <c r="BB744" s="26"/>
      <c r="BC744" s="26"/>
      <c r="BD744" s="26"/>
      <c r="BE744" s="26"/>
      <c r="BF744" s="26"/>
    </row>
    <row r="745" spans="1:58" ht="15.75" customHeight="1" outlineLevel="1" x14ac:dyDescent="0.45">
      <c r="A745" s="13">
        <v>742</v>
      </c>
      <c r="B745" s="39" t="s">
        <v>524</v>
      </c>
      <c r="C745" s="216" t="s">
        <v>525</v>
      </c>
      <c r="D745" s="13" t="s">
        <v>797</v>
      </c>
      <c r="E745" s="13"/>
      <c r="F745" s="132" t="s">
        <v>181</v>
      </c>
      <c r="G745" s="13"/>
      <c r="H745" s="13"/>
      <c r="I745" s="13"/>
      <c r="J745" s="13"/>
      <c r="K745" s="13"/>
      <c r="L745" s="13"/>
      <c r="M745" s="39"/>
      <c r="N745" s="161" t="s">
        <v>808</v>
      </c>
      <c r="O745" s="69" t="s">
        <v>394</v>
      </c>
      <c r="P745" s="91">
        <v>-25.861650000000001</v>
      </c>
      <c r="Q745" s="91">
        <v>114.14812999999999</v>
      </c>
      <c r="R745" s="14" t="s">
        <v>230</v>
      </c>
      <c r="S745" s="87" t="s">
        <v>426</v>
      </c>
      <c r="T745" s="87"/>
      <c r="U745" s="87"/>
      <c r="V745" s="87"/>
      <c r="W745" s="94"/>
      <c r="X745" s="39"/>
      <c r="Y745" s="13"/>
      <c r="Z745" s="13"/>
      <c r="AA745" s="13"/>
      <c r="AB745" s="13"/>
      <c r="AC745" s="13"/>
      <c r="AD745" s="13"/>
      <c r="AE745" s="13"/>
      <c r="AF745" s="13"/>
      <c r="AG745" s="13"/>
      <c r="AH745" s="39"/>
      <c r="AI745" s="140"/>
      <c r="AJ745" s="39"/>
      <c r="AK745" s="140"/>
      <c r="AL745" s="13"/>
      <c r="AM745" s="13"/>
      <c r="AN745" s="13"/>
      <c r="AO745" s="155"/>
      <c r="AP745" s="26"/>
      <c r="AQ745" s="26"/>
      <c r="AR745" s="26"/>
      <c r="AS745" s="26"/>
      <c r="AT745" s="26"/>
      <c r="AU745" s="26"/>
      <c r="AV745" s="26"/>
      <c r="AW745" s="26"/>
      <c r="AX745" s="26"/>
      <c r="AY745" s="26"/>
      <c r="AZ745" s="26"/>
      <c r="BA745" s="26"/>
      <c r="BB745" s="26"/>
      <c r="BC745" s="26"/>
      <c r="BD745" s="26"/>
      <c r="BE745" s="26"/>
      <c r="BF745" s="26"/>
    </row>
    <row r="746" spans="1:58" ht="15.75" customHeight="1" outlineLevel="1" x14ac:dyDescent="0.45">
      <c r="A746" s="13">
        <v>743</v>
      </c>
      <c r="B746" s="39" t="s">
        <v>524</v>
      </c>
      <c r="C746" s="216" t="s">
        <v>525</v>
      </c>
      <c r="D746" s="13" t="s">
        <v>797</v>
      </c>
      <c r="E746" s="13"/>
      <c r="F746" s="132" t="s">
        <v>181</v>
      </c>
      <c r="G746" s="13"/>
      <c r="H746" s="13"/>
      <c r="I746" s="13"/>
      <c r="J746" s="13"/>
      <c r="K746" s="13"/>
      <c r="L746" s="13"/>
      <c r="M746" s="39"/>
      <c r="N746" s="161" t="s">
        <v>808</v>
      </c>
      <c r="O746" s="69" t="s">
        <v>394</v>
      </c>
      <c r="P746" s="91">
        <v>-25.924029999999998</v>
      </c>
      <c r="Q746" s="91">
        <v>114.16412</v>
      </c>
      <c r="R746" s="14" t="s">
        <v>230</v>
      </c>
      <c r="S746" s="87" t="s">
        <v>426</v>
      </c>
      <c r="T746" s="87"/>
      <c r="U746" s="87"/>
      <c r="V746" s="87"/>
      <c r="W746" s="94"/>
      <c r="X746" s="39"/>
      <c r="Y746" s="13"/>
      <c r="Z746" s="13"/>
      <c r="AA746" s="13"/>
      <c r="AB746" s="13"/>
      <c r="AC746" s="13"/>
      <c r="AD746" s="13"/>
      <c r="AE746" s="13"/>
      <c r="AF746" s="13"/>
      <c r="AG746" s="13"/>
      <c r="AH746" s="39"/>
      <c r="AI746" s="140"/>
      <c r="AJ746" s="39"/>
      <c r="AK746" s="140"/>
      <c r="AL746" s="13"/>
      <c r="AM746" s="13"/>
      <c r="AN746" s="13"/>
      <c r="AO746" s="155"/>
      <c r="AP746" s="26"/>
      <c r="AQ746" s="26"/>
      <c r="AR746" s="26"/>
      <c r="AS746" s="26"/>
      <c r="AT746" s="26"/>
      <c r="AU746" s="26"/>
      <c r="AV746" s="26"/>
      <c r="AW746" s="26"/>
      <c r="AX746" s="26"/>
      <c r="AY746" s="26"/>
      <c r="AZ746" s="26"/>
      <c r="BA746" s="26"/>
      <c r="BB746" s="26"/>
      <c r="BC746" s="26"/>
      <c r="BD746" s="26"/>
      <c r="BE746" s="26"/>
      <c r="BF746" s="26"/>
    </row>
    <row r="747" spans="1:58" ht="15.75" customHeight="1" outlineLevel="1" x14ac:dyDescent="0.45">
      <c r="A747" s="13">
        <v>744</v>
      </c>
      <c r="B747" s="39" t="s">
        <v>524</v>
      </c>
      <c r="C747" s="216" t="s">
        <v>525</v>
      </c>
      <c r="D747" s="13" t="s">
        <v>797</v>
      </c>
      <c r="E747" s="13"/>
      <c r="F747" s="132" t="s">
        <v>181</v>
      </c>
      <c r="G747" s="13"/>
      <c r="H747" s="13"/>
      <c r="I747" s="13"/>
      <c r="J747" s="13"/>
      <c r="K747" s="13"/>
      <c r="L747" s="13"/>
      <c r="M747" s="39"/>
      <c r="N747" s="161" t="s">
        <v>808</v>
      </c>
      <c r="O747" s="69" t="s">
        <v>394</v>
      </c>
      <c r="P747" s="91">
        <v>-25.95637</v>
      </c>
      <c r="Q747" s="91">
        <v>114.17398</v>
      </c>
      <c r="R747" s="14" t="s">
        <v>230</v>
      </c>
      <c r="S747" s="87" t="s">
        <v>426</v>
      </c>
      <c r="T747" s="87"/>
      <c r="U747" s="87"/>
      <c r="V747" s="87"/>
      <c r="W747" s="94"/>
      <c r="X747" s="39"/>
      <c r="Y747" s="13"/>
      <c r="Z747" s="13"/>
      <c r="AA747" s="13"/>
      <c r="AB747" s="13"/>
      <c r="AC747" s="13"/>
      <c r="AD747" s="13"/>
      <c r="AE747" s="13"/>
      <c r="AF747" s="13"/>
      <c r="AG747" s="13"/>
      <c r="AH747" s="39"/>
      <c r="AI747" s="140"/>
      <c r="AJ747" s="39"/>
      <c r="AK747" s="140"/>
      <c r="AL747" s="13"/>
      <c r="AM747" s="13"/>
      <c r="AN747" s="13"/>
      <c r="AO747" s="155"/>
      <c r="AP747" s="26"/>
      <c r="AQ747" s="26"/>
      <c r="AR747" s="26"/>
      <c r="AS747" s="26"/>
      <c r="AT747" s="26"/>
      <c r="AU747" s="26"/>
      <c r="AV747" s="26"/>
      <c r="AW747" s="26"/>
      <c r="AX747" s="26"/>
      <c r="AY747" s="26"/>
      <c r="AZ747" s="26"/>
      <c r="BA747" s="26"/>
      <c r="BB747" s="26"/>
      <c r="BC747" s="26"/>
      <c r="BD747" s="26"/>
      <c r="BE747" s="26"/>
      <c r="BF747" s="26"/>
    </row>
    <row r="748" spans="1:58" ht="15.75" customHeight="1" outlineLevel="1" x14ac:dyDescent="0.45">
      <c r="A748" s="13">
        <v>745</v>
      </c>
      <c r="B748" s="39" t="s">
        <v>524</v>
      </c>
      <c r="C748" s="216" t="s">
        <v>525</v>
      </c>
      <c r="D748" s="13" t="s">
        <v>797</v>
      </c>
      <c r="E748" s="13"/>
      <c r="F748" s="132" t="s">
        <v>181</v>
      </c>
      <c r="G748" s="13"/>
      <c r="H748" s="13"/>
      <c r="I748" s="13"/>
      <c r="J748" s="13"/>
      <c r="K748" s="13"/>
      <c r="L748" s="13"/>
      <c r="M748" s="39"/>
      <c r="N748" s="161" t="s">
        <v>808</v>
      </c>
      <c r="O748" s="69" t="s">
        <v>394</v>
      </c>
      <c r="P748" s="91">
        <v>-25.92981</v>
      </c>
      <c r="Q748" s="91">
        <v>114.09576</v>
      </c>
      <c r="R748" s="14" t="s">
        <v>230</v>
      </c>
      <c r="S748" s="87" t="s">
        <v>426</v>
      </c>
      <c r="T748" s="87"/>
      <c r="U748" s="87"/>
      <c r="V748" s="87"/>
      <c r="W748" s="94"/>
      <c r="X748" s="39"/>
      <c r="Y748" s="13"/>
      <c r="Z748" s="13"/>
      <c r="AA748" s="13"/>
      <c r="AB748" s="13"/>
      <c r="AC748" s="13"/>
      <c r="AD748" s="13"/>
      <c r="AE748" s="13"/>
      <c r="AF748" s="13"/>
      <c r="AG748" s="13"/>
      <c r="AH748" s="39"/>
      <c r="AI748" s="140"/>
      <c r="AJ748" s="39"/>
      <c r="AK748" s="140"/>
      <c r="AL748" s="13"/>
      <c r="AM748" s="13"/>
      <c r="AN748" s="13"/>
      <c r="AO748" s="155"/>
      <c r="AP748" s="26"/>
      <c r="AQ748" s="26"/>
      <c r="AR748" s="26"/>
      <c r="AS748" s="26"/>
      <c r="AT748" s="26"/>
      <c r="AU748" s="26"/>
      <c r="AV748" s="26"/>
      <c r="AW748" s="26"/>
      <c r="AX748" s="26"/>
      <c r="AY748" s="26"/>
      <c r="AZ748" s="26"/>
      <c r="BA748" s="26"/>
      <c r="BB748" s="26"/>
      <c r="BC748" s="26"/>
      <c r="BD748" s="26"/>
      <c r="BE748" s="26"/>
      <c r="BF748" s="26"/>
    </row>
    <row r="749" spans="1:58" ht="15.75" customHeight="1" outlineLevel="1" x14ac:dyDescent="0.45">
      <c r="A749" s="13">
        <v>746</v>
      </c>
      <c r="B749" s="39" t="s">
        <v>524</v>
      </c>
      <c r="C749" s="216" t="s">
        <v>525</v>
      </c>
      <c r="D749" s="13" t="s">
        <v>797</v>
      </c>
      <c r="E749" s="13"/>
      <c r="F749" s="132" t="s">
        <v>181</v>
      </c>
      <c r="G749" s="13"/>
      <c r="H749" s="13"/>
      <c r="I749" s="13"/>
      <c r="J749" s="13"/>
      <c r="K749" s="13"/>
      <c r="L749" s="13"/>
      <c r="M749" s="39"/>
      <c r="N749" s="161" t="s">
        <v>808</v>
      </c>
      <c r="O749" s="69" t="s">
        <v>394</v>
      </c>
      <c r="P749" s="91">
        <v>-25.92191</v>
      </c>
      <c r="Q749" s="91">
        <v>114.05618</v>
      </c>
      <c r="R749" s="14" t="s">
        <v>230</v>
      </c>
      <c r="S749" s="87" t="s">
        <v>426</v>
      </c>
      <c r="T749" s="87"/>
      <c r="U749" s="87"/>
      <c r="V749" s="87"/>
      <c r="W749" s="94"/>
      <c r="X749" s="39"/>
      <c r="Y749" s="13"/>
      <c r="Z749" s="13"/>
      <c r="AA749" s="13"/>
      <c r="AB749" s="13"/>
      <c r="AC749" s="13"/>
      <c r="AD749" s="13"/>
      <c r="AE749" s="13"/>
      <c r="AF749" s="13"/>
      <c r="AG749" s="13"/>
      <c r="AH749" s="39"/>
      <c r="AI749" s="140"/>
      <c r="AJ749" s="39"/>
      <c r="AK749" s="140"/>
      <c r="AL749" s="13"/>
      <c r="AM749" s="13"/>
      <c r="AN749" s="13"/>
      <c r="AO749" s="155"/>
      <c r="AP749" s="26"/>
      <c r="AQ749" s="26"/>
      <c r="AR749" s="26"/>
      <c r="AS749" s="26"/>
      <c r="AT749" s="26"/>
      <c r="AU749" s="26"/>
      <c r="AV749" s="26"/>
      <c r="AW749" s="26"/>
      <c r="AX749" s="26"/>
      <c r="AY749" s="26"/>
      <c r="AZ749" s="26"/>
      <c r="BA749" s="26"/>
      <c r="BB749" s="26"/>
      <c r="BC749" s="26"/>
      <c r="BD749" s="26"/>
      <c r="BE749" s="26"/>
      <c r="BF749" s="26"/>
    </row>
    <row r="750" spans="1:58" ht="15.75" customHeight="1" outlineLevel="1" x14ac:dyDescent="0.45">
      <c r="A750" s="13">
        <v>747</v>
      </c>
      <c r="B750" s="39" t="s">
        <v>524</v>
      </c>
      <c r="C750" s="216" t="s">
        <v>525</v>
      </c>
      <c r="D750" s="13" t="s">
        <v>797</v>
      </c>
      <c r="E750" s="13"/>
      <c r="F750" s="132" t="s">
        <v>181</v>
      </c>
      <c r="G750" s="13"/>
      <c r="H750" s="13"/>
      <c r="I750" s="13"/>
      <c r="J750" s="13"/>
      <c r="K750" s="13"/>
      <c r="L750" s="13"/>
      <c r="M750" s="39"/>
      <c r="N750" s="161" t="s">
        <v>808</v>
      </c>
      <c r="O750" s="69" t="s">
        <v>394</v>
      </c>
      <c r="P750" s="91">
        <v>-25.92351</v>
      </c>
      <c r="Q750" s="91">
        <v>114.0149</v>
      </c>
      <c r="R750" s="14" t="s">
        <v>230</v>
      </c>
      <c r="S750" s="87" t="s">
        <v>426</v>
      </c>
      <c r="T750" s="87"/>
      <c r="U750" s="87"/>
      <c r="V750" s="87"/>
      <c r="W750" s="94"/>
      <c r="X750" s="39"/>
      <c r="Y750" s="13"/>
      <c r="Z750" s="13"/>
      <c r="AA750" s="13"/>
      <c r="AB750" s="13"/>
      <c r="AC750" s="13"/>
      <c r="AD750" s="13"/>
      <c r="AE750" s="13"/>
      <c r="AF750" s="13"/>
      <c r="AG750" s="13"/>
      <c r="AH750" s="39"/>
      <c r="AI750" s="140"/>
      <c r="AJ750" s="39"/>
      <c r="AK750" s="140"/>
      <c r="AL750" s="13"/>
      <c r="AM750" s="13"/>
      <c r="AN750" s="13"/>
      <c r="AO750" s="155"/>
      <c r="AP750" s="26"/>
      <c r="AQ750" s="26"/>
      <c r="AR750" s="26"/>
      <c r="AS750" s="26"/>
      <c r="AT750" s="26"/>
      <c r="AU750" s="26"/>
      <c r="AV750" s="26"/>
      <c r="AW750" s="26"/>
      <c r="AX750" s="26"/>
      <c r="AY750" s="26"/>
      <c r="AZ750" s="26"/>
      <c r="BA750" s="26"/>
      <c r="BB750" s="26"/>
      <c r="BC750" s="26"/>
      <c r="BD750" s="26"/>
      <c r="BE750" s="26"/>
      <c r="BF750" s="26"/>
    </row>
    <row r="751" spans="1:58" ht="15.75" customHeight="1" outlineLevel="1" x14ac:dyDescent="0.45">
      <c r="A751" s="13">
        <v>748</v>
      </c>
      <c r="B751" s="39" t="s">
        <v>524</v>
      </c>
      <c r="C751" s="216" t="s">
        <v>525</v>
      </c>
      <c r="D751" s="13" t="s">
        <v>797</v>
      </c>
      <c r="E751" s="13"/>
      <c r="F751" s="132" t="s">
        <v>181</v>
      </c>
      <c r="G751" s="13"/>
      <c r="H751" s="13"/>
      <c r="I751" s="13"/>
      <c r="J751" s="13"/>
      <c r="K751" s="13"/>
      <c r="L751" s="13"/>
      <c r="M751" s="39"/>
      <c r="N751" s="161" t="s">
        <v>808</v>
      </c>
      <c r="O751" s="69" t="s">
        <v>394</v>
      </c>
      <c r="P751" s="91">
        <v>-25.919029999999999</v>
      </c>
      <c r="Q751" s="91">
        <v>113.97392000000001</v>
      </c>
      <c r="R751" s="14" t="s">
        <v>230</v>
      </c>
      <c r="S751" s="87" t="s">
        <v>426</v>
      </c>
      <c r="T751" s="87"/>
      <c r="U751" s="87"/>
      <c r="V751" s="87"/>
      <c r="W751" s="94"/>
      <c r="X751" s="39"/>
      <c r="Y751" s="13"/>
      <c r="Z751" s="13"/>
      <c r="AA751" s="13"/>
      <c r="AB751" s="13"/>
      <c r="AC751" s="13"/>
      <c r="AD751" s="13"/>
      <c r="AE751" s="13"/>
      <c r="AF751" s="13"/>
      <c r="AG751" s="13"/>
      <c r="AH751" s="39"/>
      <c r="AI751" s="140"/>
      <c r="AJ751" s="39"/>
      <c r="AK751" s="140"/>
      <c r="AL751" s="13"/>
      <c r="AM751" s="13"/>
      <c r="AN751" s="13"/>
      <c r="AO751" s="155"/>
      <c r="AP751" s="26"/>
      <c r="AQ751" s="26"/>
      <c r="AR751" s="26"/>
      <c r="AS751" s="26"/>
      <c r="AT751" s="26"/>
      <c r="AU751" s="26"/>
      <c r="AV751" s="26"/>
      <c r="AW751" s="26"/>
      <c r="AX751" s="26"/>
      <c r="AY751" s="26"/>
      <c r="AZ751" s="26"/>
      <c r="BA751" s="26"/>
      <c r="BB751" s="26"/>
      <c r="BC751" s="26"/>
      <c r="BD751" s="26"/>
      <c r="BE751" s="26"/>
      <c r="BF751" s="26"/>
    </row>
    <row r="752" spans="1:58" ht="15.75" customHeight="1" outlineLevel="1" x14ac:dyDescent="0.45">
      <c r="A752" s="13">
        <v>749</v>
      </c>
      <c r="B752" s="39" t="s">
        <v>524</v>
      </c>
      <c r="C752" s="216" t="s">
        <v>525</v>
      </c>
      <c r="D752" s="13" t="s">
        <v>797</v>
      </c>
      <c r="E752" s="13"/>
      <c r="F752" s="132" t="s">
        <v>181</v>
      </c>
      <c r="G752" s="13"/>
      <c r="H752" s="13"/>
      <c r="I752" s="13"/>
      <c r="J752" s="13"/>
      <c r="K752" s="13"/>
      <c r="L752" s="13"/>
      <c r="M752" s="39"/>
      <c r="N752" s="161" t="s">
        <v>808</v>
      </c>
      <c r="O752" s="69" t="s">
        <v>394</v>
      </c>
      <c r="P752" s="91">
        <v>-25.895810000000001</v>
      </c>
      <c r="Q752" s="91">
        <v>113.997</v>
      </c>
      <c r="R752" s="14" t="s">
        <v>230</v>
      </c>
      <c r="S752" s="87" t="s">
        <v>426</v>
      </c>
      <c r="T752" s="87"/>
      <c r="U752" s="87"/>
      <c r="V752" s="87"/>
      <c r="W752" s="94"/>
      <c r="X752" s="39"/>
      <c r="Y752" s="13"/>
      <c r="Z752" s="13"/>
      <c r="AA752" s="13"/>
      <c r="AB752" s="13"/>
      <c r="AC752" s="13"/>
      <c r="AD752" s="13"/>
      <c r="AE752" s="13"/>
      <c r="AF752" s="13"/>
      <c r="AG752" s="13"/>
      <c r="AH752" s="39"/>
      <c r="AI752" s="140"/>
      <c r="AJ752" s="39"/>
      <c r="AK752" s="140"/>
      <c r="AL752" s="13"/>
      <c r="AM752" s="13"/>
      <c r="AN752" s="13"/>
      <c r="AO752" s="155"/>
      <c r="AP752" s="26"/>
      <c r="AQ752" s="26"/>
      <c r="AR752" s="26"/>
      <c r="AS752" s="26"/>
      <c r="AT752" s="26"/>
      <c r="AU752" s="26"/>
      <c r="AV752" s="26"/>
      <c r="AW752" s="26"/>
      <c r="AX752" s="26"/>
      <c r="AY752" s="26"/>
      <c r="AZ752" s="26"/>
      <c r="BA752" s="26"/>
      <c r="BB752" s="26"/>
      <c r="BC752" s="26"/>
      <c r="BD752" s="26"/>
      <c r="BE752" s="26"/>
      <c r="BF752" s="26"/>
    </row>
    <row r="753" spans="1:58" ht="15.75" customHeight="1" outlineLevel="1" x14ac:dyDescent="0.45">
      <c r="A753" s="13">
        <v>750</v>
      </c>
      <c r="B753" s="39" t="s">
        <v>524</v>
      </c>
      <c r="C753" s="216" t="s">
        <v>525</v>
      </c>
      <c r="D753" s="13" t="s">
        <v>797</v>
      </c>
      <c r="E753" s="13"/>
      <c r="F753" s="132" t="s">
        <v>181</v>
      </c>
      <c r="G753" s="13"/>
      <c r="H753" s="13"/>
      <c r="I753" s="13"/>
      <c r="J753" s="13"/>
      <c r="K753" s="13"/>
      <c r="L753" s="13"/>
      <c r="M753" s="39"/>
      <c r="N753" s="161" t="s">
        <v>808</v>
      </c>
      <c r="O753" s="69" t="s">
        <v>394</v>
      </c>
      <c r="P753" s="91">
        <v>-25.876560000000001</v>
      </c>
      <c r="Q753" s="91">
        <v>114.03211</v>
      </c>
      <c r="R753" s="14" t="s">
        <v>230</v>
      </c>
      <c r="S753" s="87" t="s">
        <v>426</v>
      </c>
      <c r="T753" s="87"/>
      <c r="U753" s="87"/>
      <c r="V753" s="87"/>
      <c r="W753" s="94"/>
      <c r="X753" s="39"/>
      <c r="Y753" s="13"/>
      <c r="Z753" s="13"/>
      <c r="AA753" s="13"/>
      <c r="AB753" s="13"/>
      <c r="AC753" s="13"/>
      <c r="AD753" s="13"/>
      <c r="AE753" s="13"/>
      <c r="AF753" s="13"/>
      <c r="AG753" s="13"/>
      <c r="AH753" s="39"/>
      <c r="AI753" s="140"/>
      <c r="AJ753" s="39"/>
      <c r="AK753" s="140"/>
      <c r="AL753" s="13"/>
      <c r="AM753" s="13"/>
      <c r="AN753" s="13"/>
      <c r="AO753" s="155"/>
      <c r="AP753" s="26"/>
      <c r="AQ753" s="26"/>
      <c r="AR753" s="26"/>
      <c r="AS753" s="26"/>
      <c r="AT753" s="26"/>
      <c r="AU753" s="26"/>
      <c r="AV753" s="26"/>
      <c r="AW753" s="26"/>
      <c r="AX753" s="26"/>
      <c r="AY753" s="26"/>
      <c r="AZ753" s="26"/>
      <c r="BA753" s="26"/>
      <c r="BB753" s="26"/>
      <c r="BC753" s="26"/>
      <c r="BD753" s="26"/>
      <c r="BE753" s="26"/>
      <c r="BF753" s="26"/>
    </row>
    <row r="754" spans="1:58" ht="15.75" customHeight="1" outlineLevel="1" x14ac:dyDescent="0.45">
      <c r="A754" s="13">
        <v>751</v>
      </c>
      <c r="B754" s="39" t="s">
        <v>524</v>
      </c>
      <c r="C754" s="216" t="s">
        <v>525</v>
      </c>
      <c r="D754" s="13" t="s">
        <v>797</v>
      </c>
      <c r="E754" s="13"/>
      <c r="F754" s="132" t="s">
        <v>181</v>
      </c>
      <c r="G754" s="13"/>
      <c r="H754" s="13"/>
      <c r="I754" s="13"/>
      <c r="J754" s="13"/>
      <c r="K754" s="13"/>
      <c r="L754" s="13"/>
      <c r="M754" s="39"/>
      <c r="N754" s="161" t="s">
        <v>808</v>
      </c>
      <c r="O754" s="69" t="s">
        <v>394</v>
      </c>
      <c r="P754" s="91">
        <v>-25.868829999999999</v>
      </c>
      <c r="Q754" s="91">
        <v>114.07194</v>
      </c>
      <c r="R754" s="14" t="s">
        <v>230</v>
      </c>
      <c r="S754" s="87" t="s">
        <v>426</v>
      </c>
      <c r="T754" s="87"/>
      <c r="U754" s="87"/>
      <c r="V754" s="87"/>
      <c r="W754" s="94"/>
      <c r="X754" s="39"/>
      <c r="Y754" s="13"/>
      <c r="Z754" s="13"/>
      <c r="AA754" s="13"/>
      <c r="AB754" s="13"/>
      <c r="AC754" s="13"/>
      <c r="AD754" s="13"/>
      <c r="AE754" s="13"/>
      <c r="AF754" s="13"/>
      <c r="AG754" s="13"/>
      <c r="AH754" s="39"/>
      <c r="AI754" s="140"/>
      <c r="AJ754" s="39"/>
      <c r="AK754" s="140"/>
      <c r="AL754" s="13"/>
      <c r="AM754" s="13"/>
      <c r="AN754" s="13"/>
      <c r="AO754" s="155"/>
      <c r="AP754" s="26"/>
      <c r="AQ754" s="26"/>
      <c r="AR754" s="26"/>
      <c r="AS754" s="26"/>
      <c r="AT754" s="26"/>
      <c r="AU754" s="26"/>
      <c r="AV754" s="26"/>
      <c r="AW754" s="26"/>
      <c r="AX754" s="26"/>
      <c r="AY754" s="26"/>
      <c r="AZ754" s="26"/>
      <c r="BA754" s="26"/>
      <c r="BB754" s="26"/>
      <c r="BC754" s="26"/>
      <c r="BD754" s="26"/>
      <c r="BE754" s="26"/>
      <c r="BF754" s="26"/>
    </row>
    <row r="755" spans="1:58" ht="15.75" customHeight="1" outlineLevel="1" x14ac:dyDescent="0.45">
      <c r="A755" s="13">
        <v>752</v>
      </c>
      <c r="B755" s="39" t="s">
        <v>524</v>
      </c>
      <c r="C755" s="216" t="s">
        <v>525</v>
      </c>
      <c r="D755" s="13" t="s">
        <v>797</v>
      </c>
      <c r="E755" s="13"/>
      <c r="F755" s="132" t="s">
        <v>181</v>
      </c>
      <c r="G755" s="13"/>
      <c r="H755" s="13"/>
      <c r="I755" s="13"/>
      <c r="J755" s="13"/>
      <c r="K755" s="13"/>
      <c r="L755" s="13"/>
      <c r="M755" s="39"/>
      <c r="N755" s="161" t="s">
        <v>808</v>
      </c>
      <c r="O755" s="69" t="s">
        <v>394</v>
      </c>
      <c r="P755" s="91">
        <v>-25.856619999999999</v>
      </c>
      <c r="Q755" s="91">
        <v>114.10688</v>
      </c>
      <c r="R755" s="14" t="s">
        <v>230</v>
      </c>
      <c r="S755" s="87" t="s">
        <v>426</v>
      </c>
      <c r="T755" s="87"/>
      <c r="U755" s="87"/>
      <c r="V755" s="87"/>
      <c r="W755" s="94"/>
      <c r="X755" s="39"/>
      <c r="Y755" s="13"/>
      <c r="Z755" s="13"/>
      <c r="AA755" s="13"/>
      <c r="AB755" s="13"/>
      <c r="AC755" s="13"/>
      <c r="AD755" s="13"/>
      <c r="AE755" s="13"/>
      <c r="AF755" s="13"/>
      <c r="AG755" s="13"/>
      <c r="AH755" s="39"/>
      <c r="AI755" s="140"/>
      <c r="AJ755" s="39"/>
      <c r="AK755" s="140"/>
      <c r="AL755" s="13"/>
      <c r="AM755" s="13"/>
      <c r="AN755" s="13"/>
      <c r="AO755" s="155"/>
      <c r="AP755" s="26"/>
      <c r="AQ755" s="26"/>
      <c r="AR755" s="26"/>
      <c r="AS755" s="26"/>
      <c r="AT755" s="26"/>
      <c r="AU755" s="26"/>
      <c r="AV755" s="26"/>
      <c r="AW755" s="26"/>
      <c r="AX755" s="26"/>
      <c r="AY755" s="26"/>
      <c r="AZ755" s="26"/>
      <c r="BA755" s="26"/>
      <c r="BB755" s="26"/>
      <c r="BC755" s="26"/>
      <c r="BD755" s="26"/>
      <c r="BE755" s="26"/>
      <c r="BF755" s="26"/>
    </row>
    <row r="756" spans="1:58" ht="15.75" customHeight="1" outlineLevel="1" x14ac:dyDescent="0.45">
      <c r="A756" s="13">
        <v>753</v>
      </c>
      <c r="B756" s="39" t="s">
        <v>524</v>
      </c>
      <c r="C756" s="216" t="s">
        <v>525</v>
      </c>
      <c r="D756" s="13" t="s">
        <v>797</v>
      </c>
      <c r="E756" s="13"/>
      <c r="F756" s="132" t="s">
        <v>181</v>
      </c>
      <c r="G756" s="13"/>
      <c r="H756" s="13"/>
      <c r="I756" s="13"/>
      <c r="J756" s="13"/>
      <c r="K756" s="13"/>
      <c r="L756" s="13"/>
      <c r="M756" s="39"/>
      <c r="N756" s="161" t="s">
        <v>808</v>
      </c>
      <c r="O756" s="69" t="s">
        <v>394</v>
      </c>
      <c r="P756" s="91">
        <v>-25.98638</v>
      </c>
      <c r="Q756" s="91">
        <v>113.9259</v>
      </c>
      <c r="R756" s="14" t="s">
        <v>230</v>
      </c>
      <c r="S756" s="87" t="s">
        <v>426</v>
      </c>
      <c r="T756" s="87"/>
      <c r="U756" s="87"/>
      <c r="V756" s="87"/>
      <c r="W756" s="94"/>
      <c r="X756" s="39"/>
      <c r="Y756" s="13"/>
      <c r="Z756" s="13"/>
      <c r="AA756" s="13"/>
      <c r="AB756" s="13"/>
      <c r="AC756" s="13"/>
      <c r="AD756" s="13"/>
      <c r="AE756" s="13"/>
      <c r="AF756" s="13"/>
      <c r="AG756" s="13"/>
      <c r="AH756" s="39"/>
      <c r="AI756" s="140"/>
      <c r="AJ756" s="39"/>
      <c r="AK756" s="140"/>
      <c r="AL756" s="13"/>
      <c r="AM756" s="13"/>
      <c r="AN756" s="13"/>
      <c r="AO756" s="155"/>
      <c r="AP756" s="26"/>
      <c r="AQ756" s="26"/>
      <c r="AR756" s="26"/>
      <c r="AS756" s="26"/>
      <c r="AT756" s="26"/>
      <c r="AU756" s="26"/>
      <c r="AV756" s="26"/>
      <c r="AW756" s="26"/>
      <c r="AX756" s="26"/>
      <c r="AY756" s="26"/>
      <c r="AZ756" s="26"/>
      <c r="BA756" s="26"/>
      <c r="BB756" s="26"/>
      <c r="BC756" s="26"/>
      <c r="BD756" s="26"/>
      <c r="BE756" s="26"/>
      <c r="BF756" s="26"/>
    </row>
    <row r="757" spans="1:58" ht="15.75" customHeight="1" outlineLevel="1" x14ac:dyDescent="0.45">
      <c r="A757" s="13">
        <v>754</v>
      </c>
      <c r="B757" s="39" t="s">
        <v>524</v>
      </c>
      <c r="C757" s="216" t="s">
        <v>525</v>
      </c>
      <c r="D757" s="13" t="s">
        <v>797</v>
      </c>
      <c r="E757" s="13"/>
      <c r="F757" s="132" t="s">
        <v>181</v>
      </c>
      <c r="G757" s="13"/>
      <c r="H757" s="13"/>
      <c r="I757" s="13"/>
      <c r="J757" s="13"/>
      <c r="K757" s="13"/>
      <c r="L757" s="13"/>
      <c r="M757" s="39"/>
      <c r="N757" s="161" t="s">
        <v>808</v>
      </c>
      <c r="O757" s="69" t="s">
        <v>394</v>
      </c>
      <c r="P757" s="91">
        <v>-25.937830000000002</v>
      </c>
      <c r="Q757" s="91">
        <v>113.93635</v>
      </c>
      <c r="R757" s="14" t="s">
        <v>230</v>
      </c>
      <c r="S757" s="87" t="s">
        <v>426</v>
      </c>
      <c r="T757" s="87"/>
      <c r="U757" s="87"/>
      <c r="V757" s="87"/>
      <c r="W757" s="94"/>
      <c r="X757" s="39"/>
      <c r="Y757" s="13"/>
      <c r="Z757" s="13"/>
      <c r="AA757" s="13"/>
      <c r="AB757" s="13"/>
      <c r="AC757" s="13"/>
      <c r="AD757" s="13"/>
      <c r="AE757" s="13"/>
      <c r="AF757" s="13"/>
      <c r="AG757" s="13"/>
      <c r="AH757" s="39"/>
      <c r="AI757" s="140"/>
      <c r="AJ757" s="39"/>
      <c r="AK757" s="140"/>
      <c r="AL757" s="13"/>
      <c r="AM757" s="13"/>
      <c r="AN757" s="13"/>
      <c r="AO757" s="155"/>
      <c r="AP757" s="26"/>
      <c r="AQ757" s="26"/>
      <c r="AR757" s="26"/>
      <c r="AS757" s="26"/>
      <c r="AT757" s="26"/>
      <c r="AU757" s="26"/>
      <c r="AV757" s="26"/>
      <c r="AW757" s="26"/>
      <c r="AX757" s="26"/>
      <c r="AY757" s="26"/>
      <c r="AZ757" s="26"/>
      <c r="BA757" s="26"/>
      <c r="BB757" s="26"/>
      <c r="BC757" s="26"/>
      <c r="BD757" s="26"/>
      <c r="BE757" s="26"/>
      <c r="BF757" s="26"/>
    </row>
    <row r="758" spans="1:58" ht="15.75" customHeight="1" outlineLevel="1" x14ac:dyDescent="0.45">
      <c r="A758" s="13">
        <v>755</v>
      </c>
      <c r="B758" s="39" t="s">
        <v>524</v>
      </c>
      <c r="C758" s="216" t="s">
        <v>525</v>
      </c>
      <c r="D758" s="13" t="s">
        <v>797</v>
      </c>
      <c r="E758" s="13"/>
      <c r="F758" s="132" t="s">
        <v>181</v>
      </c>
      <c r="G758" s="13"/>
      <c r="H758" s="13"/>
      <c r="I758" s="13"/>
      <c r="J758" s="13"/>
      <c r="K758" s="13"/>
      <c r="L758" s="13"/>
      <c r="M758" s="39"/>
      <c r="N758" s="161" t="s">
        <v>808</v>
      </c>
      <c r="O758" s="69" t="s">
        <v>394</v>
      </c>
      <c r="P758" s="91">
        <v>-25.888950000000001</v>
      </c>
      <c r="Q758" s="91">
        <v>113.93395</v>
      </c>
      <c r="R758" s="14" t="s">
        <v>230</v>
      </c>
      <c r="S758" s="87" t="s">
        <v>426</v>
      </c>
      <c r="T758" s="87"/>
      <c r="U758" s="87"/>
      <c r="V758" s="87"/>
      <c r="W758" s="94"/>
      <c r="X758" s="39"/>
      <c r="Y758" s="13"/>
      <c r="Z758" s="13"/>
      <c r="AA758" s="13"/>
      <c r="AB758" s="13"/>
      <c r="AC758" s="13"/>
      <c r="AD758" s="13"/>
      <c r="AE758" s="13"/>
      <c r="AF758" s="13"/>
      <c r="AG758" s="13"/>
      <c r="AH758" s="39"/>
      <c r="AI758" s="140"/>
      <c r="AJ758" s="39"/>
      <c r="AK758" s="140"/>
      <c r="AL758" s="13"/>
      <c r="AM758" s="13"/>
      <c r="AN758" s="13"/>
      <c r="AO758" s="155"/>
      <c r="AP758" s="26"/>
      <c r="AQ758" s="26"/>
      <c r="AR758" s="26"/>
      <c r="AS758" s="26"/>
      <c r="AT758" s="26"/>
      <c r="AU758" s="26"/>
      <c r="AV758" s="26"/>
      <c r="AW758" s="26"/>
      <c r="AX758" s="26"/>
      <c r="AY758" s="26"/>
      <c r="AZ758" s="26"/>
      <c r="BA758" s="26"/>
      <c r="BB758" s="26"/>
      <c r="BC758" s="26"/>
      <c r="BD758" s="26"/>
      <c r="BE758" s="26"/>
      <c r="BF758" s="26"/>
    </row>
    <row r="759" spans="1:58" ht="15.75" customHeight="1" outlineLevel="1" x14ac:dyDescent="0.45">
      <c r="A759" s="13">
        <v>756</v>
      </c>
      <c r="B759" s="39" t="s">
        <v>524</v>
      </c>
      <c r="C759" s="216" t="s">
        <v>525</v>
      </c>
      <c r="D759" s="13" t="s">
        <v>797</v>
      </c>
      <c r="E759" s="13"/>
      <c r="F759" s="132" t="s">
        <v>181</v>
      </c>
      <c r="G759" s="13"/>
      <c r="H759" s="13"/>
      <c r="I759" s="13"/>
      <c r="J759" s="13"/>
      <c r="K759" s="13"/>
      <c r="L759" s="13"/>
      <c r="M759" s="39"/>
      <c r="N759" s="161" t="s">
        <v>808</v>
      </c>
      <c r="O759" s="69" t="s">
        <v>394</v>
      </c>
      <c r="P759" s="91">
        <v>-25.87218</v>
      </c>
      <c r="Q759" s="91">
        <v>113.95502</v>
      </c>
      <c r="R759" s="14" t="s">
        <v>230</v>
      </c>
      <c r="S759" s="87" t="s">
        <v>426</v>
      </c>
      <c r="T759" s="87"/>
      <c r="U759" s="87"/>
      <c r="V759" s="87"/>
      <c r="W759" s="94"/>
      <c r="X759" s="39"/>
      <c r="Y759" s="13"/>
      <c r="Z759" s="13"/>
      <c r="AA759" s="13"/>
      <c r="AB759" s="13"/>
      <c r="AC759" s="13"/>
      <c r="AD759" s="13"/>
      <c r="AE759" s="13"/>
      <c r="AF759" s="13"/>
      <c r="AG759" s="13"/>
      <c r="AH759" s="39"/>
      <c r="AI759" s="140"/>
      <c r="AJ759" s="39"/>
      <c r="AK759" s="140"/>
      <c r="AL759" s="13"/>
      <c r="AM759" s="13"/>
      <c r="AN759" s="13"/>
      <c r="AO759" s="155"/>
      <c r="AP759" s="26"/>
      <c r="AQ759" s="26"/>
      <c r="AR759" s="26"/>
      <c r="AS759" s="26"/>
      <c r="AT759" s="26"/>
      <c r="AU759" s="26"/>
      <c r="AV759" s="26"/>
      <c r="AW759" s="26"/>
      <c r="AX759" s="26"/>
      <c r="AY759" s="26"/>
      <c r="AZ759" s="26"/>
      <c r="BA759" s="26"/>
      <c r="BB759" s="26"/>
      <c r="BC759" s="26"/>
      <c r="BD759" s="26"/>
      <c r="BE759" s="26"/>
      <c r="BF759" s="26"/>
    </row>
    <row r="760" spans="1:58" ht="15.75" customHeight="1" outlineLevel="1" x14ac:dyDescent="0.45">
      <c r="A760" s="13">
        <v>757</v>
      </c>
      <c r="B760" s="39" t="s">
        <v>524</v>
      </c>
      <c r="C760" s="216" t="s">
        <v>525</v>
      </c>
      <c r="D760" s="13" t="s">
        <v>797</v>
      </c>
      <c r="E760" s="13"/>
      <c r="F760" s="132" t="s">
        <v>181</v>
      </c>
      <c r="G760" s="13"/>
      <c r="H760" s="13"/>
      <c r="I760" s="13"/>
      <c r="J760" s="13"/>
      <c r="K760" s="13"/>
      <c r="L760" s="13"/>
      <c r="M760" s="39"/>
      <c r="N760" s="161" t="s">
        <v>808</v>
      </c>
      <c r="O760" s="69" t="s">
        <v>394</v>
      </c>
      <c r="P760" s="91">
        <v>-25.90625</v>
      </c>
      <c r="Q760" s="91">
        <v>113.95462999999999</v>
      </c>
      <c r="R760" s="14" t="s">
        <v>230</v>
      </c>
      <c r="S760" s="87" t="s">
        <v>426</v>
      </c>
      <c r="T760" s="87"/>
      <c r="U760" s="87"/>
      <c r="V760" s="87"/>
      <c r="W760" s="94"/>
      <c r="X760" s="39"/>
      <c r="Y760" s="13"/>
      <c r="Z760" s="13"/>
      <c r="AA760" s="13"/>
      <c r="AB760" s="13"/>
      <c r="AC760" s="13"/>
      <c r="AD760" s="13"/>
      <c r="AE760" s="13"/>
      <c r="AF760" s="13"/>
      <c r="AG760" s="13"/>
      <c r="AH760" s="39"/>
      <c r="AI760" s="140"/>
      <c r="AJ760" s="39"/>
      <c r="AK760" s="140"/>
      <c r="AL760" s="13"/>
      <c r="AM760" s="13"/>
      <c r="AN760" s="13"/>
      <c r="AO760" s="155"/>
      <c r="AP760" s="26"/>
      <c r="AQ760" s="26"/>
      <c r="AR760" s="26"/>
      <c r="AS760" s="26"/>
      <c r="AT760" s="26"/>
      <c r="AU760" s="26"/>
      <c r="AV760" s="26"/>
      <c r="AW760" s="26"/>
      <c r="AX760" s="26"/>
      <c r="AY760" s="26"/>
      <c r="AZ760" s="26"/>
      <c r="BA760" s="26"/>
      <c r="BB760" s="26"/>
      <c r="BC760" s="26"/>
      <c r="BD760" s="26"/>
      <c r="BE760" s="26"/>
      <c r="BF760" s="26"/>
    </row>
    <row r="761" spans="1:58" ht="15.75" customHeight="1" outlineLevel="1" x14ac:dyDescent="0.45">
      <c r="A761" s="13">
        <v>758</v>
      </c>
      <c r="B761" s="39" t="s">
        <v>524</v>
      </c>
      <c r="C761" s="216" t="s">
        <v>525</v>
      </c>
      <c r="D761" s="13" t="s">
        <v>797</v>
      </c>
      <c r="E761" s="13"/>
      <c r="F761" s="132" t="s">
        <v>181</v>
      </c>
      <c r="G761" s="13"/>
      <c r="H761" s="13"/>
      <c r="I761" s="13"/>
      <c r="J761" s="13"/>
      <c r="K761" s="13"/>
      <c r="L761" s="13"/>
      <c r="M761" s="39"/>
      <c r="N761" s="161" t="s">
        <v>808</v>
      </c>
      <c r="O761" s="69" t="s">
        <v>394</v>
      </c>
      <c r="P761" s="91">
        <v>-25.95167</v>
      </c>
      <c r="Q761" s="91">
        <v>114.00587</v>
      </c>
      <c r="R761" s="14" t="s">
        <v>230</v>
      </c>
      <c r="S761" s="87" t="s">
        <v>426</v>
      </c>
      <c r="T761" s="87"/>
      <c r="U761" s="87"/>
      <c r="V761" s="87"/>
      <c r="W761" s="94"/>
      <c r="X761" s="39"/>
      <c r="Y761" s="13"/>
      <c r="Z761" s="13"/>
      <c r="AA761" s="13"/>
      <c r="AB761" s="13"/>
      <c r="AC761" s="13"/>
      <c r="AD761" s="13"/>
      <c r="AE761" s="13"/>
      <c r="AF761" s="13"/>
      <c r="AG761" s="13"/>
      <c r="AH761" s="39"/>
      <c r="AI761" s="140"/>
      <c r="AJ761" s="39"/>
      <c r="AK761" s="140"/>
      <c r="AL761" s="13"/>
      <c r="AM761" s="13"/>
      <c r="AN761" s="13"/>
      <c r="AO761" s="155"/>
      <c r="AP761" s="26"/>
      <c r="AQ761" s="26"/>
      <c r="AR761" s="26"/>
      <c r="AS761" s="26"/>
      <c r="AT761" s="26"/>
      <c r="AU761" s="26"/>
      <c r="AV761" s="26"/>
      <c r="AW761" s="26"/>
      <c r="AX761" s="26"/>
      <c r="AY761" s="26"/>
      <c r="AZ761" s="26"/>
      <c r="BA761" s="26"/>
      <c r="BB761" s="26"/>
      <c r="BC761" s="26"/>
      <c r="BD761" s="26"/>
      <c r="BE761" s="26"/>
      <c r="BF761" s="26"/>
    </row>
    <row r="762" spans="1:58" ht="15.75" customHeight="1" outlineLevel="1" x14ac:dyDescent="0.45">
      <c r="A762" s="13">
        <v>759</v>
      </c>
      <c r="B762" s="39" t="s">
        <v>524</v>
      </c>
      <c r="C762" s="216" t="s">
        <v>525</v>
      </c>
      <c r="D762" s="13" t="s">
        <v>797</v>
      </c>
      <c r="E762" s="13"/>
      <c r="F762" s="132" t="s">
        <v>181</v>
      </c>
      <c r="G762" s="13"/>
      <c r="H762" s="13"/>
      <c r="I762" s="13"/>
      <c r="J762" s="13"/>
      <c r="K762" s="13"/>
      <c r="L762" s="13"/>
      <c r="M762" s="39"/>
      <c r="N762" s="161" t="s">
        <v>808</v>
      </c>
      <c r="O762" s="69" t="s">
        <v>394</v>
      </c>
      <c r="P762" s="91">
        <v>-25.870609999999999</v>
      </c>
      <c r="Q762" s="91">
        <v>114.00569</v>
      </c>
      <c r="R762" s="14" t="s">
        <v>230</v>
      </c>
      <c r="S762" s="87" t="s">
        <v>426</v>
      </c>
      <c r="T762" s="87"/>
      <c r="U762" s="87"/>
      <c r="V762" s="87"/>
      <c r="W762" s="94"/>
      <c r="X762" s="39"/>
      <c r="Y762" s="13"/>
      <c r="Z762" s="13"/>
      <c r="AA762" s="13"/>
      <c r="AB762" s="13"/>
      <c r="AC762" s="13"/>
      <c r="AD762" s="13"/>
      <c r="AE762" s="13"/>
      <c r="AF762" s="13"/>
      <c r="AG762" s="13"/>
      <c r="AH762" s="39"/>
      <c r="AI762" s="140"/>
      <c r="AJ762" s="39"/>
      <c r="AK762" s="140"/>
      <c r="AL762" s="13"/>
      <c r="AM762" s="13"/>
      <c r="AN762" s="13"/>
      <c r="AO762" s="155"/>
      <c r="AP762" s="26"/>
      <c r="AQ762" s="26"/>
      <c r="AR762" s="26"/>
      <c r="AS762" s="26"/>
      <c r="AT762" s="26"/>
      <c r="AU762" s="26"/>
      <c r="AV762" s="26"/>
      <c r="AW762" s="26"/>
      <c r="AX762" s="26"/>
      <c r="AY762" s="26"/>
      <c r="AZ762" s="26"/>
      <c r="BA762" s="26"/>
      <c r="BB762" s="26"/>
      <c r="BC762" s="26"/>
      <c r="BD762" s="26"/>
      <c r="BE762" s="26"/>
      <c r="BF762" s="26"/>
    </row>
    <row r="763" spans="1:58" ht="15.75" customHeight="1" outlineLevel="1" x14ac:dyDescent="0.45">
      <c r="A763" s="13">
        <v>760</v>
      </c>
      <c r="B763" s="39" t="s">
        <v>524</v>
      </c>
      <c r="C763" s="216" t="s">
        <v>525</v>
      </c>
      <c r="D763" s="13" t="s">
        <v>797</v>
      </c>
      <c r="E763" s="13"/>
      <c r="F763" s="132" t="s">
        <v>181</v>
      </c>
      <c r="G763" s="13"/>
      <c r="H763" s="13"/>
      <c r="I763" s="13"/>
      <c r="J763" s="13"/>
      <c r="K763" s="13"/>
      <c r="L763" s="13"/>
      <c r="M763" s="39"/>
      <c r="N763" s="161" t="s">
        <v>808</v>
      </c>
      <c r="O763" s="69" t="s">
        <v>394</v>
      </c>
      <c r="P763" s="91">
        <v>-25.97889</v>
      </c>
      <c r="Q763" s="91">
        <v>114.09544</v>
      </c>
      <c r="R763" s="14" t="s">
        <v>230</v>
      </c>
      <c r="S763" s="87" t="s">
        <v>426</v>
      </c>
      <c r="T763" s="87"/>
      <c r="U763" s="87"/>
      <c r="V763" s="87"/>
      <c r="W763" s="94"/>
      <c r="X763" s="39"/>
      <c r="Y763" s="13"/>
      <c r="Z763" s="13"/>
      <c r="AA763" s="13"/>
      <c r="AB763" s="13"/>
      <c r="AC763" s="13"/>
      <c r="AD763" s="13"/>
      <c r="AE763" s="13"/>
      <c r="AF763" s="13"/>
      <c r="AG763" s="13"/>
      <c r="AH763" s="39"/>
      <c r="AI763" s="140"/>
      <c r="AJ763" s="39"/>
      <c r="AK763" s="140"/>
      <c r="AL763" s="13"/>
      <c r="AM763" s="13"/>
      <c r="AN763" s="13"/>
      <c r="AO763" s="155"/>
      <c r="AP763" s="26"/>
      <c r="AQ763" s="26"/>
      <c r="AR763" s="26"/>
      <c r="AS763" s="26"/>
      <c r="AT763" s="26"/>
      <c r="AU763" s="26"/>
      <c r="AV763" s="26"/>
      <c r="AW763" s="26"/>
      <c r="AX763" s="26"/>
      <c r="AY763" s="26"/>
      <c r="AZ763" s="26"/>
      <c r="BA763" s="26"/>
      <c r="BB763" s="26"/>
      <c r="BC763" s="26"/>
      <c r="BD763" s="26"/>
      <c r="BE763" s="26"/>
      <c r="BF763" s="26"/>
    </row>
    <row r="764" spans="1:58" ht="15.75" customHeight="1" outlineLevel="1" x14ac:dyDescent="0.45">
      <c r="A764" s="13">
        <v>761</v>
      </c>
      <c r="B764" s="39" t="s">
        <v>524</v>
      </c>
      <c r="C764" s="216" t="s">
        <v>525</v>
      </c>
      <c r="D764" s="13" t="s">
        <v>797</v>
      </c>
      <c r="E764" s="13"/>
      <c r="F764" s="132" t="s">
        <v>181</v>
      </c>
      <c r="G764" s="13"/>
      <c r="H764" s="13"/>
      <c r="I764" s="13"/>
      <c r="J764" s="13"/>
      <c r="K764" s="13"/>
      <c r="L764" s="13"/>
      <c r="M764" s="39"/>
      <c r="N764" s="161" t="s">
        <v>808</v>
      </c>
      <c r="O764" s="69" t="s">
        <v>394</v>
      </c>
      <c r="P764" s="91">
        <v>-25.952169999999999</v>
      </c>
      <c r="Q764" s="91">
        <v>114.03541</v>
      </c>
      <c r="R764" s="14" t="s">
        <v>230</v>
      </c>
      <c r="S764" s="87" t="s">
        <v>426</v>
      </c>
      <c r="T764" s="87"/>
      <c r="U764" s="87"/>
      <c r="V764" s="87"/>
      <c r="W764" s="94"/>
      <c r="X764" s="39"/>
      <c r="Y764" s="13"/>
      <c r="Z764" s="13"/>
      <c r="AA764" s="13"/>
      <c r="AB764" s="13"/>
      <c r="AC764" s="13"/>
      <c r="AD764" s="13"/>
      <c r="AE764" s="13"/>
      <c r="AF764" s="13"/>
      <c r="AG764" s="13"/>
      <c r="AH764" s="39"/>
      <c r="AI764" s="140"/>
      <c r="AJ764" s="39"/>
      <c r="AK764" s="140"/>
      <c r="AL764" s="13"/>
      <c r="AM764" s="13"/>
      <c r="AN764" s="13"/>
      <c r="AO764" s="155"/>
      <c r="AP764" s="26"/>
      <c r="AQ764" s="26"/>
      <c r="AR764" s="26"/>
      <c r="AS764" s="26"/>
      <c r="AT764" s="26"/>
      <c r="AU764" s="26"/>
      <c r="AV764" s="26"/>
      <c r="AW764" s="26"/>
      <c r="AX764" s="26"/>
      <c r="AY764" s="26"/>
      <c r="AZ764" s="26"/>
      <c r="BA764" s="26"/>
      <c r="BB764" s="26"/>
      <c r="BC764" s="26"/>
      <c r="BD764" s="26"/>
      <c r="BE764" s="26"/>
      <c r="BF764" s="26"/>
    </row>
    <row r="765" spans="1:58" ht="15.75" customHeight="1" outlineLevel="1" x14ac:dyDescent="0.45">
      <c r="A765" s="13">
        <v>762</v>
      </c>
      <c r="B765" s="39" t="s">
        <v>524</v>
      </c>
      <c r="C765" s="216" t="s">
        <v>525</v>
      </c>
      <c r="D765" s="13" t="s">
        <v>797</v>
      </c>
      <c r="E765" s="13"/>
      <c r="F765" s="132" t="s">
        <v>181</v>
      </c>
      <c r="G765" s="13"/>
      <c r="H765" s="13"/>
      <c r="I765" s="13"/>
      <c r="J765" s="13"/>
      <c r="K765" s="13"/>
      <c r="L765" s="13"/>
      <c r="M765" s="39"/>
      <c r="N765" s="161" t="s">
        <v>808</v>
      </c>
      <c r="O765" s="69" t="s">
        <v>394</v>
      </c>
      <c r="P765" s="91">
        <v>-25.93385</v>
      </c>
      <c r="Q765" s="91">
        <v>114.06549</v>
      </c>
      <c r="R765" s="14" t="s">
        <v>230</v>
      </c>
      <c r="S765" s="87" t="s">
        <v>426</v>
      </c>
      <c r="T765" s="87"/>
      <c r="U765" s="87"/>
      <c r="V765" s="87"/>
      <c r="W765" s="94"/>
      <c r="X765" s="39"/>
      <c r="Y765" s="13"/>
      <c r="Z765" s="13"/>
      <c r="AA765" s="13"/>
      <c r="AB765" s="13"/>
      <c r="AC765" s="13"/>
      <c r="AD765" s="13"/>
      <c r="AE765" s="13"/>
      <c r="AF765" s="13"/>
      <c r="AG765" s="13"/>
      <c r="AH765" s="39"/>
      <c r="AI765" s="140"/>
      <c r="AJ765" s="39"/>
      <c r="AK765" s="140"/>
      <c r="AL765" s="13"/>
      <c r="AM765" s="13"/>
      <c r="AN765" s="13"/>
      <c r="AO765" s="155"/>
      <c r="AP765" s="26"/>
      <c r="AQ765" s="26"/>
      <c r="AR765" s="26"/>
      <c r="AS765" s="26"/>
      <c r="AT765" s="26"/>
      <c r="AU765" s="26"/>
      <c r="AV765" s="26"/>
      <c r="AW765" s="26"/>
      <c r="AX765" s="26"/>
      <c r="AY765" s="26"/>
      <c r="AZ765" s="26"/>
      <c r="BA765" s="26"/>
      <c r="BB765" s="26"/>
      <c r="BC765" s="26"/>
      <c r="BD765" s="26"/>
      <c r="BE765" s="26"/>
      <c r="BF765" s="26"/>
    </row>
    <row r="766" spans="1:58" ht="15.75" customHeight="1" outlineLevel="1" x14ac:dyDescent="0.45">
      <c r="A766" s="13">
        <v>763</v>
      </c>
      <c r="B766" s="39" t="s">
        <v>524</v>
      </c>
      <c r="C766" s="216" t="s">
        <v>525</v>
      </c>
      <c r="D766" s="13" t="s">
        <v>797</v>
      </c>
      <c r="E766" s="13"/>
      <c r="F766" s="132" t="s">
        <v>181</v>
      </c>
      <c r="G766" s="13"/>
      <c r="H766" s="13"/>
      <c r="I766" s="13"/>
      <c r="J766" s="13"/>
      <c r="K766" s="13"/>
      <c r="L766" s="13"/>
      <c r="M766" s="39"/>
      <c r="N766" s="161" t="s">
        <v>808</v>
      </c>
      <c r="O766" s="69" t="s">
        <v>394</v>
      </c>
      <c r="P766" s="91">
        <v>-25.95196</v>
      </c>
      <c r="Q766" s="91">
        <v>114.09554</v>
      </c>
      <c r="R766" s="14" t="s">
        <v>230</v>
      </c>
      <c r="S766" s="87" t="s">
        <v>426</v>
      </c>
      <c r="T766" s="87"/>
      <c r="U766" s="87"/>
      <c r="V766" s="87"/>
      <c r="W766" s="94"/>
      <c r="X766" s="39"/>
      <c r="Y766" s="13"/>
      <c r="Z766" s="13"/>
      <c r="AA766" s="13"/>
      <c r="AB766" s="13"/>
      <c r="AC766" s="13"/>
      <c r="AD766" s="13"/>
      <c r="AE766" s="13"/>
      <c r="AF766" s="13"/>
      <c r="AG766" s="13"/>
      <c r="AH766" s="39"/>
      <c r="AI766" s="140"/>
      <c r="AJ766" s="39"/>
      <c r="AK766" s="140"/>
      <c r="AL766" s="13"/>
      <c r="AM766" s="13"/>
      <c r="AN766" s="13"/>
      <c r="AO766" s="155"/>
      <c r="AP766" s="26"/>
      <c r="AQ766" s="26"/>
      <c r="AR766" s="26"/>
      <c r="AS766" s="26"/>
      <c r="AT766" s="26"/>
      <c r="AU766" s="26"/>
      <c r="AV766" s="26"/>
      <c r="AW766" s="26"/>
      <c r="AX766" s="26"/>
      <c r="AY766" s="26"/>
      <c r="AZ766" s="26"/>
      <c r="BA766" s="26"/>
      <c r="BB766" s="26"/>
      <c r="BC766" s="26"/>
      <c r="BD766" s="26"/>
      <c r="BE766" s="26"/>
      <c r="BF766" s="26"/>
    </row>
    <row r="767" spans="1:58" ht="15.75" customHeight="1" outlineLevel="1" x14ac:dyDescent="0.45">
      <c r="A767" s="13">
        <v>764</v>
      </c>
      <c r="B767" s="39" t="s">
        <v>524</v>
      </c>
      <c r="C767" s="216" t="s">
        <v>525</v>
      </c>
      <c r="D767" s="13" t="s">
        <v>797</v>
      </c>
      <c r="E767" s="13"/>
      <c r="F767" s="132" t="s">
        <v>181</v>
      </c>
      <c r="G767" s="13"/>
      <c r="H767" s="13"/>
      <c r="I767" s="13"/>
      <c r="J767" s="13"/>
      <c r="K767" s="13"/>
      <c r="L767" s="13"/>
      <c r="M767" s="39"/>
      <c r="N767" s="161" t="s">
        <v>808</v>
      </c>
      <c r="O767" s="69" t="s">
        <v>394</v>
      </c>
      <c r="P767" s="91">
        <v>-25.925180000000001</v>
      </c>
      <c r="Q767" s="91">
        <v>114.12479999999999</v>
      </c>
      <c r="R767" s="14" t="s">
        <v>230</v>
      </c>
      <c r="S767" s="87" t="s">
        <v>426</v>
      </c>
      <c r="T767" s="87"/>
      <c r="U767" s="87"/>
      <c r="V767" s="87"/>
      <c r="W767" s="94"/>
      <c r="X767" s="39"/>
      <c r="Y767" s="13"/>
      <c r="Z767" s="13"/>
      <c r="AA767" s="13"/>
      <c r="AB767" s="13"/>
      <c r="AC767" s="13"/>
      <c r="AD767" s="13"/>
      <c r="AE767" s="13"/>
      <c r="AF767" s="13"/>
      <c r="AG767" s="13"/>
      <c r="AH767" s="39"/>
      <c r="AI767" s="140"/>
      <c r="AJ767" s="39"/>
      <c r="AK767" s="140"/>
      <c r="AL767" s="13"/>
      <c r="AM767" s="13"/>
      <c r="AN767" s="13"/>
      <c r="AO767" s="155"/>
      <c r="AP767" s="26"/>
      <c r="AQ767" s="26"/>
      <c r="AR767" s="26"/>
      <c r="AS767" s="26"/>
      <c r="AT767" s="26"/>
      <c r="AU767" s="26"/>
      <c r="AV767" s="26"/>
      <c r="AW767" s="26"/>
      <c r="AX767" s="26"/>
      <c r="AY767" s="26"/>
      <c r="AZ767" s="26"/>
      <c r="BA767" s="26"/>
      <c r="BB767" s="26"/>
      <c r="BC767" s="26"/>
      <c r="BD767" s="26"/>
      <c r="BE767" s="26"/>
      <c r="BF767" s="26"/>
    </row>
    <row r="768" spans="1:58" ht="15.75" customHeight="1" outlineLevel="1" x14ac:dyDescent="0.45">
      <c r="A768" s="13">
        <v>765</v>
      </c>
      <c r="B768" s="39" t="s">
        <v>524</v>
      </c>
      <c r="C768" s="216" t="s">
        <v>525</v>
      </c>
      <c r="D768" s="13" t="s">
        <v>797</v>
      </c>
      <c r="E768" s="13"/>
      <c r="F768" s="132" t="s">
        <v>181</v>
      </c>
      <c r="G768" s="13"/>
      <c r="H768" s="13"/>
      <c r="I768" s="13"/>
      <c r="J768" s="13"/>
      <c r="K768" s="13"/>
      <c r="L768" s="13"/>
      <c r="M768" s="39"/>
      <c r="N768" s="161" t="s">
        <v>808</v>
      </c>
      <c r="O768" s="69" t="s">
        <v>394</v>
      </c>
      <c r="P768" s="91">
        <v>-25.924710000000001</v>
      </c>
      <c r="Q768" s="91">
        <v>114.14543999999999</v>
      </c>
      <c r="R768" s="14" t="s">
        <v>230</v>
      </c>
      <c r="S768" s="87" t="s">
        <v>426</v>
      </c>
      <c r="T768" s="87"/>
      <c r="U768" s="87"/>
      <c r="V768" s="87"/>
      <c r="W768" s="94"/>
      <c r="X768" s="39"/>
      <c r="Y768" s="13"/>
      <c r="Z768" s="13"/>
      <c r="AA768" s="13"/>
      <c r="AB768" s="13"/>
      <c r="AC768" s="13"/>
      <c r="AD768" s="13"/>
      <c r="AE768" s="13"/>
      <c r="AF768" s="13"/>
      <c r="AG768" s="13"/>
      <c r="AH768" s="39"/>
      <c r="AI768" s="140"/>
      <c r="AJ768" s="39"/>
      <c r="AK768" s="140"/>
      <c r="AL768" s="13"/>
      <c r="AM768" s="13"/>
      <c r="AN768" s="13"/>
      <c r="AO768" s="155"/>
      <c r="AP768" s="26"/>
      <c r="AQ768" s="26"/>
      <c r="AR768" s="26"/>
      <c r="AS768" s="26"/>
      <c r="AT768" s="26"/>
      <c r="AU768" s="26"/>
      <c r="AV768" s="26"/>
      <c r="AW768" s="26"/>
      <c r="AX768" s="26"/>
      <c r="AY768" s="26"/>
      <c r="AZ768" s="26"/>
      <c r="BA768" s="26"/>
      <c r="BB768" s="26"/>
      <c r="BC768" s="26"/>
      <c r="BD768" s="26"/>
      <c r="BE768" s="26"/>
      <c r="BF768" s="26"/>
    </row>
    <row r="769" spans="1:58" ht="15.75" customHeight="1" outlineLevel="1" x14ac:dyDescent="0.45">
      <c r="A769" s="13">
        <v>766</v>
      </c>
      <c r="B769" s="39" t="s">
        <v>524</v>
      </c>
      <c r="C769" s="216" t="s">
        <v>525</v>
      </c>
      <c r="D769" s="13" t="s">
        <v>797</v>
      </c>
      <c r="E769" s="13"/>
      <c r="F769" s="132" t="s">
        <v>181</v>
      </c>
      <c r="G769" s="13"/>
      <c r="H769" s="13"/>
      <c r="I769" s="13"/>
      <c r="J769" s="13"/>
      <c r="K769" s="13"/>
      <c r="L769" s="13"/>
      <c r="M769" s="39"/>
      <c r="N769" s="161" t="s">
        <v>808</v>
      </c>
      <c r="O769" s="69" t="s">
        <v>394</v>
      </c>
      <c r="P769" s="91">
        <v>-25.871359999999999</v>
      </c>
      <c r="Q769" s="91">
        <v>114.15512</v>
      </c>
      <c r="R769" s="14" t="s">
        <v>230</v>
      </c>
      <c r="S769" s="87" t="s">
        <v>426</v>
      </c>
      <c r="T769" s="87"/>
      <c r="U769" s="87"/>
      <c r="V769" s="87"/>
      <c r="W769" s="94"/>
      <c r="X769" s="39"/>
      <c r="Y769" s="13"/>
      <c r="Z769" s="13"/>
      <c r="AA769" s="13"/>
      <c r="AB769" s="13"/>
      <c r="AC769" s="13"/>
      <c r="AD769" s="13"/>
      <c r="AE769" s="13"/>
      <c r="AF769" s="13"/>
      <c r="AG769" s="13"/>
      <c r="AH769" s="39"/>
      <c r="AI769" s="140"/>
      <c r="AJ769" s="39"/>
      <c r="AK769" s="140"/>
      <c r="AL769" s="13"/>
      <c r="AM769" s="13"/>
      <c r="AN769" s="13"/>
      <c r="AO769" s="155"/>
      <c r="AP769" s="26"/>
      <c r="AQ769" s="26"/>
      <c r="AR769" s="26"/>
      <c r="AS769" s="26"/>
      <c r="AT769" s="26"/>
      <c r="AU769" s="26"/>
      <c r="AV769" s="26"/>
      <c r="AW769" s="26"/>
      <c r="AX769" s="26"/>
      <c r="AY769" s="26"/>
      <c r="AZ769" s="26"/>
      <c r="BA769" s="26"/>
      <c r="BB769" s="26"/>
      <c r="BC769" s="26"/>
      <c r="BD769" s="26"/>
      <c r="BE769" s="26"/>
      <c r="BF769" s="26"/>
    </row>
    <row r="770" spans="1:58" ht="15.75" customHeight="1" outlineLevel="1" x14ac:dyDescent="0.45">
      <c r="A770" s="13">
        <v>767</v>
      </c>
      <c r="B770" s="39" t="s">
        <v>524</v>
      </c>
      <c r="C770" s="216" t="s">
        <v>525</v>
      </c>
      <c r="D770" s="13" t="s">
        <v>797</v>
      </c>
      <c r="E770" s="13"/>
      <c r="F770" s="132" t="s">
        <v>181</v>
      </c>
      <c r="G770" s="13"/>
      <c r="H770" s="13"/>
      <c r="I770" s="13"/>
      <c r="J770" s="13"/>
      <c r="K770" s="13"/>
      <c r="L770" s="13"/>
      <c r="M770" s="39"/>
      <c r="N770" s="161" t="s">
        <v>808</v>
      </c>
      <c r="O770" s="69" t="s">
        <v>394</v>
      </c>
      <c r="P770" s="91">
        <v>-25.88006</v>
      </c>
      <c r="Q770" s="91">
        <v>114.19559</v>
      </c>
      <c r="R770" s="14" t="s">
        <v>230</v>
      </c>
      <c r="S770" s="87" t="s">
        <v>426</v>
      </c>
      <c r="T770" s="87"/>
      <c r="U770" s="87"/>
      <c r="V770" s="87"/>
      <c r="W770" s="94"/>
      <c r="X770" s="39"/>
      <c r="Y770" s="13"/>
      <c r="Z770" s="13"/>
      <c r="AA770" s="13"/>
      <c r="AB770" s="13"/>
      <c r="AC770" s="13"/>
      <c r="AD770" s="13"/>
      <c r="AE770" s="13"/>
      <c r="AF770" s="13"/>
      <c r="AG770" s="13"/>
      <c r="AH770" s="39"/>
      <c r="AI770" s="140"/>
      <c r="AJ770" s="39"/>
      <c r="AK770" s="140"/>
      <c r="AL770" s="13"/>
      <c r="AM770" s="13"/>
      <c r="AN770" s="13"/>
      <c r="AO770" s="155"/>
      <c r="AP770" s="26"/>
      <c r="AQ770" s="26"/>
      <c r="AR770" s="26"/>
      <c r="AS770" s="26"/>
      <c r="AT770" s="26"/>
      <c r="AU770" s="26"/>
      <c r="AV770" s="26"/>
      <c r="AW770" s="26"/>
      <c r="AX770" s="26"/>
      <c r="AY770" s="26"/>
      <c r="AZ770" s="26"/>
      <c r="BA770" s="26"/>
      <c r="BB770" s="26"/>
      <c r="BC770" s="26"/>
      <c r="BD770" s="26"/>
      <c r="BE770" s="26"/>
      <c r="BF770" s="26"/>
    </row>
    <row r="771" spans="1:58" ht="15.75" customHeight="1" outlineLevel="1" x14ac:dyDescent="0.45">
      <c r="A771" s="13">
        <v>768</v>
      </c>
      <c r="B771" s="39" t="s">
        <v>524</v>
      </c>
      <c r="C771" s="216" t="s">
        <v>525</v>
      </c>
      <c r="D771" s="13" t="s">
        <v>797</v>
      </c>
      <c r="E771" s="13"/>
      <c r="F771" s="132" t="s">
        <v>181</v>
      </c>
      <c r="G771" s="13"/>
      <c r="H771" s="13"/>
      <c r="I771" s="13"/>
      <c r="J771" s="13"/>
      <c r="K771" s="13"/>
      <c r="L771" s="13"/>
      <c r="M771" s="39"/>
      <c r="N771" s="161" t="s">
        <v>808</v>
      </c>
      <c r="O771" s="69" t="s">
        <v>394</v>
      </c>
      <c r="P771" s="91">
        <v>-25.87453</v>
      </c>
      <c r="Q771" s="91">
        <v>114.21507</v>
      </c>
      <c r="R771" s="14" t="s">
        <v>230</v>
      </c>
      <c r="S771" s="87" t="s">
        <v>426</v>
      </c>
      <c r="T771" s="87"/>
      <c r="U771" s="87"/>
      <c r="V771" s="87"/>
      <c r="W771" s="94"/>
      <c r="X771" s="39"/>
      <c r="Y771" s="13"/>
      <c r="Z771" s="13"/>
      <c r="AA771" s="13"/>
      <c r="AB771" s="13"/>
      <c r="AC771" s="13"/>
      <c r="AD771" s="13"/>
      <c r="AE771" s="13"/>
      <c r="AF771" s="13"/>
      <c r="AG771" s="13"/>
      <c r="AH771" s="39"/>
      <c r="AI771" s="140"/>
      <c r="AJ771" s="39"/>
      <c r="AK771" s="140"/>
      <c r="AL771" s="13"/>
      <c r="AM771" s="13"/>
      <c r="AN771" s="13"/>
      <c r="AO771" s="155"/>
      <c r="AP771" s="26"/>
      <c r="AQ771" s="26"/>
      <c r="AR771" s="26"/>
      <c r="AS771" s="26"/>
      <c r="AT771" s="26"/>
      <c r="AU771" s="26"/>
      <c r="AV771" s="26"/>
      <c r="AW771" s="26"/>
      <c r="AX771" s="26"/>
      <c r="AY771" s="26"/>
      <c r="AZ771" s="26"/>
      <c r="BA771" s="26"/>
      <c r="BB771" s="26"/>
      <c r="BC771" s="26"/>
      <c r="BD771" s="26"/>
      <c r="BE771" s="26"/>
      <c r="BF771" s="26"/>
    </row>
    <row r="772" spans="1:58" ht="15.75" customHeight="1" outlineLevel="1" x14ac:dyDescent="0.45">
      <c r="A772" s="13">
        <v>769</v>
      </c>
      <c r="B772" s="39" t="s">
        <v>524</v>
      </c>
      <c r="C772" s="216" t="s">
        <v>525</v>
      </c>
      <c r="D772" s="13" t="s">
        <v>797</v>
      </c>
      <c r="E772" s="13"/>
      <c r="F772" s="132" t="s">
        <v>181</v>
      </c>
      <c r="G772" s="13"/>
      <c r="H772" s="13"/>
      <c r="I772" s="13"/>
      <c r="J772" s="13"/>
      <c r="K772" s="13"/>
      <c r="L772" s="13"/>
      <c r="M772" s="39"/>
      <c r="N772" s="161" t="s">
        <v>808</v>
      </c>
      <c r="O772" s="69" t="s">
        <v>394</v>
      </c>
      <c r="P772" s="91">
        <v>-25.906839999999999</v>
      </c>
      <c r="Q772" s="91">
        <v>114.20526</v>
      </c>
      <c r="R772" s="14" t="s">
        <v>230</v>
      </c>
      <c r="S772" s="87" t="s">
        <v>426</v>
      </c>
      <c r="T772" s="87"/>
      <c r="U772" s="87"/>
      <c r="V772" s="87"/>
      <c r="W772" s="94"/>
      <c r="X772" s="39"/>
      <c r="Y772" s="13"/>
      <c r="Z772" s="13"/>
      <c r="AA772" s="13"/>
      <c r="AB772" s="13"/>
      <c r="AC772" s="13"/>
      <c r="AD772" s="13"/>
      <c r="AE772" s="13"/>
      <c r="AF772" s="13"/>
      <c r="AG772" s="13"/>
      <c r="AH772" s="39"/>
      <c r="AI772" s="140"/>
      <c r="AJ772" s="39"/>
      <c r="AK772" s="140"/>
      <c r="AL772" s="13"/>
      <c r="AM772" s="13"/>
      <c r="AN772" s="13"/>
      <c r="AO772" s="155"/>
      <c r="AP772" s="26"/>
      <c r="AQ772" s="26"/>
      <c r="AR772" s="26"/>
      <c r="AS772" s="26"/>
      <c r="AT772" s="26"/>
      <c r="AU772" s="26"/>
      <c r="AV772" s="26"/>
      <c r="AW772" s="26"/>
      <c r="AX772" s="26"/>
      <c r="AY772" s="26"/>
      <c r="AZ772" s="26"/>
      <c r="BA772" s="26"/>
      <c r="BB772" s="26"/>
      <c r="BC772" s="26"/>
      <c r="BD772" s="26"/>
      <c r="BE772" s="26"/>
      <c r="BF772" s="26"/>
    </row>
    <row r="773" spans="1:58" ht="15.75" customHeight="1" outlineLevel="1" x14ac:dyDescent="0.45">
      <c r="A773" s="13">
        <v>770</v>
      </c>
      <c r="B773" s="39" t="s">
        <v>524</v>
      </c>
      <c r="C773" s="216" t="s">
        <v>525</v>
      </c>
      <c r="D773" s="13" t="s">
        <v>797</v>
      </c>
      <c r="E773" s="13"/>
      <c r="F773" s="132" t="s">
        <v>181</v>
      </c>
      <c r="G773" s="13"/>
      <c r="H773" s="13"/>
      <c r="I773" s="13"/>
      <c r="J773" s="13"/>
      <c r="K773" s="13"/>
      <c r="L773" s="13"/>
      <c r="M773" s="39"/>
      <c r="N773" s="161" t="s">
        <v>808</v>
      </c>
      <c r="O773" s="69" t="s">
        <v>394</v>
      </c>
      <c r="P773" s="91">
        <v>-25.898869999999999</v>
      </c>
      <c r="Q773" s="91">
        <v>114.23445</v>
      </c>
      <c r="R773" s="14" t="s">
        <v>230</v>
      </c>
      <c r="S773" s="87" t="s">
        <v>426</v>
      </c>
      <c r="T773" s="87"/>
      <c r="U773" s="87"/>
      <c r="V773" s="87"/>
      <c r="W773" s="94"/>
      <c r="X773" s="39"/>
      <c r="Y773" s="13"/>
      <c r="Z773" s="13"/>
      <c r="AA773" s="13"/>
      <c r="AB773" s="13"/>
      <c r="AC773" s="13"/>
      <c r="AD773" s="13"/>
      <c r="AE773" s="13"/>
      <c r="AF773" s="13"/>
      <c r="AG773" s="13"/>
      <c r="AH773" s="39"/>
      <c r="AI773" s="140"/>
      <c r="AJ773" s="39"/>
      <c r="AK773" s="140"/>
      <c r="AL773" s="13"/>
      <c r="AM773" s="13"/>
      <c r="AN773" s="13"/>
      <c r="AO773" s="155"/>
      <c r="AP773" s="26"/>
      <c r="AQ773" s="26"/>
      <c r="AR773" s="26"/>
      <c r="AS773" s="26"/>
      <c r="AT773" s="26"/>
      <c r="AU773" s="26"/>
      <c r="AV773" s="26"/>
      <c r="AW773" s="26"/>
      <c r="AX773" s="26"/>
      <c r="AY773" s="26"/>
      <c r="AZ773" s="26"/>
      <c r="BA773" s="26"/>
      <c r="BB773" s="26"/>
      <c r="BC773" s="26"/>
      <c r="BD773" s="26"/>
      <c r="BE773" s="26"/>
      <c r="BF773" s="26"/>
    </row>
    <row r="774" spans="1:58" ht="15.75" customHeight="1" outlineLevel="1" x14ac:dyDescent="0.45">
      <c r="A774" s="13">
        <v>771</v>
      </c>
      <c r="B774" s="39" t="s">
        <v>524</v>
      </c>
      <c r="C774" s="216" t="s">
        <v>525</v>
      </c>
      <c r="D774" s="13" t="s">
        <v>797</v>
      </c>
      <c r="E774" s="13"/>
      <c r="F774" s="132" t="s">
        <v>181</v>
      </c>
      <c r="G774" s="13"/>
      <c r="H774" s="13"/>
      <c r="I774" s="13"/>
      <c r="J774" s="13"/>
      <c r="K774" s="13"/>
      <c r="L774" s="13"/>
      <c r="M774" s="39"/>
      <c r="N774" s="161" t="s">
        <v>808</v>
      </c>
      <c r="O774" s="69" t="s">
        <v>394</v>
      </c>
      <c r="P774" s="91">
        <v>-25.916519999999998</v>
      </c>
      <c r="Q774" s="91">
        <v>114.23515999999999</v>
      </c>
      <c r="R774" s="14" t="s">
        <v>230</v>
      </c>
      <c r="S774" s="87" t="s">
        <v>426</v>
      </c>
      <c r="T774" s="87"/>
      <c r="U774" s="87"/>
      <c r="V774" s="87"/>
      <c r="W774" s="94"/>
      <c r="X774" s="39"/>
      <c r="Y774" s="13"/>
      <c r="Z774" s="13"/>
      <c r="AA774" s="13"/>
      <c r="AB774" s="13"/>
      <c r="AC774" s="13"/>
      <c r="AD774" s="13"/>
      <c r="AE774" s="13"/>
      <c r="AF774" s="13"/>
      <c r="AG774" s="13"/>
      <c r="AH774" s="39"/>
      <c r="AI774" s="140"/>
      <c r="AJ774" s="39"/>
      <c r="AK774" s="140"/>
      <c r="AL774" s="13"/>
      <c r="AM774" s="13"/>
      <c r="AN774" s="13"/>
      <c r="AO774" s="155"/>
      <c r="AP774" s="26"/>
      <c r="AQ774" s="26"/>
      <c r="AR774" s="26"/>
      <c r="AS774" s="26"/>
      <c r="AT774" s="26"/>
      <c r="AU774" s="26"/>
      <c r="AV774" s="26"/>
      <c r="AW774" s="26"/>
      <c r="AX774" s="26"/>
      <c r="AY774" s="26"/>
      <c r="AZ774" s="26"/>
      <c r="BA774" s="26"/>
      <c r="BB774" s="26"/>
      <c r="BC774" s="26"/>
      <c r="BD774" s="26"/>
      <c r="BE774" s="26"/>
      <c r="BF774" s="26"/>
    </row>
    <row r="775" spans="1:58" ht="15.75" customHeight="1" outlineLevel="1" x14ac:dyDescent="0.45">
      <c r="A775" s="13">
        <v>772</v>
      </c>
      <c r="B775" s="39" t="s">
        <v>524</v>
      </c>
      <c r="C775" s="216" t="s">
        <v>525</v>
      </c>
      <c r="D775" s="13" t="s">
        <v>797</v>
      </c>
      <c r="E775" s="13"/>
      <c r="F775" s="132" t="s">
        <v>181</v>
      </c>
      <c r="G775" s="13"/>
      <c r="H775" s="13"/>
      <c r="I775" s="13"/>
      <c r="J775" s="13"/>
      <c r="K775" s="13"/>
      <c r="L775" s="13"/>
      <c r="M775" s="39"/>
      <c r="N775" s="161" t="s">
        <v>808</v>
      </c>
      <c r="O775" s="69" t="s">
        <v>394</v>
      </c>
      <c r="P775" s="91">
        <v>-25.933440000000001</v>
      </c>
      <c r="Q775" s="91">
        <v>114.21532000000001</v>
      </c>
      <c r="R775" s="14" t="s">
        <v>230</v>
      </c>
      <c r="S775" s="87" t="s">
        <v>426</v>
      </c>
      <c r="T775" s="87"/>
      <c r="U775" s="87"/>
      <c r="V775" s="87"/>
      <c r="W775" s="94"/>
      <c r="X775" s="39"/>
      <c r="Y775" s="13"/>
      <c r="Z775" s="13"/>
      <c r="AA775" s="13"/>
      <c r="AB775" s="13"/>
      <c r="AC775" s="13"/>
      <c r="AD775" s="13"/>
      <c r="AE775" s="13"/>
      <c r="AF775" s="13"/>
      <c r="AG775" s="13"/>
      <c r="AH775" s="39"/>
      <c r="AI775" s="140"/>
      <c r="AJ775" s="39"/>
      <c r="AK775" s="140"/>
      <c r="AL775" s="13"/>
      <c r="AM775" s="13"/>
      <c r="AN775" s="13"/>
      <c r="AO775" s="155"/>
      <c r="AP775" s="26"/>
      <c r="AQ775" s="26"/>
      <c r="AR775" s="26"/>
      <c r="AS775" s="26"/>
      <c r="AT775" s="26"/>
      <c r="AU775" s="26"/>
      <c r="AV775" s="26"/>
      <c r="AW775" s="26"/>
      <c r="AX775" s="26"/>
      <c r="AY775" s="26"/>
      <c r="AZ775" s="26"/>
      <c r="BA775" s="26"/>
      <c r="BB775" s="26"/>
      <c r="BC775" s="26"/>
      <c r="BD775" s="26"/>
      <c r="BE775" s="26"/>
      <c r="BF775" s="26"/>
    </row>
    <row r="776" spans="1:58" ht="15.75" customHeight="1" outlineLevel="1" x14ac:dyDescent="0.45">
      <c r="A776" s="13">
        <v>773</v>
      </c>
      <c r="B776" s="39" t="s">
        <v>524</v>
      </c>
      <c r="C776" s="216" t="s">
        <v>525</v>
      </c>
      <c r="D776" s="13" t="s">
        <v>797</v>
      </c>
      <c r="E776" s="13"/>
      <c r="F776" s="132" t="s">
        <v>181</v>
      </c>
      <c r="G776" s="13"/>
      <c r="H776" s="13"/>
      <c r="I776" s="13"/>
      <c r="J776" s="13"/>
      <c r="K776" s="13"/>
      <c r="L776" s="13"/>
      <c r="M776" s="39"/>
      <c r="N776" s="161" t="s">
        <v>808</v>
      </c>
      <c r="O776" s="69" t="s">
        <v>394</v>
      </c>
      <c r="P776" s="91">
        <v>-25.979109999999999</v>
      </c>
      <c r="Q776" s="91">
        <v>114.23478</v>
      </c>
      <c r="R776" s="14" t="s">
        <v>230</v>
      </c>
      <c r="S776" s="87" t="s">
        <v>426</v>
      </c>
      <c r="T776" s="87"/>
      <c r="U776" s="87"/>
      <c r="V776" s="87"/>
      <c r="W776" s="94"/>
      <c r="X776" s="39"/>
      <c r="Y776" s="13"/>
      <c r="Z776" s="13"/>
      <c r="AA776" s="13"/>
      <c r="AB776" s="13"/>
      <c r="AC776" s="13"/>
      <c r="AD776" s="13"/>
      <c r="AE776" s="13"/>
      <c r="AF776" s="13"/>
      <c r="AG776" s="13"/>
      <c r="AH776" s="39"/>
      <c r="AI776" s="140"/>
      <c r="AJ776" s="39"/>
      <c r="AK776" s="140"/>
      <c r="AL776" s="13"/>
      <c r="AM776" s="13"/>
      <c r="AN776" s="13"/>
      <c r="AO776" s="155"/>
      <c r="AP776" s="26"/>
      <c r="AQ776" s="26"/>
      <c r="AR776" s="26"/>
      <c r="AS776" s="26"/>
      <c r="AT776" s="26"/>
      <c r="AU776" s="26"/>
      <c r="AV776" s="26"/>
      <c r="AW776" s="26"/>
      <c r="AX776" s="26"/>
      <c r="AY776" s="26"/>
      <c r="AZ776" s="26"/>
      <c r="BA776" s="26"/>
      <c r="BB776" s="26"/>
      <c r="BC776" s="26"/>
      <c r="BD776" s="26"/>
      <c r="BE776" s="26"/>
      <c r="BF776" s="26"/>
    </row>
    <row r="777" spans="1:58" ht="15.75" customHeight="1" outlineLevel="1" x14ac:dyDescent="0.45">
      <c r="A777" s="13">
        <v>774</v>
      </c>
      <c r="B777" s="39" t="s">
        <v>524</v>
      </c>
      <c r="C777" s="216" t="s">
        <v>525</v>
      </c>
      <c r="D777" s="13" t="s">
        <v>797</v>
      </c>
      <c r="E777" s="13"/>
      <c r="F777" s="132" t="s">
        <v>181</v>
      </c>
      <c r="G777" s="13"/>
      <c r="H777" s="13"/>
      <c r="I777" s="13"/>
      <c r="J777" s="13"/>
      <c r="K777" s="13"/>
      <c r="L777" s="13"/>
      <c r="M777" s="39"/>
      <c r="N777" s="161" t="s">
        <v>808</v>
      </c>
      <c r="O777" s="69" t="s">
        <v>394</v>
      </c>
      <c r="P777" s="91">
        <v>-25.968720000000001</v>
      </c>
      <c r="Q777" s="91">
        <v>114.15514</v>
      </c>
      <c r="R777" s="14" t="s">
        <v>230</v>
      </c>
      <c r="S777" s="87" t="s">
        <v>426</v>
      </c>
      <c r="T777" s="87"/>
      <c r="U777" s="87"/>
      <c r="V777" s="87"/>
      <c r="W777" s="94"/>
      <c r="X777" s="39"/>
      <c r="Y777" s="13"/>
      <c r="Z777" s="13"/>
      <c r="AA777" s="13"/>
      <c r="AB777" s="13"/>
      <c r="AC777" s="13"/>
      <c r="AD777" s="13"/>
      <c r="AE777" s="13"/>
      <c r="AF777" s="13"/>
      <c r="AG777" s="13"/>
      <c r="AH777" s="39"/>
      <c r="AI777" s="140"/>
      <c r="AJ777" s="39"/>
      <c r="AK777" s="140"/>
      <c r="AL777" s="13"/>
      <c r="AM777" s="13"/>
      <c r="AN777" s="13"/>
      <c r="AO777" s="155"/>
      <c r="AP777" s="26"/>
      <c r="AQ777" s="26"/>
      <c r="AR777" s="26"/>
      <c r="AS777" s="26"/>
      <c r="AT777" s="26"/>
      <c r="AU777" s="26"/>
      <c r="AV777" s="26"/>
      <c r="AW777" s="26"/>
      <c r="AX777" s="26"/>
      <c r="AY777" s="26"/>
      <c r="AZ777" s="26"/>
      <c r="BA777" s="26"/>
      <c r="BB777" s="26"/>
      <c r="BC777" s="26"/>
      <c r="BD777" s="26"/>
      <c r="BE777" s="26"/>
      <c r="BF777" s="26"/>
    </row>
    <row r="778" spans="1:58" ht="15.75" customHeight="1" outlineLevel="1" x14ac:dyDescent="0.45">
      <c r="A778" s="13">
        <v>775</v>
      </c>
      <c r="B778" s="39" t="s">
        <v>524</v>
      </c>
      <c r="C778" s="216" t="s">
        <v>525</v>
      </c>
      <c r="D778" s="13" t="s">
        <v>797</v>
      </c>
      <c r="E778" s="13"/>
      <c r="F778" s="132" t="s">
        <v>181</v>
      </c>
      <c r="G778" s="13"/>
      <c r="H778" s="13"/>
      <c r="I778" s="13"/>
      <c r="J778" s="13"/>
      <c r="K778" s="13"/>
      <c r="L778" s="13"/>
      <c r="M778" s="39"/>
      <c r="N778" s="161" t="s">
        <v>808</v>
      </c>
      <c r="O778" s="69" t="s">
        <v>394</v>
      </c>
      <c r="P778" s="91">
        <v>-25.968869999999999</v>
      </c>
      <c r="Q778" s="91">
        <v>114.1142</v>
      </c>
      <c r="R778" s="14" t="s">
        <v>230</v>
      </c>
      <c r="S778" s="87" t="s">
        <v>426</v>
      </c>
      <c r="T778" s="87"/>
      <c r="U778" s="87"/>
      <c r="V778" s="87"/>
      <c r="W778" s="94"/>
      <c r="X778" s="39"/>
      <c r="Y778" s="13"/>
      <c r="Z778" s="13"/>
      <c r="AA778" s="13"/>
      <c r="AB778" s="13"/>
      <c r="AC778" s="13"/>
      <c r="AD778" s="13"/>
      <c r="AE778" s="13"/>
      <c r="AF778" s="13"/>
      <c r="AG778" s="13"/>
      <c r="AH778" s="39"/>
      <c r="AI778" s="140"/>
      <c r="AJ778" s="39"/>
      <c r="AK778" s="140"/>
      <c r="AL778" s="13"/>
      <c r="AM778" s="13"/>
      <c r="AN778" s="13"/>
      <c r="AO778" s="155"/>
      <c r="AP778" s="26"/>
      <c r="AQ778" s="26"/>
      <c r="AR778" s="26"/>
      <c r="AS778" s="26"/>
      <c r="AT778" s="26"/>
      <c r="AU778" s="26"/>
      <c r="AV778" s="26"/>
      <c r="AW778" s="26"/>
      <c r="AX778" s="26"/>
      <c r="AY778" s="26"/>
      <c r="AZ778" s="26"/>
      <c r="BA778" s="26"/>
      <c r="BB778" s="26"/>
      <c r="BC778" s="26"/>
      <c r="BD778" s="26"/>
      <c r="BE778" s="26"/>
      <c r="BF778" s="26"/>
    </row>
    <row r="779" spans="1:58" ht="15.75" customHeight="1" outlineLevel="1" x14ac:dyDescent="0.45">
      <c r="A779" s="13">
        <v>776</v>
      </c>
      <c r="B779" s="39" t="s">
        <v>524</v>
      </c>
      <c r="C779" s="216" t="s">
        <v>525</v>
      </c>
      <c r="D779" s="13" t="s">
        <v>797</v>
      </c>
      <c r="E779" s="13"/>
      <c r="F779" s="132" t="s">
        <v>181</v>
      </c>
      <c r="G779" s="13"/>
      <c r="H779" s="13"/>
      <c r="I779" s="13"/>
      <c r="J779" s="13"/>
      <c r="K779" s="13"/>
      <c r="L779" s="13"/>
      <c r="M779" s="39"/>
      <c r="N779" s="161" t="s">
        <v>808</v>
      </c>
      <c r="O779" s="69" t="s">
        <v>394</v>
      </c>
      <c r="P779" s="91">
        <v>-25.950669999999999</v>
      </c>
      <c r="Q779" s="91">
        <v>113.91625000000001</v>
      </c>
      <c r="R779" s="14" t="s">
        <v>230</v>
      </c>
      <c r="S779" s="87" t="s">
        <v>426</v>
      </c>
      <c r="T779" s="87"/>
      <c r="U779" s="87"/>
      <c r="V779" s="87"/>
      <c r="W779" s="94"/>
      <c r="X779" s="39"/>
      <c r="Y779" s="13"/>
      <c r="Z779" s="13"/>
      <c r="AA779" s="13"/>
      <c r="AB779" s="13"/>
      <c r="AC779" s="13"/>
      <c r="AD779" s="13"/>
      <c r="AE779" s="13"/>
      <c r="AF779" s="13"/>
      <c r="AG779" s="13"/>
      <c r="AH779" s="39"/>
      <c r="AI779" s="140"/>
      <c r="AJ779" s="39"/>
      <c r="AK779" s="140"/>
      <c r="AL779" s="13"/>
      <c r="AM779" s="13"/>
      <c r="AN779" s="13"/>
      <c r="AO779" s="155"/>
      <c r="AP779" s="26"/>
      <c r="AQ779" s="26"/>
      <c r="AR779" s="26"/>
      <c r="AS779" s="26"/>
      <c r="AT779" s="26"/>
      <c r="AU779" s="26"/>
      <c r="AV779" s="26"/>
      <c r="AW779" s="26"/>
      <c r="AX779" s="26"/>
      <c r="AY779" s="26"/>
      <c r="AZ779" s="26"/>
      <c r="BA779" s="26"/>
      <c r="BB779" s="26"/>
      <c r="BC779" s="26"/>
      <c r="BD779" s="26"/>
      <c r="BE779" s="26"/>
      <c r="BF779" s="26"/>
    </row>
    <row r="780" spans="1:58" ht="15.75" customHeight="1" outlineLevel="1" x14ac:dyDescent="0.45">
      <c r="A780" s="13">
        <v>777</v>
      </c>
      <c r="B780" s="39" t="s">
        <v>524</v>
      </c>
      <c r="C780" s="216" t="s">
        <v>525</v>
      </c>
      <c r="D780" s="13" t="s">
        <v>797</v>
      </c>
      <c r="E780" s="13"/>
      <c r="F780" s="132" t="s">
        <v>181</v>
      </c>
      <c r="G780" s="13"/>
      <c r="H780" s="13"/>
      <c r="I780" s="13"/>
      <c r="J780" s="13"/>
      <c r="K780" s="13"/>
      <c r="L780" s="13"/>
      <c r="M780" s="39"/>
      <c r="N780" s="161" t="s">
        <v>808</v>
      </c>
      <c r="O780" s="69" t="s">
        <v>394</v>
      </c>
      <c r="P780" s="91">
        <v>-25.965479999999999</v>
      </c>
      <c r="Q780" s="91">
        <v>114.2235</v>
      </c>
      <c r="R780" s="14" t="s">
        <v>230</v>
      </c>
      <c r="S780" s="87" t="s">
        <v>426</v>
      </c>
      <c r="T780" s="87"/>
      <c r="U780" s="87"/>
      <c r="V780" s="87"/>
      <c r="W780" s="94"/>
      <c r="X780" s="39"/>
      <c r="Y780" s="13"/>
      <c r="Z780" s="13"/>
      <c r="AA780" s="13"/>
      <c r="AB780" s="13"/>
      <c r="AC780" s="13"/>
      <c r="AD780" s="13"/>
      <c r="AE780" s="13"/>
      <c r="AF780" s="13"/>
      <c r="AG780" s="13"/>
      <c r="AH780" s="39"/>
      <c r="AI780" s="140"/>
      <c r="AJ780" s="39"/>
      <c r="AK780" s="140"/>
      <c r="AL780" s="13"/>
      <c r="AM780" s="13"/>
      <c r="AN780" s="13"/>
      <c r="AO780" s="155"/>
      <c r="AP780" s="26"/>
      <c r="AQ780" s="26"/>
      <c r="AR780" s="26"/>
      <c r="AS780" s="26"/>
      <c r="AT780" s="26"/>
      <c r="AU780" s="26"/>
      <c r="AV780" s="26"/>
      <c r="AW780" s="26"/>
      <c r="AX780" s="26"/>
      <c r="AY780" s="26"/>
      <c r="AZ780" s="26"/>
      <c r="BA780" s="26"/>
      <c r="BB780" s="26"/>
      <c r="BC780" s="26"/>
      <c r="BD780" s="26"/>
      <c r="BE780" s="26"/>
      <c r="BF780" s="26"/>
    </row>
    <row r="781" spans="1:58" ht="15.75" customHeight="1" outlineLevel="1" x14ac:dyDescent="0.45">
      <c r="A781" s="13">
        <v>778</v>
      </c>
      <c r="B781" s="39" t="s">
        <v>524</v>
      </c>
      <c r="C781" s="216" t="s">
        <v>525</v>
      </c>
      <c r="D781" s="13" t="s">
        <v>797</v>
      </c>
      <c r="E781" s="13"/>
      <c r="F781" s="132" t="s">
        <v>181</v>
      </c>
      <c r="G781" s="13"/>
      <c r="H781" s="13"/>
      <c r="I781" s="13"/>
      <c r="J781" s="13"/>
      <c r="K781" s="13"/>
      <c r="L781" s="13"/>
      <c r="M781" s="39"/>
      <c r="N781" s="161" t="s">
        <v>808</v>
      </c>
      <c r="O781" s="69" t="s">
        <v>394</v>
      </c>
      <c r="P781" s="91">
        <v>-25.951750000000001</v>
      </c>
      <c r="Q781" s="91">
        <v>114.2332</v>
      </c>
      <c r="R781" s="14" t="s">
        <v>230</v>
      </c>
      <c r="S781" s="87" t="s">
        <v>426</v>
      </c>
      <c r="T781" s="87"/>
      <c r="U781" s="87"/>
      <c r="V781" s="87"/>
      <c r="W781" s="94"/>
      <c r="X781" s="39"/>
      <c r="Y781" s="13"/>
      <c r="Z781" s="13"/>
      <c r="AA781" s="13"/>
      <c r="AB781" s="13"/>
      <c r="AC781" s="13"/>
      <c r="AD781" s="13"/>
      <c r="AE781" s="13"/>
      <c r="AF781" s="13"/>
      <c r="AG781" s="13"/>
      <c r="AH781" s="39"/>
      <c r="AI781" s="140"/>
      <c r="AJ781" s="39"/>
      <c r="AK781" s="140"/>
      <c r="AL781" s="13"/>
      <c r="AM781" s="13"/>
      <c r="AN781" s="13"/>
      <c r="AO781" s="155"/>
      <c r="AP781" s="26"/>
      <c r="AQ781" s="26"/>
      <c r="AR781" s="26"/>
      <c r="AS781" s="26"/>
      <c r="AT781" s="26"/>
      <c r="AU781" s="26"/>
      <c r="AV781" s="26"/>
      <c r="AW781" s="26"/>
      <c r="AX781" s="26"/>
      <c r="AY781" s="26"/>
      <c r="AZ781" s="26"/>
      <c r="BA781" s="26"/>
      <c r="BB781" s="26"/>
      <c r="BC781" s="26"/>
      <c r="BD781" s="26"/>
      <c r="BE781" s="26"/>
      <c r="BF781" s="26"/>
    </row>
    <row r="782" spans="1:58" ht="15.75" customHeight="1" outlineLevel="1" x14ac:dyDescent="0.45">
      <c r="A782" s="13">
        <v>779</v>
      </c>
      <c r="B782" s="39" t="s">
        <v>524</v>
      </c>
      <c r="C782" s="216" t="s">
        <v>525</v>
      </c>
      <c r="D782" s="13" t="s">
        <v>797</v>
      </c>
      <c r="E782" s="13"/>
      <c r="F782" s="132" t="s">
        <v>181</v>
      </c>
      <c r="G782" s="13"/>
      <c r="H782" s="13"/>
      <c r="I782" s="13"/>
      <c r="J782" s="13"/>
      <c r="K782" s="13"/>
      <c r="L782" s="13"/>
      <c r="M782" s="39"/>
      <c r="N782" s="161" t="s">
        <v>808</v>
      </c>
      <c r="O782" s="69" t="s">
        <v>394</v>
      </c>
      <c r="P782" s="91">
        <v>-25.97953</v>
      </c>
      <c r="Q782" s="91">
        <v>114.06838</v>
      </c>
      <c r="R782" s="14" t="s">
        <v>230</v>
      </c>
      <c r="S782" s="87" t="s">
        <v>426</v>
      </c>
      <c r="T782" s="87"/>
      <c r="U782" s="87"/>
      <c r="V782" s="87"/>
      <c r="W782" s="94"/>
      <c r="X782" s="39"/>
      <c r="Y782" s="13"/>
      <c r="Z782" s="13"/>
      <c r="AA782" s="13"/>
      <c r="AB782" s="13"/>
      <c r="AC782" s="13"/>
      <c r="AD782" s="13"/>
      <c r="AE782" s="13"/>
      <c r="AF782" s="13"/>
      <c r="AG782" s="13"/>
      <c r="AH782" s="39"/>
      <c r="AI782" s="140"/>
      <c r="AJ782" s="39"/>
      <c r="AK782" s="140"/>
      <c r="AL782" s="13"/>
      <c r="AM782" s="13"/>
      <c r="AN782" s="13"/>
      <c r="AO782" s="155"/>
      <c r="AP782" s="26"/>
      <c r="AQ782" s="26"/>
      <c r="AR782" s="26"/>
      <c r="AS782" s="26"/>
      <c r="AT782" s="26"/>
      <c r="AU782" s="26"/>
      <c r="AV782" s="26"/>
      <c r="AW782" s="26"/>
      <c r="AX782" s="26"/>
      <c r="AY782" s="26"/>
      <c r="AZ782" s="26"/>
      <c r="BA782" s="26"/>
      <c r="BB782" s="26"/>
      <c r="BC782" s="26"/>
      <c r="BD782" s="26"/>
      <c r="BE782" s="26"/>
      <c r="BF782" s="26"/>
    </row>
    <row r="783" spans="1:58" ht="15.75" customHeight="1" outlineLevel="1" x14ac:dyDescent="0.45">
      <c r="A783" s="13">
        <v>780</v>
      </c>
      <c r="B783" s="39" t="s">
        <v>524</v>
      </c>
      <c r="C783" s="216" t="s">
        <v>525</v>
      </c>
      <c r="D783" s="13" t="s">
        <v>797</v>
      </c>
      <c r="E783" s="13"/>
      <c r="F783" s="132" t="s">
        <v>181</v>
      </c>
      <c r="G783" s="13"/>
      <c r="H783" s="13"/>
      <c r="I783" s="13"/>
      <c r="J783" s="13"/>
      <c r="K783" s="13"/>
      <c r="L783" s="13"/>
      <c r="M783" s="39"/>
      <c r="N783" s="161" t="s">
        <v>808</v>
      </c>
      <c r="O783" s="69" t="s">
        <v>394</v>
      </c>
      <c r="P783" s="91">
        <v>-26.00123</v>
      </c>
      <c r="Q783" s="91">
        <v>114.13318</v>
      </c>
      <c r="R783" s="14" t="s">
        <v>230</v>
      </c>
      <c r="S783" s="87" t="s">
        <v>426</v>
      </c>
      <c r="T783" s="87"/>
      <c r="U783" s="87"/>
      <c r="V783" s="87"/>
      <c r="W783" s="94"/>
      <c r="X783" s="39"/>
      <c r="Y783" s="13"/>
      <c r="Z783" s="13"/>
      <c r="AA783" s="13"/>
      <c r="AB783" s="13"/>
      <c r="AC783" s="13"/>
      <c r="AD783" s="13"/>
      <c r="AE783" s="13"/>
      <c r="AF783" s="13"/>
      <c r="AG783" s="13"/>
      <c r="AH783" s="39"/>
      <c r="AI783" s="140"/>
      <c r="AJ783" s="39"/>
      <c r="AK783" s="140"/>
      <c r="AL783" s="13"/>
      <c r="AM783" s="13"/>
      <c r="AN783" s="13"/>
      <c r="AO783" s="155"/>
      <c r="AP783" s="26"/>
      <c r="AQ783" s="26"/>
      <c r="AR783" s="26"/>
      <c r="AS783" s="26"/>
      <c r="AT783" s="26"/>
      <c r="AU783" s="26"/>
      <c r="AV783" s="26"/>
      <c r="AW783" s="26"/>
      <c r="AX783" s="26"/>
      <c r="AY783" s="26"/>
      <c r="AZ783" s="26"/>
      <c r="BA783" s="26"/>
      <c r="BB783" s="26"/>
      <c r="BC783" s="26"/>
      <c r="BD783" s="26"/>
      <c r="BE783" s="26"/>
      <c r="BF783" s="26"/>
    </row>
    <row r="784" spans="1:58" ht="15.75" customHeight="1" outlineLevel="1" x14ac:dyDescent="0.45">
      <c r="A784" s="13">
        <v>781</v>
      </c>
      <c r="B784" s="39" t="s">
        <v>524</v>
      </c>
      <c r="C784" s="216" t="s">
        <v>525</v>
      </c>
      <c r="D784" s="13" t="s">
        <v>797</v>
      </c>
      <c r="E784" s="13"/>
      <c r="F784" s="132" t="s">
        <v>181</v>
      </c>
      <c r="G784" s="13"/>
      <c r="H784" s="13"/>
      <c r="I784" s="13"/>
      <c r="J784" s="13"/>
      <c r="K784" s="13"/>
      <c r="L784" s="13"/>
      <c r="M784" s="39"/>
      <c r="N784" s="161" t="s">
        <v>808</v>
      </c>
      <c r="O784" s="69" t="s">
        <v>394</v>
      </c>
      <c r="P784" s="91">
        <v>-26.000579999999999</v>
      </c>
      <c r="Q784" s="91">
        <v>113.95447</v>
      </c>
      <c r="R784" s="14" t="s">
        <v>230</v>
      </c>
      <c r="S784" s="87" t="s">
        <v>426</v>
      </c>
      <c r="T784" s="87"/>
      <c r="U784" s="87"/>
      <c r="V784" s="87"/>
      <c r="W784" s="94"/>
      <c r="X784" s="39"/>
      <c r="Y784" s="13"/>
      <c r="Z784" s="13"/>
      <c r="AA784" s="13"/>
      <c r="AB784" s="13"/>
      <c r="AC784" s="13"/>
      <c r="AD784" s="13"/>
      <c r="AE784" s="13"/>
      <c r="AF784" s="13"/>
      <c r="AG784" s="13"/>
      <c r="AH784" s="39"/>
      <c r="AI784" s="140"/>
      <c r="AJ784" s="39"/>
      <c r="AK784" s="140"/>
      <c r="AL784" s="13"/>
      <c r="AM784" s="13"/>
      <c r="AN784" s="13"/>
      <c r="AO784" s="155"/>
      <c r="AP784" s="26"/>
      <c r="AQ784" s="26"/>
      <c r="AR784" s="26"/>
      <c r="AS784" s="26"/>
      <c r="AT784" s="26"/>
      <c r="AU784" s="26"/>
      <c r="AV784" s="26"/>
      <c r="AW784" s="26"/>
      <c r="AX784" s="26"/>
      <c r="AY784" s="26"/>
      <c r="AZ784" s="26"/>
      <c r="BA784" s="26"/>
      <c r="BB784" s="26"/>
      <c r="BC784" s="26"/>
      <c r="BD784" s="26"/>
      <c r="BE784" s="26"/>
      <c r="BF784" s="26"/>
    </row>
    <row r="785" spans="1:58" ht="15.75" customHeight="1" outlineLevel="1" x14ac:dyDescent="0.45">
      <c r="A785" s="13">
        <v>782</v>
      </c>
      <c r="B785" s="39" t="s">
        <v>524</v>
      </c>
      <c r="C785" s="216" t="s">
        <v>525</v>
      </c>
      <c r="D785" s="13" t="s">
        <v>797</v>
      </c>
      <c r="E785" s="13"/>
      <c r="F785" s="132" t="s">
        <v>181</v>
      </c>
      <c r="G785" s="13"/>
      <c r="H785" s="13"/>
      <c r="I785" s="13"/>
      <c r="J785" s="13"/>
      <c r="K785" s="13"/>
      <c r="L785" s="13"/>
      <c r="M785" s="39"/>
      <c r="N785" s="161" t="s">
        <v>808</v>
      </c>
      <c r="O785" s="69" t="s">
        <v>394</v>
      </c>
      <c r="P785" s="91">
        <v>-25.853390000000001</v>
      </c>
      <c r="Q785" s="91">
        <v>114.19316000000001</v>
      </c>
      <c r="R785" s="14" t="s">
        <v>230</v>
      </c>
      <c r="S785" s="87" t="s">
        <v>426</v>
      </c>
      <c r="T785" s="87"/>
      <c r="U785" s="87"/>
      <c r="V785" s="87"/>
      <c r="W785" s="94"/>
      <c r="X785" s="39"/>
      <c r="Y785" s="13"/>
      <c r="Z785" s="13"/>
      <c r="AA785" s="13"/>
      <c r="AB785" s="13"/>
      <c r="AC785" s="13"/>
      <c r="AD785" s="13"/>
      <c r="AE785" s="13"/>
      <c r="AF785" s="13"/>
      <c r="AG785" s="13"/>
      <c r="AH785" s="39"/>
      <c r="AI785" s="140"/>
      <c r="AJ785" s="39"/>
      <c r="AK785" s="140"/>
      <c r="AL785" s="13"/>
      <c r="AM785" s="13"/>
      <c r="AN785" s="13"/>
      <c r="AO785" s="155"/>
      <c r="AP785" s="26"/>
      <c r="AQ785" s="26"/>
      <c r="AR785" s="26"/>
      <c r="AS785" s="26"/>
      <c r="AT785" s="26"/>
      <c r="AU785" s="26"/>
      <c r="AV785" s="26"/>
      <c r="AW785" s="26"/>
      <c r="AX785" s="26"/>
      <c r="AY785" s="26"/>
      <c r="AZ785" s="26"/>
      <c r="BA785" s="26"/>
      <c r="BB785" s="26"/>
      <c r="BC785" s="26"/>
      <c r="BD785" s="26"/>
      <c r="BE785" s="26"/>
      <c r="BF785" s="26"/>
    </row>
    <row r="786" spans="1:58" ht="15.75" customHeight="1" outlineLevel="1" x14ac:dyDescent="0.45">
      <c r="A786" s="13">
        <v>783</v>
      </c>
      <c r="B786" s="39" t="s">
        <v>524</v>
      </c>
      <c r="C786" s="216" t="s">
        <v>525</v>
      </c>
      <c r="D786" s="13" t="s">
        <v>797</v>
      </c>
      <c r="E786" s="13"/>
      <c r="F786" s="132" t="s">
        <v>181</v>
      </c>
      <c r="G786" s="13"/>
      <c r="H786" s="13"/>
      <c r="I786" s="13"/>
      <c r="J786" s="13"/>
      <c r="K786" s="13"/>
      <c r="L786" s="13"/>
      <c r="M786" s="39"/>
      <c r="N786" s="161" t="s">
        <v>808</v>
      </c>
      <c r="O786" s="69" t="s">
        <v>394</v>
      </c>
      <c r="P786" s="91">
        <v>-25.79899</v>
      </c>
      <c r="Q786" s="91">
        <v>114.10449</v>
      </c>
      <c r="R786" s="14" t="s">
        <v>230</v>
      </c>
      <c r="S786" s="87" t="s">
        <v>426</v>
      </c>
      <c r="T786" s="87"/>
      <c r="U786" s="87"/>
      <c r="V786" s="87"/>
      <c r="W786" s="94"/>
      <c r="X786" s="39"/>
      <c r="Y786" s="13"/>
      <c r="Z786" s="13"/>
      <c r="AA786" s="13"/>
      <c r="AB786" s="13"/>
      <c r="AC786" s="13"/>
      <c r="AD786" s="13"/>
      <c r="AE786" s="13"/>
      <c r="AF786" s="13"/>
      <c r="AG786" s="13"/>
      <c r="AH786" s="39"/>
      <c r="AI786" s="140"/>
      <c r="AJ786" s="39"/>
      <c r="AK786" s="140"/>
      <c r="AL786" s="13"/>
      <c r="AM786" s="13"/>
      <c r="AN786" s="13"/>
      <c r="AO786" s="155"/>
      <c r="AP786" s="26"/>
      <c r="AQ786" s="26"/>
      <c r="AR786" s="26"/>
      <c r="AS786" s="26"/>
      <c r="AT786" s="26"/>
      <c r="AU786" s="26"/>
      <c r="AV786" s="26"/>
      <c r="AW786" s="26"/>
      <c r="AX786" s="26"/>
      <c r="AY786" s="26"/>
      <c r="AZ786" s="26"/>
      <c r="BA786" s="26"/>
      <c r="BB786" s="26"/>
      <c r="BC786" s="26"/>
      <c r="BD786" s="26"/>
      <c r="BE786" s="26"/>
      <c r="BF786" s="26"/>
    </row>
    <row r="787" spans="1:58" ht="15.75" customHeight="1" outlineLevel="1" x14ac:dyDescent="0.45">
      <c r="A787" s="13">
        <v>784</v>
      </c>
      <c r="B787" s="39" t="s">
        <v>524</v>
      </c>
      <c r="C787" s="216" t="s">
        <v>525</v>
      </c>
      <c r="D787" s="13" t="s">
        <v>797</v>
      </c>
      <c r="E787" s="13"/>
      <c r="F787" s="132" t="s">
        <v>181</v>
      </c>
      <c r="G787" s="13"/>
      <c r="H787" s="13"/>
      <c r="I787" s="13"/>
      <c r="J787" s="13"/>
      <c r="K787" s="13"/>
      <c r="L787" s="13"/>
      <c r="M787" s="39"/>
      <c r="N787" s="161" t="s">
        <v>808</v>
      </c>
      <c r="O787" s="69" t="s">
        <v>394</v>
      </c>
      <c r="P787" s="91">
        <v>-25.81671</v>
      </c>
      <c r="Q787" s="91">
        <v>114.10447000000001</v>
      </c>
      <c r="R787" s="14" t="s">
        <v>230</v>
      </c>
      <c r="S787" s="87" t="s">
        <v>426</v>
      </c>
      <c r="T787" s="87"/>
      <c r="U787" s="87"/>
      <c r="V787" s="87"/>
      <c r="W787" s="94"/>
      <c r="X787" s="39"/>
      <c r="Y787" s="13"/>
      <c r="Z787" s="13"/>
      <c r="AA787" s="13"/>
      <c r="AB787" s="13"/>
      <c r="AC787" s="13"/>
      <c r="AD787" s="13"/>
      <c r="AE787" s="13"/>
      <c r="AF787" s="13"/>
      <c r="AG787" s="13"/>
      <c r="AH787" s="39"/>
      <c r="AI787" s="140"/>
      <c r="AJ787" s="39"/>
      <c r="AK787" s="140"/>
      <c r="AL787" s="13"/>
      <c r="AM787" s="13"/>
      <c r="AN787" s="13"/>
      <c r="AO787" s="155"/>
      <c r="AP787" s="26"/>
      <c r="AQ787" s="26"/>
      <c r="AR787" s="26"/>
      <c r="AS787" s="26"/>
      <c r="AT787" s="26"/>
      <c r="AU787" s="26"/>
      <c r="AV787" s="26"/>
      <c r="AW787" s="26"/>
      <c r="AX787" s="26"/>
      <c r="AY787" s="26"/>
      <c r="AZ787" s="26"/>
      <c r="BA787" s="26"/>
      <c r="BB787" s="26"/>
      <c r="BC787" s="26"/>
      <c r="BD787" s="26"/>
      <c r="BE787" s="26"/>
      <c r="BF787" s="26"/>
    </row>
    <row r="788" spans="1:58" ht="15.75" customHeight="1" outlineLevel="1" x14ac:dyDescent="0.45">
      <c r="A788" s="13">
        <v>785</v>
      </c>
      <c r="B788" s="39" t="s">
        <v>524</v>
      </c>
      <c r="C788" s="216" t="s">
        <v>525</v>
      </c>
      <c r="D788" s="13" t="s">
        <v>797</v>
      </c>
      <c r="E788" s="13"/>
      <c r="F788" s="132" t="s">
        <v>181</v>
      </c>
      <c r="G788" s="13"/>
      <c r="H788" s="13"/>
      <c r="I788" s="13"/>
      <c r="J788" s="13"/>
      <c r="K788" s="13"/>
      <c r="L788" s="13"/>
      <c r="M788" s="39"/>
      <c r="N788" s="161" t="s">
        <v>808</v>
      </c>
      <c r="O788" s="69" t="s">
        <v>394</v>
      </c>
      <c r="P788" s="91">
        <v>-25.8614</v>
      </c>
      <c r="Q788" s="91">
        <v>114.19426</v>
      </c>
      <c r="R788" s="14" t="s">
        <v>230</v>
      </c>
      <c r="S788" s="87" t="s">
        <v>426</v>
      </c>
      <c r="T788" s="87"/>
      <c r="U788" s="87"/>
      <c r="V788" s="87"/>
      <c r="W788" s="94"/>
      <c r="X788" s="39"/>
      <c r="Y788" s="13"/>
      <c r="Z788" s="13"/>
      <c r="AA788" s="13"/>
      <c r="AB788" s="13"/>
      <c r="AC788" s="13"/>
      <c r="AD788" s="13"/>
      <c r="AE788" s="13"/>
      <c r="AF788" s="13"/>
      <c r="AG788" s="13"/>
      <c r="AH788" s="39"/>
      <c r="AI788" s="140"/>
      <c r="AJ788" s="39"/>
      <c r="AK788" s="140"/>
      <c r="AL788" s="13"/>
      <c r="AM788" s="13"/>
      <c r="AN788" s="13"/>
      <c r="AO788" s="155"/>
      <c r="AP788" s="26"/>
      <c r="AQ788" s="26"/>
      <c r="AR788" s="26"/>
      <c r="AS788" s="26"/>
      <c r="AT788" s="26"/>
      <c r="AU788" s="26"/>
      <c r="AV788" s="26"/>
      <c r="AW788" s="26"/>
      <c r="AX788" s="26"/>
      <c r="AY788" s="26"/>
      <c r="AZ788" s="26"/>
      <c r="BA788" s="26"/>
      <c r="BB788" s="26"/>
      <c r="BC788" s="26"/>
      <c r="BD788" s="26"/>
      <c r="BE788" s="26"/>
      <c r="BF788" s="26"/>
    </row>
    <row r="789" spans="1:58" ht="15.75" customHeight="1" outlineLevel="1" x14ac:dyDescent="0.45">
      <c r="A789" s="13">
        <v>786</v>
      </c>
      <c r="B789" s="39" t="s">
        <v>524</v>
      </c>
      <c r="C789" s="216" t="s">
        <v>525</v>
      </c>
      <c r="D789" s="13" t="s">
        <v>797</v>
      </c>
      <c r="E789" s="13"/>
      <c r="F789" s="132" t="s">
        <v>181</v>
      </c>
      <c r="G789" s="13"/>
      <c r="H789" s="13"/>
      <c r="I789" s="13"/>
      <c r="J789" s="13"/>
      <c r="K789" s="13"/>
      <c r="L789" s="13"/>
      <c r="M789" s="39"/>
      <c r="N789" s="161" t="s">
        <v>808</v>
      </c>
      <c r="O789" s="69" t="s">
        <v>394</v>
      </c>
      <c r="P789" s="91">
        <v>-25.85266</v>
      </c>
      <c r="Q789" s="91">
        <v>114.12430999999999</v>
      </c>
      <c r="R789" s="14" t="s">
        <v>230</v>
      </c>
      <c r="S789" s="87" t="s">
        <v>426</v>
      </c>
      <c r="T789" s="87"/>
      <c r="U789" s="87"/>
      <c r="V789" s="87"/>
      <c r="W789" s="94"/>
      <c r="X789" s="39"/>
      <c r="Y789" s="13"/>
      <c r="Z789" s="13"/>
      <c r="AA789" s="13"/>
      <c r="AB789" s="13"/>
      <c r="AC789" s="13"/>
      <c r="AD789" s="13"/>
      <c r="AE789" s="13"/>
      <c r="AF789" s="13"/>
      <c r="AG789" s="13"/>
      <c r="AH789" s="39"/>
      <c r="AI789" s="140"/>
      <c r="AJ789" s="39"/>
      <c r="AK789" s="140"/>
      <c r="AL789" s="13"/>
      <c r="AM789" s="13"/>
      <c r="AN789" s="13"/>
      <c r="AO789" s="155"/>
      <c r="AP789" s="26"/>
      <c r="AQ789" s="26"/>
      <c r="AR789" s="26"/>
      <c r="AS789" s="26"/>
      <c r="AT789" s="26"/>
      <c r="AU789" s="26"/>
      <c r="AV789" s="26"/>
      <c r="AW789" s="26"/>
      <c r="AX789" s="26"/>
      <c r="AY789" s="26"/>
      <c r="AZ789" s="26"/>
      <c r="BA789" s="26"/>
      <c r="BB789" s="26"/>
      <c r="BC789" s="26"/>
      <c r="BD789" s="26"/>
      <c r="BE789" s="26"/>
      <c r="BF789" s="26"/>
    </row>
    <row r="790" spans="1:58" ht="15.75" customHeight="1" outlineLevel="1" x14ac:dyDescent="0.45">
      <c r="A790" s="13">
        <v>787</v>
      </c>
      <c r="B790" s="39" t="s">
        <v>524</v>
      </c>
      <c r="C790" s="216" t="s">
        <v>525</v>
      </c>
      <c r="D790" s="13" t="s">
        <v>797</v>
      </c>
      <c r="E790" s="13"/>
      <c r="F790" s="132" t="s">
        <v>181</v>
      </c>
      <c r="G790" s="13"/>
      <c r="H790" s="13"/>
      <c r="I790" s="13"/>
      <c r="J790" s="13"/>
      <c r="K790" s="13"/>
      <c r="L790" s="13"/>
      <c r="M790" s="39"/>
      <c r="N790" s="161" t="s">
        <v>808</v>
      </c>
      <c r="O790" s="69" t="s">
        <v>394</v>
      </c>
      <c r="P790" s="91">
        <v>-25.78989</v>
      </c>
      <c r="Q790" s="91">
        <v>114.08436</v>
      </c>
      <c r="R790" s="14" t="s">
        <v>230</v>
      </c>
      <c r="S790" s="87" t="s">
        <v>426</v>
      </c>
      <c r="T790" s="87"/>
      <c r="U790" s="87"/>
      <c r="V790" s="87"/>
      <c r="W790" s="94"/>
      <c r="X790" s="39"/>
      <c r="Y790" s="13"/>
      <c r="Z790" s="13"/>
      <c r="AA790" s="13"/>
      <c r="AB790" s="13"/>
      <c r="AC790" s="13"/>
      <c r="AD790" s="13"/>
      <c r="AE790" s="13"/>
      <c r="AF790" s="13"/>
      <c r="AG790" s="13"/>
      <c r="AH790" s="39"/>
      <c r="AI790" s="140"/>
      <c r="AJ790" s="39"/>
      <c r="AK790" s="140"/>
      <c r="AL790" s="13"/>
      <c r="AM790" s="13"/>
      <c r="AN790" s="13"/>
      <c r="AO790" s="155"/>
      <c r="AP790" s="26"/>
      <c r="AQ790" s="26"/>
      <c r="AR790" s="26"/>
      <c r="AS790" s="26"/>
      <c r="AT790" s="26"/>
      <c r="AU790" s="26"/>
      <c r="AV790" s="26"/>
      <c r="AW790" s="26"/>
      <c r="AX790" s="26"/>
      <c r="AY790" s="26"/>
      <c r="AZ790" s="26"/>
      <c r="BA790" s="26"/>
      <c r="BB790" s="26"/>
      <c r="BC790" s="26"/>
      <c r="BD790" s="26"/>
      <c r="BE790" s="26"/>
      <c r="BF790" s="26"/>
    </row>
    <row r="791" spans="1:58" ht="15.75" customHeight="1" outlineLevel="1" x14ac:dyDescent="0.45">
      <c r="A791" s="13">
        <v>788</v>
      </c>
      <c r="B791" s="39" t="s">
        <v>524</v>
      </c>
      <c r="C791" s="216" t="s">
        <v>525</v>
      </c>
      <c r="D791" s="13" t="s">
        <v>797</v>
      </c>
      <c r="E791" s="13"/>
      <c r="F791" s="132" t="s">
        <v>181</v>
      </c>
      <c r="G791" s="13"/>
      <c r="H791" s="13"/>
      <c r="I791" s="13"/>
      <c r="J791" s="13"/>
      <c r="K791" s="13"/>
      <c r="L791" s="13"/>
      <c r="M791" s="39"/>
      <c r="N791" s="161" t="s">
        <v>808</v>
      </c>
      <c r="O791" s="69" t="s">
        <v>394</v>
      </c>
      <c r="P791" s="91">
        <v>-25.83466</v>
      </c>
      <c r="Q791" s="91">
        <v>114.10500999999999</v>
      </c>
      <c r="R791" s="14" t="s">
        <v>230</v>
      </c>
      <c r="S791" s="87" t="s">
        <v>426</v>
      </c>
      <c r="T791" s="87"/>
      <c r="U791" s="87"/>
      <c r="V791" s="87"/>
      <c r="W791" s="94"/>
      <c r="X791" s="39"/>
      <c r="Y791" s="13"/>
      <c r="Z791" s="13"/>
      <c r="AA791" s="13"/>
      <c r="AB791" s="13"/>
      <c r="AC791" s="13"/>
      <c r="AD791" s="13"/>
      <c r="AE791" s="13"/>
      <c r="AF791" s="13"/>
      <c r="AG791" s="13"/>
      <c r="AH791" s="39"/>
      <c r="AI791" s="140"/>
      <c r="AJ791" s="39"/>
      <c r="AK791" s="140"/>
      <c r="AL791" s="13"/>
      <c r="AM791" s="13"/>
      <c r="AN791" s="13"/>
      <c r="AO791" s="155"/>
      <c r="AP791" s="26"/>
      <c r="AQ791" s="26"/>
      <c r="AR791" s="26"/>
      <c r="AS791" s="26"/>
      <c r="AT791" s="26"/>
      <c r="AU791" s="26"/>
      <c r="AV791" s="26"/>
      <c r="AW791" s="26"/>
      <c r="AX791" s="26"/>
      <c r="AY791" s="26"/>
      <c r="AZ791" s="26"/>
      <c r="BA791" s="26"/>
      <c r="BB791" s="26"/>
      <c r="BC791" s="26"/>
      <c r="BD791" s="26"/>
      <c r="BE791" s="26"/>
      <c r="BF791" s="26"/>
    </row>
    <row r="792" spans="1:58" ht="15.75" customHeight="1" outlineLevel="1" x14ac:dyDescent="0.45">
      <c r="A792" s="13">
        <v>789</v>
      </c>
      <c r="B792" s="39" t="s">
        <v>524</v>
      </c>
      <c r="C792" s="216" t="s">
        <v>525</v>
      </c>
      <c r="D792" s="13" t="s">
        <v>797</v>
      </c>
      <c r="E792" s="13"/>
      <c r="F792" s="132" t="s">
        <v>181</v>
      </c>
      <c r="G792" s="13"/>
      <c r="H792" s="13"/>
      <c r="I792" s="13"/>
      <c r="J792" s="13"/>
      <c r="K792" s="13"/>
      <c r="L792" s="13"/>
      <c r="M792" s="39"/>
      <c r="N792" s="161" t="s">
        <v>808</v>
      </c>
      <c r="O792" s="69" t="s">
        <v>394</v>
      </c>
      <c r="P792" s="91">
        <v>-25.888349999999999</v>
      </c>
      <c r="Q792" s="91">
        <v>114.12879</v>
      </c>
      <c r="R792" s="14" t="s">
        <v>230</v>
      </c>
      <c r="S792" s="87" t="s">
        <v>426</v>
      </c>
      <c r="T792" s="87"/>
      <c r="U792" s="87"/>
      <c r="V792" s="87"/>
      <c r="W792" s="94"/>
      <c r="X792" s="39"/>
      <c r="Y792" s="13"/>
      <c r="Z792" s="13"/>
      <c r="AA792" s="13"/>
      <c r="AB792" s="13"/>
      <c r="AC792" s="13"/>
      <c r="AD792" s="13"/>
      <c r="AE792" s="13"/>
      <c r="AF792" s="13"/>
      <c r="AG792" s="13"/>
      <c r="AH792" s="39"/>
      <c r="AI792" s="140"/>
      <c r="AJ792" s="39"/>
      <c r="AK792" s="140"/>
      <c r="AL792" s="13"/>
      <c r="AM792" s="13"/>
      <c r="AN792" s="13"/>
      <c r="AO792" s="155"/>
      <c r="AP792" s="26"/>
      <c r="AQ792" s="26"/>
      <c r="AR792" s="26"/>
      <c r="AS792" s="26"/>
      <c r="AT792" s="26"/>
      <c r="AU792" s="26"/>
      <c r="AV792" s="26"/>
      <c r="AW792" s="26"/>
      <c r="AX792" s="26"/>
      <c r="AY792" s="26"/>
      <c r="AZ792" s="26"/>
      <c r="BA792" s="26"/>
      <c r="BB792" s="26"/>
      <c r="BC792" s="26"/>
      <c r="BD792" s="26"/>
      <c r="BE792" s="26"/>
      <c r="BF792" s="26"/>
    </row>
    <row r="793" spans="1:58" ht="15.75" customHeight="1" outlineLevel="1" x14ac:dyDescent="0.45">
      <c r="A793" s="13">
        <v>790</v>
      </c>
      <c r="B793" s="39" t="s">
        <v>524</v>
      </c>
      <c r="C793" s="216" t="s">
        <v>525</v>
      </c>
      <c r="D793" s="13" t="s">
        <v>797</v>
      </c>
      <c r="E793" s="13"/>
      <c r="F793" s="132" t="s">
        <v>181</v>
      </c>
      <c r="G793" s="13"/>
      <c r="H793" s="13"/>
      <c r="I793" s="13"/>
      <c r="J793" s="13"/>
      <c r="K793" s="13"/>
      <c r="L793" s="13"/>
      <c r="M793" s="39"/>
      <c r="N793" s="161" t="s">
        <v>808</v>
      </c>
      <c r="O793" s="69" t="s">
        <v>394</v>
      </c>
      <c r="P793" s="91">
        <v>-25.893969999999999</v>
      </c>
      <c r="Q793" s="91">
        <v>114.114</v>
      </c>
      <c r="R793" s="14" t="s">
        <v>230</v>
      </c>
      <c r="S793" s="87" t="s">
        <v>426</v>
      </c>
      <c r="T793" s="87"/>
      <c r="U793" s="87"/>
      <c r="V793" s="87"/>
      <c r="W793" s="94"/>
      <c r="X793" s="39"/>
      <c r="Y793" s="13"/>
      <c r="Z793" s="13"/>
      <c r="AA793" s="13"/>
      <c r="AB793" s="13"/>
      <c r="AC793" s="13"/>
      <c r="AD793" s="13"/>
      <c r="AE793" s="13"/>
      <c r="AF793" s="13"/>
      <c r="AG793" s="13"/>
      <c r="AH793" s="39"/>
      <c r="AI793" s="140"/>
      <c r="AJ793" s="39"/>
      <c r="AK793" s="140"/>
      <c r="AL793" s="13"/>
      <c r="AM793" s="13"/>
      <c r="AN793" s="13"/>
      <c r="AO793" s="155"/>
      <c r="AP793" s="26"/>
      <c r="AQ793" s="26"/>
      <c r="AR793" s="26"/>
      <c r="AS793" s="26"/>
      <c r="AT793" s="26"/>
      <c r="AU793" s="26"/>
      <c r="AV793" s="26"/>
      <c r="AW793" s="26"/>
      <c r="AX793" s="26"/>
      <c r="AY793" s="26"/>
      <c r="AZ793" s="26"/>
      <c r="BA793" s="26"/>
      <c r="BB793" s="26"/>
      <c r="BC793" s="26"/>
      <c r="BD793" s="26"/>
      <c r="BE793" s="26"/>
      <c r="BF793" s="26"/>
    </row>
    <row r="794" spans="1:58" ht="15.75" customHeight="1" outlineLevel="1" x14ac:dyDescent="0.45">
      <c r="A794" s="13">
        <v>791</v>
      </c>
      <c r="B794" s="39" t="s">
        <v>524</v>
      </c>
      <c r="C794" s="216" t="s">
        <v>525</v>
      </c>
      <c r="D794" s="13" t="s">
        <v>797</v>
      </c>
      <c r="E794" s="13"/>
      <c r="F794" s="132" t="s">
        <v>181</v>
      </c>
      <c r="G794" s="13"/>
      <c r="H794" s="13"/>
      <c r="I794" s="13"/>
      <c r="J794" s="13"/>
      <c r="K794" s="13"/>
      <c r="L794" s="13"/>
      <c r="M794" s="39"/>
      <c r="N794" s="161" t="s">
        <v>808</v>
      </c>
      <c r="O794" s="69" t="s">
        <v>394</v>
      </c>
      <c r="P794" s="91">
        <v>-25.799440000000001</v>
      </c>
      <c r="Q794" s="91">
        <v>114.14422</v>
      </c>
      <c r="R794" s="14" t="s">
        <v>230</v>
      </c>
      <c r="S794" s="87" t="s">
        <v>426</v>
      </c>
      <c r="T794" s="87"/>
      <c r="U794" s="87"/>
      <c r="V794" s="87"/>
      <c r="W794" s="94"/>
      <c r="X794" s="39"/>
      <c r="Y794" s="13"/>
      <c r="Z794" s="13"/>
      <c r="AA794" s="13"/>
      <c r="AB794" s="13"/>
      <c r="AC794" s="13"/>
      <c r="AD794" s="13"/>
      <c r="AE794" s="13"/>
      <c r="AF794" s="13"/>
      <c r="AG794" s="13"/>
      <c r="AH794" s="39"/>
      <c r="AI794" s="140"/>
      <c r="AJ794" s="39"/>
      <c r="AK794" s="140"/>
      <c r="AL794" s="13"/>
      <c r="AM794" s="13"/>
      <c r="AN794" s="13"/>
      <c r="AO794" s="155"/>
      <c r="AP794" s="26"/>
      <c r="AQ794" s="26"/>
      <c r="AR794" s="26"/>
      <c r="AS794" s="26"/>
      <c r="AT794" s="26"/>
      <c r="AU794" s="26"/>
      <c r="AV794" s="26"/>
      <c r="AW794" s="26"/>
      <c r="AX794" s="26"/>
      <c r="AY794" s="26"/>
      <c r="AZ794" s="26"/>
      <c r="BA794" s="26"/>
      <c r="BB794" s="26"/>
      <c r="BC794" s="26"/>
      <c r="BD794" s="26"/>
      <c r="BE794" s="26"/>
      <c r="BF794" s="26"/>
    </row>
    <row r="795" spans="1:58" ht="15.75" customHeight="1" outlineLevel="1" x14ac:dyDescent="0.45">
      <c r="A795" s="13">
        <v>792</v>
      </c>
      <c r="B795" s="39" t="s">
        <v>524</v>
      </c>
      <c r="C795" s="216" t="s">
        <v>525</v>
      </c>
      <c r="D795" s="13" t="s">
        <v>797</v>
      </c>
      <c r="E795" s="13"/>
      <c r="F795" s="132" t="s">
        <v>181</v>
      </c>
      <c r="G795" s="13"/>
      <c r="H795" s="13"/>
      <c r="I795" s="13"/>
      <c r="J795" s="13"/>
      <c r="K795" s="13"/>
      <c r="L795" s="13"/>
      <c r="M795" s="39"/>
      <c r="N795" s="161" t="s">
        <v>808</v>
      </c>
      <c r="O795" s="69" t="s">
        <v>394</v>
      </c>
      <c r="P795" s="91">
        <v>-25.765049999999999</v>
      </c>
      <c r="Q795" s="91">
        <v>114.08386</v>
      </c>
      <c r="R795" s="14" t="s">
        <v>230</v>
      </c>
      <c r="S795" s="87" t="s">
        <v>426</v>
      </c>
      <c r="T795" s="87"/>
      <c r="U795" s="87"/>
      <c r="V795" s="87"/>
      <c r="W795" s="94"/>
      <c r="X795" s="39"/>
      <c r="Y795" s="13"/>
      <c r="Z795" s="13"/>
      <c r="AA795" s="13"/>
      <c r="AB795" s="13"/>
      <c r="AC795" s="13"/>
      <c r="AD795" s="13"/>
      <c r="AE795" s="13"/>
      <c r="AF795" s="13"/>
      <c r="AG795" s="13"/>
      <c r="AH795" s="39"/>
      <c r="AI795" s="140"/>
      <c r="AJ795" s="39"/>
      <c r="AK795" s="140"/>
      <c r="AL795" s="13"/>
      <c r="AM795" s="13"/>
      <c r="AN795" s="13"/>
      <c r="AO795" s="155"/>
      <c r="AP795" s="26"/>
      <c r="AQ795" s="26"/>
      <c r="AR795" s="26"/>
      <c r="AS795" s="26"/>
      <c r="AT795" s="26"/>
      <c r="AU795" s="26"/>
      <c r="AV795" s="26"/>
      <c r="AW795" s="26"/>
      <c r="AX795" s="26"/>
      <c r="AY795" s="26"/>
      <c r="AZ795" s="26"/>
      <c r="BA795" s="26"/>
      <c r="BB795" s="26"/>
      <c r="BC795" s="26"/>
      <c r="BD795" s="26"/>
      <c r="BE795" s="26"/>
      <c r="BF795" s="26"/>
    </row>
    <row r="796" spans="1:58" ht="15.75" customHeight="1" outlineLevel="1" x14ac:dyDescent="0.45">
      <c r="A796" s="13">
        <v>793</v>
      </c>
      <c r="B796" s="39" t="s">
        <v>524</v>
      </c>
      <c r="C796" s="216" t="s">
        <v>525</v>
      </c>
      <c r="D796" s="13" t="s">
        <v>797</v>
      </c>
      <c r="E796" s="13"/>
      <c r="F796" s="132" t="s">
        <v>181</v>
      </c>
      <c r="G796" s="13"/>
      <c r="H796" s="13"/>
      <c r="I796" s="13"/>
      <c r="J796" s="13"/>
      <c r="K796" s="13"/>
      <c r="L796" s="13"/>
      <c r="M796" s="39"/>
      <c r="N796" s="161" t="s">
        <v>808</v>
      </c>
      <c r="O796" s="69" t="s">
        <v>394</v>
      </c>
      <c r="P796" s="91">
        <v>-25.76446</v>
      </c>
      <c r="Q796" s="91">
        <v>114.10518</v>
      </c>
      <c r="R796" s="14" t="s">
        <v>230</v>
      </c>
      <c r="S796" s="87" t="s">
        <v>426</v>
      </c>
      <c r="T796" s="87"/>
      <c r="U796" s="87"/>
      <c r="V796" s="87"/>
      <c r="W796" s="94"/>
      <c r="X796" s="39"/>
      <c r="Y796" s="13"/>
      <c r="Z796" s="13"/>
      <c r="AA796" s="13"/>
      <c r="AB796" s="13"/>
      <c r="AC796" s="13"/>
      <c r="AD796" s="13"/>
      <c r="AE796" s="13"/>
      <c r="AF796" s="13"/>
      <c r="AG796" s="13"/>
      <c r="AH796" s="39"/>
      <c r="AI796" s="140"/>
      <c r="AJ796" s="39"/>
      <c r="AK796" s="140"/>
      <c r="AL796" s="13"/>
      <c r="AM796" s="13"/>
      <c r="AN796" s="13"/>
      <c r="AO796" s="155"/>
      <c r="AP796" s="26"/>
      <c r="AQ796" s="26"/>
      <c r="AR796" s="26"/>
      <c r="AS796" s="26"/>
      <c r="AT796" s="26"/>
      <c r="AU796" s="26"/>
      <c r="AV796" s="26"/>
      <c r="AW796" s="26"/>
      <c r="AX796" s="26"/>
      <c r="AY796" s="26"/>
      <c r="AZ796" s="26"/>
      <c r="BA796" s="26"/>
      <c r="BB796" s="26"/>
      <c r="BC796" s="26"/>
      <c r="BD796" s="26"/>
      <c r="BE796" s="26"/>
      <c r="BF796" s="26"/>
    </row>
    <row r="797" spans="1:58" ht="15.75" customHeight="1" outlineLevel="1" x14ac:dyDescent="0.45">
      <c r="A797" s="13">
        <v>794</v>
      </c>
      <c r="B797" s="39" t="s">
        <v>524</v>
      </c>
      <c r="C797" s="216" t="s">
        <v>525</v>
      </c>
      <c r="D797" s="13" t="s">
        <v>797</v>
      </c>
      <c r="E797" s="13"/>
      <c r="F797" s="132" t="s">
        <v>181</v>
      </c>
      <c r="G797" s="13"/>
      <c r="H797" s="13"/>
      <c r="I797" s="13"/>
      <c r="J797" s="13"/>
      <c r="K797" s="13"/>
      <c r="L797" s="13"/>
      <c r="M797" s="39"/>
      <c r="N797" s="161" t="s">
        <v>808</v>
      </c>
      <c r="O797" s="69" t="s">
        <v>394</v>
      </c>
      <c r="P797" s="91">
        <v>-25.753740000000001</v>
      </c>
      <c r="Q797" s="91">
        <v>114.10419</v>
      </c>
      <c r="R797" s="14" t="s">
        <v>230</v>
      </c>
      <c r="S797" s="87" t="s">
        <v>426</v>
      </c>
      <c r="T797" s="87"/>
      <c r="U797" s="87"/>
      <c r="V797" s="87"/>
      <c r="W797" s="94"/>
      <c r="X797" s="39"/>
      <c r="Y797" s="13"/>
      <c r="Z797" s="13"/>
      <c r="AA797" s="13"/>
      <c r="AB797" s="13"/>
      <c r="AC797" s="13"/>
      <c r="AD797" s="13"/>
      <c r="AE797" s="13"/>
      <c r="AF797" s="13"/>
      <c r="AG797" s="13"/>
      <c r="AH797" s="39"/>
      <c r="AI797" s="140"/>
      <c r="AJ797" s="39"/>
      <c r="AK797" s="140"/>
      <c r="AL797" s="13"/>
      <c r="AM797" s="13"/>
      <c r="AN797" s="13"/>
      <c r="AO797" s="155"/>
      <c r="AP797" s="26"/>
      <c r="AQ797" s="26"/>
      <c r="AR797" s="26"/>
      <c r="AS797" s="26"/>
      <c r="AT797" s="26"/>
      <c r="AU797" s="26"/>
      <c r="AV797" s="26"/>
      <c r="AW797" s="26"/>
      <c r="AX797" s="26"/>
      <c r="AY797" s="26"/>
      <c r="AZ797" s="26"/>
      <c r="BA797" s="26"/>
      <c r="BB797" s="26"/>
      <c r="BC797" s="26"/>
      <c r="BD797" s="26"/>
      <c r="BE797" s="26"/>
      <c r="BF797" s="26"/>
    </row>
    <row r="798" spans="1:58" ht="15.75" customHeight="1" outlineLevel="1" x14ac:dyDescent="0.45">
      <c r="A798" s="13">
        <v>795</v>
      </c>
      <c r="B798" s="39" t="s">
        <v>524</v>
      </c>
      <c r="C798" s="216" t="s">
        <v>525</v>
      </c>
      <c r="D798" s="13" t="s">
        <v>797</v>
      </c>
      <c r="E798" s="13"/>
      <c r="F798" s="132" t="s">
        <v>181</v>
      </c>
      <c r="G798" s="13"/>
      <c r="H798" s="13"/>
      <c r="I798" s="13"/>
      <c r="J798" s="13"/>
      <c r="K798" s="13"/>
      <c r="L798" s="13"/>
      <c r="M798" s="39"/>
      <c r="N798" s="161" t="s">
        <v>808</v>
      </c>
      <c r="O798" s="69" t="s">
        <v>394</v>
      </c>
      <c r="P798" s="91">
        <v>-25.745100000000001</v>
      </c>
      <c r="Q798" s="91">
        <v>114.08416</v>
      </c>
      <c r="R798" s="14" t="s">
        <v>230</v>
      </c>
      <c r="S798" s="87" t="s">
        <v>426</v>
      </c>
      <c r="T798" s="87"/>
      <c r="U798" s="87"/>
      <c r="V798" s="87"/>
      <c r="W798" s="94"/>
      <c r="X798" s="39"/>
      <c r="Y798" s="13"/>
      <c r="Z798" s="13"/>
      <c r="AA798" s="13"/>
      <c r="AB798" s="13"/>
      <c r="AC798" s="13"/>
      <c r="AD798" s="13"/>
      <c r="AE798" s="13"/>
      <c r="AF798" s="13"/>
      <c r="AG798" s="13"/>
      <c r="AH798" s="39"/>
      <c r="AI798" s="140"/>
      <c r="AJ798" s="39"/>
      <c r="AK798" s="140"/>
      <c r="AL798" s="13"/>
      <c r="AM798" s="13"/>
      <c r="AN798" s="13"/>
      <c r="AO798" s="155"/>
      <c r="AP798" s="26"/>
      <c r="AQ798" s="26"/>
      <c r="AR798" s="26"/>
      <c r="AS798" s="26"/>
      <c r="AT798" s="26"/>
      <c r="AU798" s="26"/>
      <c r="AV798" s="26"/>
      <c r="AW798" s="26"/>
      <c r="AX798" s="26"/>
      <c r="AY798" s="26"/>
      <c r="AZ798" s="26"/>
      <c r="BA798" s="26"/>
      <c r="BB798" s="26"/>
      <c r="BC798" s="26"/>
      <c r="BD798" s="26"/>
      <c r="BE798" s="26"/>
      <c r="BF798" s="26"/>
    </row>
    <row r="799" spans="1:58" ht="15.75" customHeight="1" outlineLevel="1" x14ac:dyDescent="0.45">
      <c r="A799" s="13">
        <v>796</v>
      </c>
      <c r="B799" s="39" t="s">
        <v>524</v>
      </c>
      <c r="C799" s="216" t="s">
        <v>525</v>
      </c>
      <c r="D799" s="13" t="s">
        <v>797</v>
      </c>
      <c r="E799" s="13"/>
      <c r="F799" s="132" t="s">
        <v>181</v>
      </c>
      <c r="G799" s="13"/>
      <c r="H799" s="13"/>
      <c r="I799" s="13"/>
      <c r="J799" s="13"/>
      <c r="K799" s="13"/>
      <c r="L799" s="13"/>
      <c r="M799" s="39"/>
      <c r="N799" s="161" t="s">
        <v>808</v>
      </c>
      <c r="O799" s="69" t="s">
        <v>394</v>
      </c>
      <c r="P799" s="91">
        <v>-25.934529999999999</v>
      </c>
      <c r="Q799" s="91">
        <v>113.93553</v>
      </c>
      <c r="R799" s="14" t="s">
        <v>230</v>
      </c>
      <c r="S799" s="87" t="s">
        <v>426</v>
      </c>
      <c r="T799" s="87"/>
      <c r="U799" s="87"/>
      <c r="V799" s="87"/>
      <c r="W799" s="94"/>
      <c r="X799" s="39"/>
      <c r="Y799" s="13"/>
      <c r="Z799" s="13"/>
      <c r="AA799" s="13"/>
      <c r="AB799" s="13"/>
      <c r="AC799" s="13"/>
      <c r="AD799" s="13"/>
      <c r="AE799" s="13"/>
      <c r="AF799" s="13"/>
      <c r="AG799" s="13"/>
      <c r="AH799" s="39"/>
      <c r="AI799" s="140"/>
      <c r="AJ799" s="39"/>
      <c r="AK799" s="140"/>
      <c r="AL799" s="13"/>
      <c r="AM799" s="13"/>
      <c r="AN799" s="13"/>
      <c r="AO799" s="155"/>
      <c r="AP799" s="26"/>
      <c r="AQ799" s="26"/>
      <c r="AR799" s="26"/>
      <c r="AS799" s="26"/>
      <c r="AT799" s="26"/>
      <c r="AU799" s="26"/>
      <c r="AV799" s="26"/>
      <c r="AW799" s="26"/>
      <c r="AX799" s="26"/>
      <c r="AY799" s="26"/>
      <c r="AZ799" s="26"/>
      <c r="BA799" s="26"/>
      <c r="BB799" s="26"/>
      <c r="BC799" s="26"/>
      <c r="BD799" s="26"/>
      <c r="BE799" s="26"/>
      <c r="BF799" s="26"/>
    </row>
    <row r="800" spans="1:58" ht="15.75" customHeight="1" outlineLevel="1" x14ac:dyDescent="0.45">
      <c r="A800" s="13">
        <v>797</v>
      </c>
      <c r="B800" s="39" t="s">
        <v>524</v>
      </c>
      <c r="C800" s="216" t="s">
        <v>525</v>
      </c>
      <c r="D800" s="13" t="s">
        <v>797</v>
      </c>
      <c r="E800" s="13"/>
      <c r="F800" s="132" t="s">
        <v>181</v>
      </c>
      <c r="G800" s="13"/>
      <c r="H800" s="13"/>
      <c r="I800" s="13"/>
      <c r="J800" s="13"/>
      <c r="K800" s="13"/>
      <c r="L800" s="13"/>
      <c r="M800" s="39"/>
      <c r="N800" s="161" t="s">
        <v>808</v>
      </c>
      <c r="O800" s="69" t="s">
        <v>394</v>
      </c>
      <c r="P800" s="91">
        <v>-25.771740000000001</v>
      </c>
      <c r="Q800" s="91">
        <v>114.11426</v>
      </c>
      <c r="R800" s="14" t="s">
        <v>230</v>
      </c>
      <c r="S800" s="87" t="s">
        <v>426</v>
      </c>
      <c r="T800" s="87"/>
      <c r="U800" s="87"/>
      <c r="V800" s="87"/>
      <c r="W800" s="94"/>
      <c r="X800" s="39"/>
      <c r="Y800" s="13"/>
      <c r="Z800" s="13"/>
      <c r="AA800" s="13"/>
      <c r="AB800" s="13"/>
      <c r="AC800" s="13"/>
      <c r="AD800" s="13"/>
      <c r="AE800" s="13"/>
      <c r="AF800" s="13"/>
      <c r="AG800" s="13"/>
      <c r="AH800" s="39"/>
      <c r="AI800" s="140"/>
      <c r="AJ800" s="39"/>
      <c r="AK800" s="140"/>
      <c r="AL800" s="13"/>
      <c r="AM800" s="13"/>
      <c r="AN800" s="13"/>
      <c r="AO800" s="155"/>
      <c r="AP800" s="26"/>
      <c r="AQ800" s="26"/>
      <c r="AR800" s="26"/>
      <c r="AS800" s="26"/>
      <c r="AT800" s="26"/>
      <c r="AU800" s="26"/>
      <c r="AV800" s="26"/>
      <c r="AW800" s="26"/>
      <c r="AX800" s="26"/>
      <c r="AY800" s="26"/>
      <c r="AZ800" s="26"/>
      <c r="BA800" s="26"/>
      <c r="BB800" s="26"/>
      <c r="BC800" s="26"/>
      <c r="BD800" s="26"/>
      <c r="BE800" s="26"/>
      <c r="BF800" s="26"/>
    </row>
    <row r="801" spans="1:58" ht="15.75" customHeight="1" outlineLevel="1" x14ac:dyDescent="0.45">
      <c r="A801" s="13">
        <v>798</v>
      </c>
      <c r="B801" s="39" t="s">
        <v>524</v>
      </c>
      <c r="C801" s="216" t="s">
        <v>525</v>
      </c>
      <c r="D801" s="13" t="s">
        <v>797</v>
      </c>
      <c r="E801" s="13"/>
      <c r="F801" s="132" t="s">
        <v>181</v>
      </c>
      <c r="G801" s="13"/>
      <c r="H801" s="13"/>
      <c r="I801" s="13"/>
      <c r="J801" s="13"/>
      <c r="K801" s="13"/>
      <c r="L801" s="13"/>
      <c r="M801" s="39"/>
      <c r="N801" s="161" t="s">
        <v>808</v>
      </c>
      <c r="O801" s="69" t="s">
        <v>394</v>
      </c>
      <c r="P801" s="91">
        <v>-25.743880000000001</v>
      </c>
      <c r="Q801" s="91">
        <v>114.07272</v>
      </c>
      <c r="R801" s="14" t="s">
        <v>230</v>
      </c>
      <c r="S801" s="87" t="s">
        <v>426</v>
      </c>
      <c r="T801" s="87"/>
      <c r="U801" s="87"/>
      <c r="V801" s="87"/>
      <c r="W801" s="94"/>
      <c r="X801" s="39"/>
      <c r="Y801" s="13"/>
      <c r="Z801" s="13"/>
      <c r="AA801" s="13"/>
      <c r="AB801" s="13"/>
      <c r="AC801" s="13"/>
      <c r="AD801" s="13"/>
      <c r="AE801" s="13"/>
      <c r="AF801" s="13"/>
      <c r="AG801" s="13"/>
      <c r="AH801" s="39"/>
      <c r="AI801" s="140"/>
      <c r="AJ801" s="39"/>
      <c r="AK801" s="140"/>
      <c r="AL801" s="13"/>
      <c r="AM801" s="13"/>
      <c r="AN801" s="13"/>
      <c r="AO801" s="155"/>
      <c r="AP801" s="26"/>
      <c r="AQ801" s="26"/>
      <c r="AR801" s="26"/>
      <c r="AS801" s="26"/>
      <c r="AT801" s="26"/>
      <c r="AU801" s="26"/>
      <c r="AV801" s="26"/>
      <c r="AW801" s="26"/>
      <c r="AX801" s="26"/>
      <c r="AY801" s="26"/>
      <c r="AZ801" s="26"/>
      <c r="BA801" s="26"/>
      <c r="BB801" s="26"/>
      <c r="BC801" s="26"/>
      <c r="BD801" s="26"/>
      <c r="BE801" s="26"/>
      <c r="BF801" s="26"/>
    </row>
    <row r="802" spans="1:58" ht="15.75" customHeight="1" outlineLevel="1" x14ac:dyDescent="0.45">
      <c r="A802" s="13">
        <v>799</v>
      </c>
      <c r="B802" s="39" t="s">
        <v>524</v>
      </c>
      <c r="C802" s="216" t="s">
        <v>525</v>
      </c>
      <c r="D802" s="13" t="s">
        <v>797</v>
      </c>
      <c r="E802" s="13"/>
      <c r="F802" s="132" t="s">
        <v>181</v>
      </c>
      <c r="G802" s="13"/>
      <c r="H802" s="13"/>
      <c r="I802" s="13"/>
      <c r="J802" s="13"/>
      <c r="K802" s="13"/>
      <c r="L802" s="13"/>
      <c r="M802" s="39"/>
      <c r="N802" s="161" t="s">
        <v>808</v>
      </c>
      <c r="O802" s="69" t="s">
        <v>394</v>
      </c>
      <c r="P802" s="91">
        <v>-25.968720000000001</v>
      </c>
      <c r="Q802" s="91">
        <v>114.15514</v>
      </c>
      <c r="R802" s="14" t="s">
        <v>230</v>
      </c>
      <c r="S802" s="87" t="s">
        <v>426</v>
      </c>
      <c r="T802" s="87"/>
      <c r="U802" s="87"/>
      <c r="V802" s="87"/>
      <c r="W802" s="94"/>
      <c r="X802" s="39"/>
      <c r="Y802" s="13"/>
      <c r="Z802" s="13"/>
      <c r="AA802" s="13"/>
      <c r="AB802" s="13"/>
      <c r="AC802" s="13"/>
      <c r="AD802" s="13"/>
      <c r="AE802" s="13"/>
      <c r="AF802" s="13"/>
      <c r="AG802" s="13"/>
      <c r="AH802" s="39"/>
      <c r="AI802" s="140"/>
      <c r="AJ802" s="39"/>
      <c r="AK802" s="140"/>
      <c r="AL802" s="13"/>
      <c r="AM802" s="13"/>
      <c r="AN802" s="13"/>
      <c r="AO802" s="155"/>
      <c r="AP802" s="26"/>
      <c r="AQ802" s="26"/>
      <c r="AR802" s="26"/>
      <c r="AS802" s="26"/>
      <c r="AT802" s="26"/>
      <c r="AU802" s="26"/>
      <c r="AV802" s="26"/>
      <c r="AW802" s="26"/>
      <c r="AX802" s="26"/>
      <c r="AY802" s="26"/>
      <c r="AZ802" s="26"/>
      <c r="BA802" s="26"/>
      <c r="BB802" s="26"/>
      <c r="BC802" s="26"/>
      <c r="BD802" s="26"/>
      <c r="BE802" s="26"/>
      <c r="BF802" s="26"/>
    </row>
    <row r="803" spans="1:58" ht="15.75" customHeight="1" outlineLevel="1" x14ac:dyDescent="0.45">
      <c r="A803" s="13">
        <v>800</v>
      </c>
      <c r="B803" s="39" t="s">
        <v>524</v>
      </c>
      <c r="C803" s="216" t="s">
        <v>525</v>
      </c>
      <c r="D803" s="13" t="s">
        <v>809</v>
      </c>
      <c r="E803" s="13"/>
      <c r="F803" s="132" t="s">
        <v>181</v>
      </c>
      <c r="G803" s="13"/>
      <c r="H803" s="13"/>
      <c r="I803" s="13"/>
      <c r="J803" s="13"/>
      <c r="K803" s="13"/>
      <c r="L803" s="13"/>
      <c r="M803" s="39"/>
      <c r="N803" s="161" t="s">
        <v>810</v>
      </c>
      <c r="O803" s="69" t="s">
        <v>394</v>
      </c>
      <c r="P803" s="91">
        <v>-35.25</v>
      </c>
      <c r="Q803" s="91">
        <v>150.48333333333332</v>
      </c>
      <c r="R803" s="14" t="s">
        <v>197</v>
      </c>
      <c r="S803" s="87" t="s">
        <v>395</v>
      </c>
      <c r="T803" s="87"/>
      <c r="U803" s="87"/>
      <c r="V803" s="87"/>
      <c r="W803" s="94"/>
      <c r="X803" s="39"/>
      <c r="Y803" s="13"/>
      <c r="Z803" s="13"/>
      <c r="AA803" s="13"/>
      <c r="AB803" s="13"/>
      <c r="AC803" s="13"/>
      <c r="AD803" s="13"/>
      <c r="AE803" s="13"/>
      <c r="AF803" s="13"/>
      <c r="AG803" s="13"/>
      <c r="AH803" s="39"/>
      <c r="AI803" s="140"/>
      <c r="AJ803" s="39"/>
      <c r="AK803" s="140"/>
      <c r="AL803" s="13"/>
      <c r="AM803" s="13"/>
      <c r="AN803" s="13"/>
      <c r="AO803" s="155"/>
      <c r="AP803" s="26"/>
      <c r="AQ803" s="26"/>
      <c r="AR803" s="26"/>
      <c r="AS803" s="26"/>
      <c r="AT803" s="26"/>
      <c r="AU803" s="26"/>
      <c r="AV803" s="26"/>
      <c r="AW803" s="26"/>
      <c r="AX803" s="26"/>
      <c r="AY803" s="26"/>
      <c r="AZ803" s="26"/>
      <c r="BA803" s="26"/>
      <c r="BB803" s="26"/>
      <c r="BC803" s="26"/>
      <c r="BD803" s="26"/>
      <c r="BE803" s="26"/>
      <c r="BF803" s="26"/>
    </row>
    <row r="804" spans="1:58" ht="15.75" customHeight="1" outlineLevel="1" x14ac:dyDescent="0.45">
      <c r="A804" s="13">
        <v>801</v>
      </c>
      <c r="B804" s="39" t="s">
        <v>524</v>
      </c>
      <c r="C804" s="216" t="s">
        <v>525</v>
      </c>
      <c r="D804" s="13" t="s">
        <v>809</v>
      </c>
      <c r="E804" s="13"/>
      <c r="F804" s="133" t="s">
        <v>275</v>
      </c>
      <c r="G804" s="13"/>
      <c r="H804" s="13"/>
      <c r="I804" s="13"/>
      <c r="J804" s="13"/>
      <c r="K804" s="13"/>
      <c r="L804" s="13"/>
      <c r="M804" s="39"/>
      <c r="N804" s="161" t="s">
        <v>810</v>
      </c>
      <c r="O804" s="69" t="s">
        <v>394</v>
      </c>
      <c r="P804" s="91">
        <v>-35.25</v>
      </c>
      <c r="Q804" s="91">
        <v>150.48333333333332</v>
      </c>
      <c r="R804" s="14" t="s">
        <v>197</v>
      </c>
      <c r="S804" s="87" t="s">
        <v>395</v>
      </c>
      <c r="T804" s="87"/>
      <c r="U804" s="87"/>
      <c r="V804" s="87"/>
      <c r="W804" s="94"/>
      <c r="X804" s="39"/>
      <c r="Y804" s="13"/>
      <c r="Z804" s="13"/>
      <c r="AA804" s="13"/>
      <c r="AB804" s="13"/>
      <c r="AC804" s="13"/>
      <c r="AD804" s="13"/>
      <c r="AE804" s="13"/>
      <c r="AF804" s="13"/>
      <c r="AG804" s="13"/>
      <c r="AH804" s="39"/>
      <c r="AI804" s="140"/>
      <c r="AJ804" s="39"/>
      <c r="AK804" s="140"/>
      <c r="AL804" s="13"/>
      <c r="AM804" s="13"/>
      <c r="AN804" s="13"/>
      <c r="AO804" s="155"/>
      <c r="AP804" s="26"/>
      <c r="AQ804" s="26"/>
      <c r="AR804" s="26"/>
      <c r="AS804" s="26"/>
      <c r="AT804" s="26"/>
      <c r="AU804" s="26"/>
      <c r="AV804" s="26"/>
      <c r="AW804" s="26"/>
      <c r="AX804" s="26"/>
      <c r="AY804" s="26"/>
      <c r="AZ804" s="26"/>
      <c r="BA804" s="26"/>
      <c r="BB804" s="26"/>
      <c r="BC804" s="26"/>
      <c r="BD804" s="26"/>
      <c r="BE804" s="26"/>
      <c r="BF804" s="26"/>
    </row>
    <row r="805" spans="1:58" ht="15.75" customHeight="1" outlineLevel="1" x14ac:dyDescent="0.45">
      <c r="A805" s="13">
        <v>802</v>
      </c>
      <c r="B805" s="39" t="s">
        <v>524</v>
      </c>
      <c r="C805" s="216" t="s">
        <v>525</v>
      </c>
      <c r="D805" s="13" t="s">
        <v>809</v>
      </c>
      <c r="E805" s="13"/>
      <c r="F805" s="132" t="s">
        <v>181</v>
      </c>
      <c r="G805" s="13"/>
      <c r="H805" s="13"/>
      <c r="I805" s="13"/>
      <c r="J805" s="13"/>
      <c r="K805" s="13"/>
      <c r="L805" s="13"/>
      <c r="M805" s="39"/>
      <c r="N805" s="161" t="s">
        <v>811</v>
      </c>
      <c r="O805" s="69" t="s">
        <v>394</v>
      </c>
      <c r="P805" s="91">
        <v>-34.049999999999997</v>
      </c>
      <c r="Q805" s="91">
        <v>151.13333333333333</v>
      </c>
      <c r="R805" s="14" t="s">
        <v>197</v>
      </c>
      <c r="S805" s="87" t="s">
        <v>395</v>
      </c>
      <c r="T805" s="87"/>
      <c r="U805" s="87"/>
      <c r="V805" s="87"/>
      <c r="W805" s="94"/>
      <c r="X805" s="39"/>
      <c r="Y805" s="13"/>
      <c r="Z805" s="13"/>
      <c r="AA805" s="13"/>
      <c r="AB805" s="13"/>
      <c r="AC805" s="13"/>
      <c r="AD805" s="13"/>
      <c r="AE805" s="13"/>
      <c r="AF805" s="13"/>
      <c r="AG805" s="13"/>
      <c r="AH805" s="39"/>
      <c r="AI805" s="140"/>
      <c r="AJ805" s="39"/>
      <c r="AK805" s="140"/>
      <c r="AL805" s="13"/>
      <c r="AM805" s="13"/>
      <c r="AN805" s="13"/>
      <c r="AO805" s="155"/>
      <c r="AP805" s="26"/>
      <c r="AQ805" s="26"/>
      <c r="AR805" s="26"/>
      <c r="AS805" s="26"/>
      <c r="AT805" s="26"/>
      <c r="AU805" s="26"/>
      <c r="AV805" s="26"/>
      <c r="AW805" s="26"/>
      <c r="AX805" s="26"/>
      <c r="AY805" s="26"/>
      <c r="AZ805" s="26"/>
      <c r="BA805" s="26"/>
      <c r="BB805" s="26"/>
      <c r="BC805" s="26"/>
      <c r="BD805" s="26"/>
      <c r="BE805" s="26"/>
      <c r="BF805" s="26"/>
    </row>
    <row r="806" spans="1:58" ht="15.75" customHeight="1" outlineLevel="1" x14ac:dyDescent="0.45">
      <c r="A806" s="13">
        <v>803</v>
      </c>
      <c r="B806" s="39" t="s">
        <v>524</v>
      </c>
      <c r="C806" s="216" t="s">
        <v>525</v>
      </c>
      <c r="D806" s="13" t="s">
        <v>809</v>
      </c>
      <c r="E806" s="13"/>
      <c r="F806" s="133" t="s">
        <v>275</v>
      </c>
      <c r="G806" s="13"/>
      <c r="H806" s="13"/>
      <c r="I806" s="13"/>
      <c r="J806" s="13"/>
      <c r="K806" s="13"/>
      <c r="L806" s="13"/>
      <c r="M806" s="39"/>
      <c r="N806" s="161" t="s">
        <v>811</v>
      </c>
      <c r="O806" s="69" t="s">
        <v>394</v>
      </c>
      <c r="P806" s="91">
        <v>-34.049999999999997</v>
      </c>
      <c r="Q806" s="91">
        <v>151.13333333333333</v>
      </c>
      <c r="R806" s="14" t="s">
        <v>197</v>
      </c>
      <c r="S806" s="87" t="s">
        <v>395</v>
      </c>
      <c r="T806" s="87"/>
      <c r="U806" s="87"/>
      <c r="V806" s="87"/>
      <c r="W806" s="94"/>
      <c r="X806" s="39"/>
      <c r="Y806" s="13"/>
      <c r="Z806" s="13"/>
      <c r="AA806" s="13"/>
      <c r="AB806" s="13"/>
      <c r="AC806" s="13"/>
      <c r="AD806" s="13"/>
      <c r="AE806" s="13"/>
      <c r="AF806" s="13"/>
      <c r="AG806" s="13"/>
      <c r="AH806" s="39"/>
      <c r="AI806" s="140"/>
      <c r="AJ806" s="39"/>
      <c r="AK806" s="140"/>
      <c r="AL806" s="13"/>
      <c r="AM806" s="13"/>
      <c r="AN806" s="13"/>
      <c r="AO806" s="155"/>
      <c r="AP806" s="26"/>
      <c r="AQ806" s="26"/>
      <c r="AR806" s="26"/>
      <c r="AS806" s="26"/>
      <c r="AT806" s="26"/>
      <c r="AU806" s="26"/>
      <c r="AV806" s="26"/>
      <c r="AW806" s="26"/>
      <c r="AX806" s="26"/>
      <c r="AY806" s="26"/>
      <c r="AZ806" s="26"/>
      <c r="BA806" s="26"/>
      <c r="BB806" s="26"/>
      <c r="BC806" s="26"/>
      <c r="BD806" s="26"/>
      <c r="BE806" s="26"/>
      <c r="BF806" s="26"/>
    </row>
    <row r="807" spans="1:58" ht="15.75" customHeight="1" outlineLevel="1" x14ac:dyDescent="0.45">
      <c r="A807" s="13">
        <v>804</v>
      </c>
      <c r="B807" s="39" t="s">
        <v>524</v>
      </c>
      <c r="C807" s="216" t="s">
        <v>525</v>
      </c>
      <c r="D807" s="13" t="s">
        <v>809</v>
      </c>
      <c r="E807" s="13"/>
      <c r="F807" s="132" t="s">
        <v>181</v>
      </c>
      <c r="G807" s="13"/>
      <c r="H807" s="13"/>
      <c r="I807" s="13"/>
      <c r="J807" s="13"/>
      <c r="K807" s="13"/>
      <c r="L807" s="13"/>
      <c r="M807" s="39"/>
      <c r="N807" s="161" t="s">
        <v>812</v>
      </c>
      <c r="O807" s="69" t="s">
        <v>394</v>
      </c>
      <c r="P807" s="91">
        <v>-33.583333333333336</v>
      </c>
      <c r="Q807" s="91">
        <v>151.26666666666668</v>
      </c>
      <c r="R807" s="14" t="s">
        <v>197</v>
      </c>
      <c r="S807" s="87" t="s">
        <v>395</v>
      </c>
      <c r="T807" s="87"/>
      <c r="U807" s="87"/>
      <c r="V807" s="87"/>
      <c r="W807" s="94"/>
      <c r="X807" s="39"/>
      <c r="Y807" s="13"/>
      <c r="Z807" s="13"/>
      <c r="AA807" s="13"/>
      <c r="AB807" s="13"/>
      <c r="AC807" s="13"/>
      <c r="AD807" s="13"/>
      <c r="AE807" s="13"/>
      <c r="AF807" s="13"/>
      <c r="AG807" s="13"/>
      <c r="AH807" s="39"/>
      <c r="AI807" s="140"/>
      <c r="AJ807" s="39"/>
      <c r="AK807" s="140"/>
      <c r="AL807" s="13"/>
      <c r="AM807" s="13"/>
      <c r="AN807" s="13"/>
      <c r="AO807" s="155"/>
      <c r="AP807" s="26"/>
      <c r="AQ807" s="26"/>
      <c r="AR807" s="26"/>
      <c r="AS807" s="26"/>
      <c r="AT807" s="26"/>
      <c r="AU807" s="26"/>
      <c r="AV807" s="26"/>
      <c r="AW807" s="26"/>
      <c r="AX807" s="26"/>
      <c r="AY807" s="26"/>
      <c r="AZ807" s="26"/>
      <c r="BA807" s="26"/>
      <c r="BB807" s="26"/>
      <c r="BC807" s="26"/>
      <c r="BD807" s="26"/>
      <c r="BE807" s="26"/>
      <c r="BF807" s="26"/>
    </row>
    <row r="808" spans="1:58" ht="15.75" customHeight="1" outlineLevel="1" x14ac:dyDescent="0.45">
      <c r="A808" s="13">
        <v>805</v>
      </c>
      <c r="B808" s="39" t="s">
        <v>524</v>
      </c>
      <c r="C808" s="216" t="s">
        <v>525</v>
      </c>
      <c r="D808" s="13" t="s">
        <v>809</v>
      </c>
      <c r="E808" s="13"/>
      <c r="F808" s="133" t="s">
        <v>275</v>
      </c>
      <c r="G808" s="13"/>
      <c r="H808" s="13"/>
      <c r="I808" s="13"/>
      <c r="J808" s="13"/>
      <c r="K808" s="13"/>
      <c r="L808" s="13"/>
      <c r="M808" s="39"/>
      <c r="N808" s="161" t="s">
        <v>812</v>
      </c>
      <c r="O808" s="69" t="s">
        <v>394</v>
      </c>
      <c r="P808" s="91">
        <v>-33.583333333333336</v>
      </c>
      <c r="Q808" s="91">
        <v>151.26666666666668</v>
      </c>
      <c r="R808" s="14" t="s">
        <v>197</v>
      </c>
      <c r="S808" s="87" t="s">
        <v>395</v>
      </c>
      <c r="T808" s="87"/>
      <c r="U808" s="87"/>
      <c r="V808" s="87"/>
      <c r="W808" s="94"/>
      <c r="X808" s="39"/>
      <c r="Y808" s="13"/>
      <c r="Z808" s="13"/>
      <c r="AA808" s="13"/>
      <c r="AB808" s="13"/>
      <c r="AC808" s="13"/>
      <c r="AD808" s="13"/>
      <c r="AE808" s="13"/>
      <c r="AF808" s="13"/>
      <c r="AG808" s="13"/>
      <c r="AH808" s="39"/>
      <c r="AI808" s="140"/>
      <c r="AJ808" s="39"/>
      <c r="AK808" s="140"/>
      <c r="AL808" s="13"/>
      <c r="AM808" s="13"/>
      <c r="AN808" s="13"/>
      <c r="AO808" s="155"/>
      <c r="AP808" s="26"/>
      <c r="AQ808" s="26"/>
      <c r="AR808" s="26"/>
      <c r="AS808" s="26"/>
      <c r="AT808" s="26"/>
      <c r="AU808" s="26"/>
      <c r="AV808" s="26"/>
      <c r="AW808" s="26"/>
      <c r="AX808" s="26"/>
      <c r="AY808" s="26"/>
      <c r="AZ808" s="26"/>
      <c r="BA808" s="26"/>
      <c r="BB808" s="26"/>
      <c r="BC808" s="26"/>
      <c r="BD808" s="26"/>
      <c r="BE808" s="26"/>
      <c r="BF808" s="26"/>
    </row>
    <row r="809" spans="1:58" ht="15.75" customHeight="1" outlineLevel="1" x14ac:dyDescent="0.45">
      <c r="A809" s="13">
        <v>806</v>
      </c>
      <c r="B809" s="39" t="s">
        <v>524</v>
      </c>
      <c r="C809" s="216" t="s">
        <v>525</v>
      </c>
      <c r="D809" s="13" t="s">
        <v>813</v>
      </c>
      <c r="E809" s="13"/>
      <c r="F809" s="132" t="s">
        <v>181</v>
      </c>
      <c r="G809" s="13"/>
      <c r="H809" s="13"/>
      <c r="I809" s="13"/>
      <c r="J809" s="13"/>
      <c r="K809" s="13"/>
      <c r="L809" s="13"/>
      <c r="M809" s="39"/>
      <c r="N809" s="161" t="s">
        <v>814</v>
      </c>
      <c r="O809" s="69" t="s">
        <v>485</v>
      </c>
      <c r="P809" s="91">
        <v>-5.05</v>
      </c>
      <c r="Q809" s="91">
        <v>119.333</v>
      </c>
      <c r="R809" s="14" t="s">
        <v>190</v>
      </c>
      <c r="S809" s="87" t="s">
        <v>426</v>
      </c>
      <c r="T809" s="87"/>
      <c r="U809" s="87"/>
      <c r="V809" s="87"/>
      <c r="W809" s="94"/>
      <c r="X809" s="39"/>
      <c r="Y809" s="13"/>
      <c r="Z809" s="13"/>
      <c r="AA809" s="13"/>
      <c r="AB809" s="13"/>
      <c r="AC809" s="13"/>
      <c r="AD809" s="13"/>
      <c r="AE809" s="13"/>
      <c r="AF809" s="13"/>
      <c r="AG809" s="13"/>
      <c r="AH809" s="39"/>
      <c r="AI809" s="140"/>
      <c r="AJ809" s="39"/>
      <c r="AK809" s="140"/>
      <c r="AL809" s="13"/>
      <c r="AM809" s="13"/>
      <c r="AN809" s="13"/>
      <c r="AO809" s="155"/>
      <c r="AP809" s="26"/>
      <c r="AQ809" s="26"/>
      <c r="AR809" s="26"/>
      <c r="AS809" s="26"/>
      <c r="AT809" s="26"/>
      <c r="AU809" s="26"/>
      <c r="AV809" s="26"/>
      <c r="AW809" s="26"/>
      <c r="AX809" s="26"/>
      <c r="AY809" s="26"/>
      <c r="AZ809" s="26"/>
      <c r="BA809" s="26"/>
      <c r="BB809" s="26"/>
      <c r="BC809" s="26"/>
      <c r="BD809" s="26"/>
      <c r="BE809" s="26"/>
      <c r="BF809" s="26"/>
    </row>
    <row r="810" spans="1:58" ht="15.75" customHeight="1" outlineLevel="1" x14ac:dyDescent="0.45">
      <c r="A810" s="13">
        <v>807</v>
      </c>
      <c r="B810" s="39" t="s">
        <v>524</v>
      </c>
      <c r="C810" s="216" t="s">
        <v>525</v>
      </c>
      <c r="D810" s="13" t="s">
        <v>813</v>
      </c>
      <c r="E810" s="13"/>
      <c r="F810" s="132" t="s">
        <v>181</v>
      </c>
      <c r="G810" s="13"/>
      <c r="H810" s="13"/>
      <c r="I810" s="13"/>
      <c r="J810" s="13"/>
      <c r="K810" s="13"/>
      <c r="L810" s="13"/>
      <c r="M810" s="39"/>
      <c r="N810" s="161" t="s">
        <v>815</v>
      </c>
      <c r="O810" s="69" t="s">
        <v>485</v>
      </c>
      <c r="P810" s="91">
        <v>-5.07</v>
      </c>
      <c r="Q810" s="91">
        <v>119.45</v>
      </c>
      <c r="R810" s="14" t="s">
        <v>190</v>
      </c>
      <c r="S810" s="87" t="s">
        <v>426</v>
      </c>
      <c r="T810" s="87"/>
      <c r="U810" s="87"/>
      <c r="V810" s="87"/>
      <c r="W810" s="94"/>
      <c r="X810" s="39"/>
      <c r="Y810" s="13"/>
      <c r="Z810" s="13"/>
      <c r="AA810" s="13"/>
      <c r="AB810" s="13"/>
      <c r="AC810" s="13"/>
      <c r="AD810" s="13"/>
      <c r="AE810" s="13"/>
      <c r="AF810" s="13"/>
      <c r="AG810" s="13"/>
      <c r="AH810" s="39"/>
      <c r="AI810" s="140"/>
      <c r="AJ810" s="39"/>
      <c r="AK810" s="140"/>
      <c r="AL810" s="13"/>
      <c r="AM810" s="13"/>
      <c r="AN810" s="13"/>
      <c r="AO810" s="155"/>
      <c r="AP810" s="26"/>
      <c r="AQ810" s="26"/>
      <c r="AR810" s="26"/>
      <c r="AS810" s="26"/>
      <c r="AT810" s="26"/>
      <c r="AU810" s="26"/>
      <c r="AV810" s="26"/>
      <c r="AW810" s="26"/>
      <c r="AX810" s="26"/>
      <c r="AY810" s="26"/>
      <c r="AZ810" s="26"/>
      <c r="BA810" s="26"/>
      <c r="BB810" s="26"/>
      <c r="BC810" s="26"/>
      <c r="BD810" s="26"/>
      <c r="BE810" s="26"/>
      <c r="BF810" s="26"/>
    </row>
    <row r="811" spans="1:58" ht="15.75" customHeight="1" outlineLevel="1" x14ac:dyDescent="0.45">
      <c r="A811" s="13">
        <v>808</v>
      </c>
      <c r="B811" s="39" t="s">
        <v>524</v>
      </c>
      <c r="C811" s="216" t="s">
        <v>525</v>
      </c>
      <c r="D811" s="13" t="s">
        <v>816</v>
      </c>
      <c r="E811" s="13"/>
      <c r="F811" s="132" t="s">
        <v>181</v>
      </c>
      <c r="G811" s="13"/>
      <c r="H811" s="13"/>
      <c r="I811" s="13"/>
      <c r="J811" s="13"/>
      <c r="K811" s="13"/>
      <c r="L811" s="13"/>
      <c r="M811" s="39"/>
      <c r="N811" s="161" t="s">
        <v>817</v>
      </c>
      <c r="O811" s="69" t="s">
        <v>364</v>
      </c>
      <c r="P811" s="91">
        <v>25.046199999999999</v>
      </c>
      <c r="Q811" s="91">
        <v>-80.644599999999997</v>
      </c>
      <c r="R811" s="14" t="s">
        <v>222</v>
      </c>
      <c r="S811" s="87" t="s">
        <v>474</v>
      </c>
      <c r="T811" s="87"/>
      <c r="U811" s="87"/>
      <c r="V811" s="87"/>
      <c r="W811" s="94"/>
      <c r="X811" s="39"/>
      <c r="Y811" s="13"/>
      <c r="Z811" s="13"/>
      <c r="AA811" s="13"/>
      <c r="AB811" s="13"/>
      <c r="AC811" s="13"/>
      <c r="AD811" s="13"/>
      <c r="AE811" s="13"/>
      <c r="AF811" s="13"/>
      <c r="AG811" s="13"/>
      <c r="AH811" s="39"/>
      <c r="AI811" s="140"/>
      <c r="AJ811" s="39"/>
      <c r="AK811" s="140"/>
      <c r="AL811" s="13"/>
      <c r="AM811" s="13"/>
      <c r="AN811" s="13"/>
      <c r="AO811" s="155"/>
      <c r="AP811" s="26"/>
      <c r="AQ811" s="26"/>
      <c r="AR811" s="26"/>
      <c r="AS811" s="26"/>
      <c r="AT811" s="26"/>
      <c r="AU811" s="26"/>
      <c r="AV811" s="26"/>
      <c r="AW811" s="26"/>
      <c r="AX811" s="26"/>
      <c r="AY811" s="26"/>
      <c r="AZ811" s="26"/>
      <c r="BA811" s="26"/>
      <c r="BB811" s="26"/>
      <c r="BC811" s="26"/>
      <c r="BD811" s="26"/>
      <c r="BE811" s="26"/>
      <c r="BF811" s="26"/>
    </row>
    <row r="812" spans="1:58" ht="15.75" customHeight="1" outlineLevel="1" x14ac:dyDescent="0.45">
      <c r="A812" s="13">
        <v>809</v>
      </c>
      <c r="B812" s="39" t="s">
        <v>524</v>
      </c>
      <c r="C812" s="216" t="s">
        <v>525</v>
      </c>
      <c r="D812" s="13" t="s">
        <v>818</v>
      </c>
      <c r="E812" s="13"/>
      <c r="F812" s="132" t="s">
        <v>181</v>
      </c>
      <c r="G812" s="13"/>
      <c r="H812" s="13"/>
      <c r="I812" s="13"/>
      <c r="J812" s="13"/>
      <c r="K812" s="13"/>
      <c r="L812" s="13"/>
      <c r="M812" s="39"/>
      <c r="N812" s="161" t="s">
        <v>576</v>
      </c>
      <c r="O812" s="69" t="s">
        <v>577</v>
      </c>
      <c r="P812" s="91">
        <v>-4.4166699999999999</v>
      </c>
      <c r="Q812" s="91">
        <v>39.5</v>
      </c>
      <c r="R812" s="14" t="s">
        <v>230</v>
      </c>
      <c r="S812" s="87" t="s">
        <v>464</v>
      </c>
      <c r="T812" s="87"/>
      <c r="U812" s="87"/>
      <c r="V812" s="87"/>
      <c r="W812" s="94"/>
      <c r="X812" s="39"/>
      <c r="Y812" s="13"/>
      <c r="Z812" s="13"/>
      <c r="AA812" s="13"/>
      <c r="AB812" s="13"/>
      <c r="AC812" s="13"/>
      <c r="AD812" s="13"/>
      <c r="AE812" s="13"/>
      <c r="AF812" s="13"/>
      <c r="AG812" s="13"/>
      <c r="AH812" s="39"/>
      <c r="AI812" s="140"/>
      <c r="AJ812" s="39"/>
      <c r="AK812" s="140"/>
      <c r="AL812" s="13"/>
      <c r="AM812" s="13"/>
      <c r="AN812" s="13"/>
      <c r="AO812" s="155"/>
      <c r="AP812" s="26"/>
      <c r="AQ812" s="26"/>
      <c r="AR812" s="26"/>
      <c r="AS812" s="26"/>
      <c r="AT812" s="26"/>
      <c r="AU812" s="26"/>
      <c r="AV812" s="26"/>
      <c r="AW812" s="26"/>
      <c r="AX812" s="26"/>
      <c r="AY812" s="26"/>
      <c r="AZ812" s="26"/>
      <c r="BA812" s="26"/>
      <c r="BB812" s="26"/>
      <c r="BC812" s="26"/>
      <c r="BD812" s="26"/>
      <c r="BE812" s="26"/>
      <c r="BF812" s="26"/>
    </row>
    <row r="813" spans="1:58" ht="15.75" customHeight="1" outlineLevel="1" x14ac:dyDescent="0.45">
      <c r="A813" s="13">
        <v>810</v>
      </c>
      <c r="B813" s="39" t="s">
        <v>524</v>
      </c>
      <c r="C813" s="216" t="s">
        <v>525</v>
      </c>
      <c r="D813" s="13" t="s">
        <v>818</v>
      </c>
      <c r="E813" s="13"/>
      <c r="F813" s="132" t="s">
        <v>181</v>
      </c>
      <c r="G813" s="13"/>
      <c r="H813" s="13"/>
      <c r="I813" s="13"/>
      <c r="J813" s="13"/>
      <c r="K813" s="13"/>
      <c r="L813" s="13"/>
      <c r="M813" s="39"/>
      <c r="N813" s="161" t="s">
        <v>576</v>
      </c>
      <c r="O813" s="69" t="s">
        <v>577</v>
      </c>
      <c r="P813" s="91">
        <v>-4.4166699999999999</v>
      </c>
      <c r="Q813" s="91">
        <v>39.5</v>
      </c>
      <c r="R813" s="14" t="s">
        <v>230</v>
      </c>
      <c r="S813" s="87" t="s">
        <v>464</v>
      </c>
      <c r="T813" s="87"/>
      <c r="U813" s="87"/>
      <c r="V813" s="87"/>
      <c r="W813" s="94"/>
      <c r="X813" s="39"/>
      <c r="Y813" s="13"/>
      <c r="Z813" s="13"/>
      <c r="AA813" s="13"/>
      <c r="AB813" s="13"/>
      <c r="AC813" s="13"/>
      <c r="AD813" s="13"/>
      <c r="AE813" s="13"/>
      <c r="AF813" s="13"/>
      <c r="AG813" s="13"/>
      <c r="AH813" s="39"/>
      <c r="AI813" s="140"/>
      <c r="AJ813" s="39"/>
      <c r="AK813" s="140"/>
      <c r="AL813" s="13"/>
      <c r="AM813" s="13"/>
      <c r="AN813" s="13"/>
      <c r="AO813" s="155"/>
      <c r="AP813" s="26"/>
      <c r="AQ813" s="26"/>
      <c r="AR813" s="26"/>
      <c r="AS813" s="26"/>
      <c r="AT813" s="26"/>
      <c r="AU813" s="26"/>
      <c r="AV813" s="26"/>
      <c r="AW813" s="26"/>
      <c r="AX813" s="26"/>
      <c r="AY813" s="26"/>
      <c r="AZ813" s="26"/>
      <c r="BA813" s="26"/>
      <c r="BB813" s="26"/>
      <c r="BC813" s="26"/>
      <c r="BD813" s="26"/>
      <c r="BE813" s="26"/>
      <c r="BF813" s="26"/>
    </row>
    <row r="814" spans="1:58" ht="15.75" customHeight="1" outlineLevel="1" x14ac:dyDescent="0.45">
      <c r="A814" s="13">
        <v>811</v>
      </c>
      <c r="B814" s="39" t="s">
        <v>524</v>
      </c>
      <c r="C814" s="216" t="s">
        <v>525</v>
      </c>
      <c r="D814" s="13" t="s">
        <v>818</v>
      </c>
      <c r="E814" s="13"/>
      <c r="F814" s="132" t="s">
        <v>181</v>
      </c>
      <c r="G814" s="13"/>
      <c r="H814" s="13"/>
      <c r="I814" s="13"/>
      <c r="J814" s="13"/>
      <c r="K814" s="13"/>
      <c r="L814" s="13"/>
      <c r="M814" s="39"/>
      <c r="N814" s="161" t="s">
        <v>576</v>
      </c>
      <c r="O814" s="69" t="s">
        <v>577</v>
      </c>
      <c r="P814" s="91">
        <v>-4.4166699999999999</v>
      </c>
      <c r="Q814" s="91">
        <v>39.5</v>
      </c>
      <c r="R814" s="14" t="s">
        <v>230</v>
      </c>
      <c r="S814" s="87" t="s">
        <v>464</v>
      </c>
      <c r="T814" s="87"/>
      <c r="U814" s="87"/>
      <c r="V814" s="87"/>
      <c r="W814" s="94"/>
      <c r="X814" s="39"/>
      <c r="Y814" s="13"/>
      <c r="Z814" s="13"/>
      <c r="AA814" s="13"/>
      <c r="AB814" s="13"/>
      <c r="AC814" s="13"/>
      <c r="AD814" s="13"/>
      <c r="AE814" s="13"/>
      <c r="AF814" s="13"/>
      <c r="AG814" s="13"/>
      <c r="AH814" s="39"/>
      <c r="AI814" s="140"/>
      <c r="AJ814" s="39"/>
      <c r="AK814" s="140"/>
      <c r="AL814" s="13"/>
      <c r="AM814" s="13"/>
      <c r="AN814" s="13"/>
      <c r="AO814" s="155"/>
      <c r="AP814" s="26"/>
      <c r="AQ814" s="26"/>
      <c r="AR814" s="26"/>
      <c r="AS814" s="26"/>
      <c r="AT814" s="26"/>
      <c r="AU814" s="26"/>
      <c r="AV814" s="26"/>
      <c r="AW814" s="26"/>
      <c r="AX814" s="26"/>
      <c r="AY814" s="26"/>
      <c r="AZ814" s="26"/>
      <c r="BA814" s="26"/>
      <c r="BB814" s="26"/>
      <c r="BC814" s="26"/>
      <c r="BD814" s="26"/>
      <c r="BE814" s="26"/>
      <c r="BF814" s="26"/>
    </row>
    <row r="815" spans="1:58" ht="15.75" customHeight="1" outlineLevel="1" x14ac:dyDescent="0.45">
      <c r="A815" s="13">
        <v>812</v>
      </c>
      <c r="B815" s="39" t="s">
        <v>524</v>
      </c>
      <c r="C815" s="216" t="s">
        <v>525</v>
      </c>
      <c r="D815" s="13" t="s">
        <v>818</v>
      </c>
      <c r="E815" s="13"/>
      <c r="F815" s="132" t="s">
        <v>181</v>
      </c>
      <c r="G815" s="13"/>
      <c r="H815" s="13"/>
      <c r="I815" s="13"/>
      <c r="J815" s="13"/>
      <c r="K815" s="13"/>
      <c r="L815" s="13"/>
      <c r="M815" s="39"/>
      <c r="N815" s="161" t="s">
        <v>576</v>
      </c>
      <c r="O815" s="69" t="s">
        <v>577</v>
      </c>
      <c r="P815" s="91">
        <v>-4.4166699999999999</v>
      </c>
      <c r="Q815" s="91">
        <v>39.5</v>
      </c>
      <c r="R815" s="14" t="s">
        <v>230</v>
      </c>
      <c r="S815" s="87" t="s">
        <v>464</v>
      </c>
      <c r="T815" s="87"/>
      <c r="U815" s="87"/>
      <c r="V815" s="87"/>
      <c r="W815" s="94"/>
      <c r="X815" s="39"/>
      <c r="Y815" s="13"/>
      <c r="Z815" s="13"/>
      <c r="AA815" s="13"/>
      <c r="AB815" s="13"/>
      <c r="AC815" s="13"/>
      <c r="AD815" s="13"/>
      <c r="AE815" s="13"/>
      <c r="AF815" s="13"/>
      <c r="AG815" s="13"/>
      <c r="AH815" s="39"/>
      <c r="AI815" s="140"/>
      <c r="AJ815" s="39"/>
      <c r="AK815" s="140"/>
      <c r="AL815" s="13"/>
      <c r="AM815" s="13"/>
      <c r="AN815" s="13"/>
      <c r="AO815" s="155"/>
      <c r="AP815" s="26"/>
      <c r="AQ815" s="26"/>
      <c r="AR815" s="26"/>
      <c r="AS815" s="26"/>
      <c r="AT815" s="26"/>
      <c r="AU815" s="26"/>
      <c r="AV815" s="26"/>
      <c r="AW815" s="26"/>
      <c r="AX815" s="26"/>
      <c r="AY815" s="26"/>
      <c r="AZ815" s="26"/>
      <c r="BA815" s="26"/>
      <c r="BB815" s="26"/>
      <c r="BC815" s="26"/>
      <c r="BD815" s="26"/>
      <c r="BE815" s="26"/>
      <c r="BF815" s="26"/>
    </row>
    <row r="816" spans="1:58" ht="15.75" customHeight="1" outlineLevel="1" x14ac:dyDescent="0.45">
      <c r="A816" s="13">
        <v>813</v>
      </c>
      <c r="B816" s="39" t="s">
        <v>524</v>
      </c>
      <c r="C816" s="216" t="s">
        <v>525</v>
      </c>
      <c r="D816" s="13" t="s">
        <v>818</v>
      </c>
      <c r="E816" s="13"/>
      <c r="F816" s="132" t="s">
        <v>181</v>
      </c>
      <c r="G816" s="13"/>
      <c r="H816" s="13"/>
      <c r="I816" s="13"/>
      <c r="J816" s="13"/>
      <c r="K816" s="13"/>
      <c r="L816" s="13"/>
      <c r="M816" s="39"/>
      <c r="N816" s="161" t="s">
        <v>576</v>
      </c>
      <c r="O816" s="69" t="s">
        <v>577</v>
      </c>
      <c r="P816" s="91">
        <v>-4.4166699999999999</v>
      </c>
      <c r="Q816" s="91">
        <v>39.5</v>
      </c>
      <c r="R816" s="14" t="s">
        <v>230</v>
      </c>
      <c r="S816" s="87" t="s">
        <v>464</v>
      </c>
      <c r="T816" s="87"/>
      <c r="U816" s="87"/>
      <c r="V816" s="87"/>
      <c r="W816" s="94"/>
      <c r="X816" s="39"/>
      <c r="Y816" s="13"/>
      <c r="Z816" s="13"/>
      <c r="AA816" s="13"/>
      <c r="AB816" s="13"/>
      <c r="AC816" s="13"/>
      <c r="AD816" s="13"/>
      <c r="AE816" s="13"/>
      <c r="AF816" s="13"/>
      <c r="AG816" s="13"/>
      <c r="AH816" s="39"/>
      <c r="AI816" s="140"/>
      <c r="AJ816" s="39"/>
      <c r="AK816" s="140"/>
      <c r="AL816" s="13"/>
      <c r="AM816" s="13"/>
      <c r="AN816" s="13"/>
      <c r="AO816" s="155"/>
      <c r="AP816" s="26"/>
      <c r="AQ816" s="26"/>
      <c r="AR816" s="26"/>
      <c r="AS816" s="26"/>
      <c r="AT816" s="26"/>
      <c r="AU816" s="26"/>
      <c r="AV816" s="26"/>
      <c r="AW816" s="26"/>
      <c r="AX816" s="26"/>
      <c r="AY816" s="26"/>
      <c r="AZ816" s="26"/>
      <c r="BA816" s="26"/>
      <c r="BB816" s="26"/>
      <c r="BC816" s="26"/>
      <c r="BD816" s="26"/>
      <c r="BE816" s="26"/>
      <c r="BF816" s="26"/>
    </row>
    <row r="817" spans="1:58" ht="15.75" customHeight="1" outlineLevel="1" x14ac:dyDescent="0.45">
      <c r="A817" s="13">
        <v>814</v>
      </c>
      <c r="B817" s="39" t="s">
        <v>524</v>
      </c>
      <c r="C817" s="216" t="s">
        <v>525</v>
      </c>
      <c r="D817" s="13" t="s">
        <v>818</v>
      </c>
      <c r="E817" s="13"/>
      <c r="F817" s="132" t="s">
        <v>181</v>
      </c>
      <c r="G817" s="13"/>
      <c r="H817" s="13"/>
      <c r="I817" s="13"/>
      <c r="J817" s="13"/>
      <c r="K817" s="13"/>
      <c r="L817" s="13"/>
      <c r="M817" s="39"/>
      <c r="N817" s="161" t="s">
        <v>576</v>
      </c>
      <c r="O817" s="69" t="s">
        <v>577</v>
      </c>
      <c r="P817" s="91">
        <v>-4.4166699999999999</v>
      </c>
      <c r="Q817" s="91">
        <v>39.5</v>
      </c>
      <c r="R817" s="14" t="s">
        <v>230</v>
      </c>
      <c r="S817" s="87" t="s">
        <v>464</v>
      </c>
      <c r="T817" s="87"/>
      <c r="U817" s="87"/>
      <c r="V817" s="87"/>
      <c r="W817" s="94"/>
      <c r="X817" s="39"/>
      <c r="Y817" s="13"/>
      <c r="Z817" s="13"/>
      <c r="AA817" s="13"/>
      <c r="AB817" s="13"/>
      <c r="AC817" s="13"/>
      <c r="AD817" s="13"/>
      <c r="AE817" s="13"/>
      <c r="AF817" s="13"/>
      <c r="AG817" s="13"/>
      <c r="AH817" s="39"/>
      <c r="AI817" s="140"/>
      <c r="AJ817" s="39"/>
      <c r="AK817" s="140"/>
      <c r="AL817" s="13"/>
      <c r="AM817" s="13"/>
      <c r="AN817" s="13"/>
      <c r="AO817" s="155"/>
      <c r="AP817" s="26"/>
      <c r="AQ817" s="26"/>
      <c r="AR817" s="26"/>
      <c r="AS817" s="26"/>
      <c r="AT817" s="26"/>
      <c r="AU817" s="26"/>
      <c r="AV817" s="26"/>
      <c r="AW817" s="26"/>
      <c r="AX817" s="26"/>
      <c r="AY817" s="26"/>
      <c r="AZ817" s="26"/>
      <c r="BA817" s="26"/>
      <c r="BB817" s="26"/>
      <c r="BC817" s="26"/>
      <c r="BD817" s="26"/>
      <c r="BE817" s="26"/>
      <c r="BF817" s="26"/>
    </row>
    <row r="818" spans="1:58" ht="15.75" customHeight="1" outlineLevel="1" x14ac:dyDescent="0.45">
      <c r="A818" s="13">
        <v>815</v>
      </c>
      <c r="B818" s="39" t="s">
        <v>524</v>
      </c>
      <c r="C818" s="216" t="s">
        <v>525</v>
      </c>
      <c r="D818" s="13" t="s">
        <v>818</v>
      </c>
      <c r="E818" s="13"/>
      <c r="F818" s="132" t="s">
        <v>181</v>
      </c>
      <c r="G818" s="13"/>
      <c r="H818" s="13"/>
      <c r="I818" s="13"/>
      <c r="J818" s="13"/>
      <c r="K818" s="13"/>
      <c r="L818" s="13"/>
      <c r="M818" s="39"/>
      <c r="N818" s="161" t="s">
        <v>576</v>
      </c>
      <c r="O818" s="69" t="s">
        <v>577</v>
      </c>
      <c r="P818" s="91">
        <v>-4.4166699999999999</v>
      </c>
      <c r="Q818" s="91">
        <v>39.5</v>
      </c>
      <c r="R818" s="14" t="s">
        <v>230</v>
      </c>
      <c r="S818" s="87" t="s">
        <v>464</v>
      </c>
      <c r="T818" s="87"/>
      <c r="U818" s="87"/>
      <c r="V818" s="87"/>
      <c r="W818" s="94"/>
      <c r="X818" s="39"/>
      <c r="Y818" s="13"/>
      <c r="Z818" s="13"/>
      <c r="AA818" s="13"/>
      <c r="AB818" s="13"/>
      <c r="AC818" s="13"/>
      <c r="AD818" s="13"/>
      <c r="AE818" s="13"/>
      <c r="AF818" s="13"/>
      <c r="AG818" s="13"/>
      <c r="AH818" s="39"/>
      <c r="AI818" s="140"/>
      <c r="AJ818" s="39"/>
      <c r="AK818" s="140"/>
      <c r="AL818" s="13"/>
      <c r="AM818" s="13"/>
      <c r="AN818" s="13"/>
      <c r="AO818" s="155"/>
      <c r="AP818" s="26"/>
      <c r="AQ818" s="26"/>
      <c r="AR818" s="26"/>
      <c r="AS818" s="26"/>
      <c r="AT818" s="26"/>
      <c r="AU818" s="26"/>
      <c r="AV818" s="26"/>
      <c r="AW818" s="26"/>
      <c r="AX818" s="26"/>
      <c r="AY818" s="26"/>
      <c r="AZ818" s="26"/>
      <c r="BA818" s="26"/>
      <c r="BB818" s="26"/>
      <c r="BC818" s="26"/>
      <c r="BD818" s="26"/>
      <c r="BE818" s="26"/>
      <c r="BF818" s="26"/>
    </row>
    <row r="819" spans="1:58" ht="15.75" customHeight="1" outlineLevel="1" x14ac:dyDescent="0.45">
      <c r="A819" s="13">
        <v>816</v>
      </c>
      <c r="B819" s="39" t="s">
        <v>524</v>
      </c>
      <c r="C819" s="216" t="s">
        <v>525</v>
      </c>
      <c r="D819" s="13" t="s">
        <v>819</v>
      </c>
      <c r="E819" s="13"/>
      <c r="F819" s="132" t="s">
        <v>181</v>
      </c>
      <c r="G819" s="13"/>
      <c r="H819" s="13"/>
      <c r="I819" s="13"/>
      <c r="J819" s="13"/>
      <c r="K819" s="13"/>
      <c r="L819" s="13"/>
      <c r="M819" s="39"/>
      <c r="N819" s="161" t="s">
        <v>820</v>
      </c>
      <c r="O819" s="69" t="s">
        <v>485</v>
      </c>
      <c r="P819" s="91">
        <v>-3.9166699999999999</v>
      </c>
      <c r="Q819" s="91">
        <v>128.83330000000001</v>
      </c>
      <c r="R819" s="14" t="s">
        <v>190</v>
      </c>
      <c r="S819" s="87" t="s">
        <v>426</v>
      </c>
      <c r="T819" s="87"/>
      <c r="U819" s="87"/>
      <c r="V819" s="87"/>
      <c r="W819" s="94"/>
      <c r="X819" s="39"/>
      <c r="Y819" s="13"/>
      <c r="Z819" s="13"/>
      <c r="AA819" s="13"/>
      <c r="AB819" s="13"/>
      <c r="AC819" s="13"/>
      <c r="AD819" s="13"/>
      <c r="AE819" s="13"/>
      <c r="AF819" s="13"/>
      <c r="AG819" s="13"/>
      <c r="AH819" s="39"/>
      <c r="AI819" s="140"/>
      <c r="AJ819" s="39"/>
      <c r="AK819" s="140"/>
      <c r="AL819" s="13"/>
      <c r="AM819" s="13"/>
      <c r="AN819" s="13"/>
      <c r="AO819" s="155"/>
      <c r="AP819" s="26"/>
      <c r="AQ819" s="26"/>
      <c r="AR819" s="26"/>
      <c r="AS819" s="26"/>
      <c r="AT819" s="26"/>
      <c r="AU819" s="26"/>
      <c r="AV819" s="26"/>
      <c r="AW819" s="26"/>
      <c r="AX819" s="26"/>
      <c r="AY819" s="26"/>
      <c r="AZ819" s="26"/>
      <c r="BA819" s="26"/>
      <c r="BB819" s="26"/>
      <c r="BC819" s="26"/>
      <c r="BD819" s="26"/>
      <c r="BE819" s="26"/>
      <c r="BF819" s="26"/>
    </row>
    <row r="820" spans="1:58" ht="15.75" customHeight="1" outlineLevel="1" x14ac:dyDescent="0.45">
      <c r="A820" s="13">
        <v>817</v>
      </c>
      <c r="B820" s="39" t="s">
        <v>524</v>
      </c>
      <c r="C820" s="216" t="s">
        <v>525</v>
      </c>
      <c r="D820" s="13" t="s">
        <v>819</v>
      </c>
      <c r="E820" s="13"/>
      <c r="F820" s="132" t="s">
        <v>181</v>
      </c>
      <c r="G820" s="13"/>
      <c r="H820" s="13"/>
      <c r="I820" s="13"/>
      <c r="J820" s="13"/>
      <c r="K820" s="13"/>
      <c r="L820" s="13"/>
      <c r="M820" s="39"/>
      <c r="N820" s="161" t="s">
        <v>820</v>
      </c>
      <c r="O820" s="69" t="s">
        <v>485</v>
      </c>
      <c r="P820" s="91">
        <v>-3.9166699999999999</v>
      </c>
      <c r="Q820" s="91">
        <v>128.83330000000001</v>
      </c>
      <c r="R820" s="14" t="s">
        <v>190</v>
      </c>
      <c r="S820" s="87" t="s">
        <v>426</v>
      </c>
      <c r="T820" s="87"/>
      <c r="U820" s="87"/>
      <c r="V820" s="87"/>
      <c r="W820" s="94"/>
      <c r="X820" s="39"/>
      <c r="Y820" s="13"/>
      <c r="Z820" s="13"/>
      <c r="AA820" s="13"/>
      <c r="AB820" s="13"/>
      <c r="AC820" s="13"/>
      <c r="AD820" s="13"/>
      <c r="AE820" s="13"/>
      <c r="AF820" s="13"/>
      <c r="AG820" s="13"/>
      <c r="AH820" s="39"/>
      <c r="AI820" s="140"/>
      <c r="AJ820" s="39"/>
      <c r="AK820" s="140"/>
      <c r="AL820" s="13"/>
      <c r="AM820" s="13"/>
      <c r="AN820" s="13"/>
      <c r="AO820" s="155"/>
      <c r="AP820" s="26"/>
      <c r="AQ820" s="26"/>
      <c r="AR820" s="26"/>
      <c r="AS820" s="26"/>
      <c r="AT820" s="26"/>
      <c r="AU820" s="26"/>
      <c r="AV820" s="26"/>
      <c r="AW820" s="26"/>
      <c r="AX820" s="26"/>
      <c r="AY820" s="26"/>
      <c r="AZ820" s="26"/>
      <c r="BA820" s="26"/>
      <c r="BB820" s="26"/>
      <c r="BC820" s="26"/>
      <c r="BD820" s="26"/>
      <c r="BE820" s="26"/>
      <c r="BF820" s="26"/>
    </row>
    <row r="821" spans="1:58" ht="15.75" customHeight="1" outlineLevel="1" x14ac:dyDescent="0.45">
      <c r="A821" s="13">
        <v>818</v>
      </c>
      <c r="B821" s="39" t="s">
        <v>524</v>
      </c>
      <c r="C821" s="216" t="s">
        <v>525</v>
      </c>
      <c r="D821" s="13" t="s">
        <v>819</v>
      </c>
      <c r="E821" s="13"/>
      <c r="F821" s="132" t="s">
        <v>181</v>
      </c>
      <c r="G821" s="13"/>
      <c r="H821" s="13"/>
      <c r="I821" s="13"/>
      <c r="J821" s="13"/>
      <c r="K821" s="13"/>
      <c r="L821" s="13"/>
      <c r="M821" s="39"/>
      <c r="N821" s="161" t="s">
        <v>820</v>
      </c>
      <c r="O821" s="69" t="s">
        <v>485</v>
      </c>
      <c r="P821" s="91">
        <v>-3.9166699999999999</v>
      </c>
      <c r="Q821" s="91">
        <v>128.83330000000001</v>
      </c>
      <c r="R821" s="14" t="s">
        <v>190</v>
      </c>
      <c r="S821" s="87" t="s">
        <v>426</v>
      </c>
      <c r="T821" s="87"/>
      <c r="U821" s="87"/>
      <c r="V821" s="87"/>
      <c r="W821" s="94"/>
      <c r="X821" s="39"/>
      <c r="Y821" s="13"/>
      <c r="Z821" s="13"/>
      <c r="AA821" s="13"/>
      <c r="AB821" s="13"/>
      <c r="AC821" s="13"/>
      <c r="AD821" s="13"/>
      <c r="AE821" s="13"/>
      <c r="AF821" s="13"/>
      <c r="AG821" s="13"/>
      <c r="AH821" s="39"/>
      <c r="AI821" s="140"/>
      <c r="AJ821" s="39"/>
      <c r="AK821" s="140"/>
      <c r="AL821" s="13"/>
      <c r="AM821" s="13"/>
      <c r="AN821" s="13"/>
      <c r="AO821" s="155"/>
      <c r="AP821" s="26"/>
      <c r="AQ821" s="26"/>
      <c r="AR821" s="26"/>
      <c r="AS821" s="26"/>
      <c r="AT821" s="26"/>
      <c r="AU821" s="26"/>
      <c r="AV821" s="26"/>
      <c r="AW821" s="26"/>
      <c r="AX821" s="26"/>
      <c r="AY821" s="26"/>
      <c r="AZ821" s="26"/>
      <c r="BA821" s="26"/>
      <c r="BB821" s="26"/>
      <c r="BC821" s="26"/>
      <c r="BD821" s="26"/>
      <c r="BE821" s="26"/>
      <c r="BF821" s="26"/>
    </row>
    <row r="822" spans="1:58" ht="15.75" customHeight="1" outlineLevel="1" x14ac:dyDescent="0.45">
      <c r="A822" s="13">
        <v>819</v>
      </c>
      <c r="B822" s="39" t="s">
        <v>524</v>
      </c>
      <c r="C822" s="216" t="s">
        <v>525</v>
      </c>
      <c r="D822" s="13" t="s">
        <v>821</v>
      </c>
      <c r="E822" s="13"/>
      <c r="F822" s="132" t="s">
        <v>181</v>
      </c>
      <c r="G822" s="13"/>
      <c r="H822" s="13"/>
      <c r="I822" s="13"/>
      <c r="J822" s="13"/>
      <c r="K822" s="13"/>
      <c r="L822" s="13"/>
      <c r="M822" s="39"/>
      <c r="N822" s="161" t="s">
        <v>822</v>
      </c>
      <c r="O822" s="69" t="s">
        <v>552</v>
      </c>
      <c r="P822" s="91">
        <v>44.332999999999998</v>
      </c>
      <c r="Q822" s="91">
        <v>9.2330000000000005</v>
      </c>
      <c r="R822" s="14" t="s">
        <v>190</v>
      </c>
      <c r="S822" s="87" t="s">
        <v>553</v>
      </c>
      <c r="T822" s="87"/>
      <c r="U822" s="87"/>
      <c r="V822" s="87"/>
      <c r="W822" s="94"/>
      <c r="X822" s="39"/>
      <c r="Y822" s="13"/>
      <c r="Z822" s="13"/>
      <c r="AA822" s="13"/>
      <c r="AB822" s="13"/>
      <c r="AC822" s="13"/>
      <c r="AD822" s="13"/>
      <c r="AE822" s="13"/>
      <c r="AF822" s="13"/>
      <c r="AG822" s="13"/>
      <c r="AH822" s="39"/>
      <c r="AI822" s="140"/>
      <c r="AJ822" s="39"/>
      <c r="AK822" s="140"/>
      <c r="AL822" s="13"/>
      <c r="AM822" s="13"/>
      <c r="AN822" s="13"/>
      <c r="AO822" s="155"/>
      <c r="AP822" s="26"/>
      <c r="AQ822" s="26"/>
      <c r="AR822" s="26"/>
      <c r="AS822" s="26"/>
      <c r="AT822" s="26"/>
      <c r="AU822" s="26"/>
      <c r="AV822" s="26"/>
      <c r="AW822" s="26"/>
      <c r="AX822" s="26"/>
      <c r="AY822" s="26"/>
      <c r="AZ822" s="26"/>
      <c r="BA822" s="26"/>
      <c r="BB822" s="26"/>
      <c r="BC822" s="26"/>
      <c r="BD822" s="26"/>
      <c r="BE822" s="26"/>
      <c r="BF822" s="26"/>
    </row>
    <row r="823" spans="1:58" ht="15.75" customHeight="1" outlineLevel="1" x14ac:dyDescent="0.45">
      <c r="A823" s="13">
        <v>820</v>
      </c>
      <c r="B823" s="39" t="s">
        <v>524</v>
      </c>
      <c r="C823" s="216" t="s">
        <v>525</v>
      </c>
      <c r="D823" s="13" t="s">
        <v>821</v>
      </c>
      <c r="E823" s="13"/>
      <c r="F823" s="132" t="s">
        <v>181</v>
      </c>
      <c r="G823" s="13"/>
      <c r="H823" s="13"/>
      <c r="I823" s="13"/>
      <c r="J823" s="13"/>
      <c r="K823" s="13"/>
      <c r="L823" s="13"/>
      <c r="M823" s="39"/>
      <c r="N823" s="161" t="s">
        <v>822</v>
      </c>
      <c r="O823" s="69" t="s">
        <v>552</v>
      </c>
      <c r="P823" s="91">
        <v>44.332999999999998</v>
      </c>
      <c r="Q823" s="91">
        <v>9.2330000000000005</v>
      </c>
      <c r="R823" s="14" t="s">
        <v>190</v>
      </c>
      <c r="S823" s="87" t="s">
        <v>553</v>
      </c>
      <c r="T823" s="87"/>
      <c r="U823" s="87"/>
      <c r="V823" s="87"/>
      <c r="W823" s="94"/>
      <c r="X823" s="39"/>
      <c r="Y823" s="13"/>
      <c r="Z823" s="13"/>
      <c r="AA823" s="13"/>
      <c r="AB823" s="13"/>
      <c r="AC823" s="13"/>
      <c r="AD823" s="13"/>
      <c r="AE823" s="13"/>
      <c r="AF823" s="13"/>
      <c r="AG823" s="13"/>
      <c r="AH823" s="39"/>
      <c r="AI823" s="140"/>
      <c r="AJ823" s="39"/>
      <c r="AK823" s="140"/>
      <c r="AL823" s="13"/>
      <c r="AM823" s="13"/>
      <c r="AN823" s="13"/>
      <c r="AO823" s="155"/>
      <c r="AP823" s="26"/>
      <c r="AQ823" s="26"/>
      <c r="AR823" s="26"/>
      <c r="AS823" s="26"/>
      <c r="AT823" s="26"/>
      <c r="AU823" s="26"/>
      <c r="AV823" s="26"/>
      <c r="AW823" s="26"/>
      <c r="AX823" s="26"/>
      <c r="AY823" s="26"/>
      <c r="AZ823" s="26"/>
      <c r="BA823" s="26"/>
      <c r="BB823" s="26"/>
      <c r="BC823" s="26"/>
      <c r="BD823" s="26"/>
      <c r="BE823" s="26"/>
      <c r="BF823" s="26"/>
    </row>
    <row r="824" spans="1:58" ht="15.75" customHeight="1" outlineLevel="1" x14ac:dyDescent="0.45">
      <c r="A824" s="13">
        <v>821</v>
      </c>
      <c r="B824" s="39" t="s">
        <v>524</v>
      </c>
      <c r="C824" s="216" t="s">
        <v>525</v>
      </c>
      <c r="D824" s="13" t="s">
        <v>821</v>
      </c>
      <c r="E824" s="13"/>
      <c r="F824" s="132" t="s">
        <v>181</v>
      </c>
      <c r="G824" s="13"/>
      <c r="H824" s="13"/>
      <c r="I824" s="13"/>
      <c r="J824" s="13"/>
      <c r="K824" s="13"/>
      <c r="L824" s="13"/>
      <c r="M824" s="39"/>
      <c r="N824" s="161" t="s">
        <v>822</v>
      </c>
      <c r="O824" s="69" t="s">
        <v>552</v>
      </c>
      <c r="P824" s="91">
        <v>44.332999999999998</v>
      </c>
      <c r="Q824" s="91">
        <v>9.2330000000000005</v>
      </c>
      <c r="R824" s="14" t="s">
        <v>190</v>
      </c>
      <c r="S824" s="87" t="s">
        <v>553</v>
      </c>
      <c r="T824" s="87"/>
      <c r="U824" s="87"/>
      <c r="V824" s="87"/>
      <c r="W824" s="94"/>
      <c r="X824" s="39"/>
      <c r="Y824" s="13"/>
      <c r="Z824" s="13"/>
      <c r="AA824" s="13"/>
      <c r="AB824" s="13"/>
      <c r="AC824" s="13"/>
      <c r="AD824" s="13"/>
      <c r="AE824" s="13"/>
      <c r="AF824" s="13"/>
      <c r="AG824" s="13"/>
      <c r="AH824" s="39"/>
      <c r="AI824" s="140"/>
      <c r="AJ824" s="39"/>
      <c r="AK824" s="140"/>
      <c r="AL824" s="13"/>
      <c r="AM824" s="13"/>
      <c r="AN824" s="13"/>
      <c r="AO824" s="155"/>
      <c r="AP824" s="26"/>
      <c r="AQ824" s="26"/>
      <c r="AR824" s="26"/>
      <c r="AS824" s="26"/>
      <c r="AT824" s="26"/>
      <c r="AU824" s="26"/>
      <c r="AV824" s="26"/>
      <c r="AW824" s="26"/>
      <c r="AX824" s="26"/>
      <c r="AY824" s="26"/>
      <c r="AZ824" s="26"/>
      <c r="BA824" s="26"/>
      <c r="BB824" s="26"/>
      <c r="BC824" s="26"/>
      <c r="BD824" s="26"/>
      <c r="BE824" s="26"/>
      <c r="BF824" s="26"/>
    </row>
    <row r="825" spans="1:58" ht="15.75" customHeight="1" outlineLevel="1" x14ac:dyDescent="0.45">
      <c r="A825" s="13">
        <v>822</v>
      </c>
      <c r="B825" s="39" t="s">
        <v>524</v>
      </c>
      <c r="C825" s="216" t="s">
        <v>525</v>
      </c>
      <c r="D825" s="13" t="s">
        <v>821</v>
      </c>
      <c r="E825" s="13"/>
      <c r="F825" s="132" t="s">
        <v>181</v>
      </c>
      <c r="G825" s="13"/>
      <c r="H825" s="13"/>
      <c r="I825" s="13"/>
      <c r="J825" s="13"/>
      <c r="K825" s="13"/>
      <c r="L825" s="13"/>
      <c r="M825" s="39"/>
      <c r="N825" s="161" t="s">
        <v>822</v>
      </c>
      <c r="O825" s="69" t="s">
        <v>552</v>
      </c>
      <c r="P825" s="91">
        <v>44.332999999999998</v>
      </c>
      <c r="Q825" s="91">
        <v>9.2330000000000005</v>
      </c>
      <c r="R825" s="14" t="s">
        <v>190</v>
      </c>
      <c r="S825" s="87" t="s">
        <v>553</v>
      </c>
      <c r="T825" s="87"/>
      <c r="U825" s="87"/>
      <c r="V825" s="87"/>
      <c r="W825" s="94"/>
      <c r="X825" s="39"/>
      <c r="Y825" s="13"/>
      <c r="Z825" s="13"/>
      <c r="AA825" s="13"/>
      <c r="AB825" s="13"/>
      <c r="AC825" s="13"/>
      <c r="AD825" s="13"/>
      <c r="AE825" s="13"/>
      <c r="AF825" s="13"/>
      <c r="AG825" s="13"/>
      <c r="AH825" s="39"/>
      <c r="AI825" s="140"/>
      <c r="AJ825" s="39"/>
      <c r="AK825" s="140"/>
      <c r="AL825" s="13"/>
      <c r="AM825" s="13"/>
      <c r="AN825" s="13"/>
      <c r="AO825" s="155"/>
      <c r="AP825" s="26"/>
      <c r="AQ825" s="26"/>
      <c r="AR825" s="26"/>
      <c r="AS825" s="26"/>
      <c r="AT825" s="26"/>
      <c r="AU825" s="26"/>
      <c r="AV825" s="26"/>
      <c r="AW825" s="26"/>
      <c r="AX825" s="26"/>
      <c r="AY825" s="26"/>
      <c r="AZ825" s="26"/>
      <c r="BA825" s="26"/>
      <c r="BB825" s="26"/>
      <c r="BC825" s="26"/>
      <c r="BD825" s="26"/>
      <c r="BE825" s="26"/>
      <c r="BF825" s="26"/>
    </row>
    <row r="826" spans="1:58" ht="15.75" customHeight="1" outlineLevel="1" x14ac:dyDescent="0.45">
      <c r="A826" s="13">
        <v>823</v>
      </c>
      <c r="B826" s="39" t="s">
        <v>524</v>
      </c>
      <c r="C826" s="216" t="s">
        <v>525</v>
      </c>
      <c r="D826" s="13" t="s">
        <v>821</v>
      </c>
      <c r="E826" s="13"/>
      <c r="F826" s="132" t="s">
        <v>181</v>
      </c>
      <c r="G826" s="13"/>
      <c r="H826" s="13"/>
      <c r="I826" s="13"/>
      <c r="J826" s="13"/>
      <c r="K826" s="13"/>
      <c r="L826" s="13"/>
      <c r="M826" s="39"/>
      <c r="N826" s="161" t="s">
        <v>822</v>
      </c>
      <c r="O826" s="69" t="s">
        <v>552</v>
      </c>
      <c r="P826" s="91">
        <v>44.332999999999998</v>
      </c>
      <c r="Q826" s="91">
        <v>9.2330000000000005</v>
      </c>
      <c r="R826" s="14" t="s">
        <v>190</v>
      </c>
      <c r="S826" s="87" t="s">
        <v>553</v>
      </c>
      <c r="T826" s="87"/>
      <c r="U826" s="87"/>
      <c r="V826" s="87"/>
      <c r="W826" s="94"/>
      <c r="X826" s="39"/>
      <c r="Y826" s="13"/>
      <c r="Z826" s="13"/>
      <c r="AA826" s="13"/>
      <c r="AB826" s="13"/>
      <c r="AC826" s="13"/>
      <c r="AD826" s="13"/>
      <c r="AE826" s="13"/>
      <c r="AF826" s="13"/>
      <c r="AG826" s="13"/>
      <c r="AH826" s="39"/>
      <c r="AI826" s="140"/>
      <c r="AJ826" s="39"/>
      <c r="AK826" s="140"/>
      <c r="AL826" s="13"/>
      <c r="AM826" s="13"/>
      <c r="AN826" s="13"/>
      <c r="AO826" s="155"/>
      <c r="AP826" s="26"/>
      <c r="AQ826" s="26"/>
      <c r="AR826" s="26"/>
      <c r="AS826" s="26"/>
      <c r="AT826" s="26"/>
      <c r="AU826" s="26"/>
      <c r="AV826" s="26"/>
      <c r="AW826" s="26"/>
      <c r="AX826" s="26"/>
      <c r="AY826" s="26"/>
      <c r="AZ826" s="26"/>
      <c r="BA826" s="26"/>
      <c r="BB826" s="26"/>
      <c r="BC826" s="26"/>
      <c r="BD826" s="26"/>
      <c r="BE826" s="26"/>
      <c r="BF826" s="26"/>
    </row>
    <row r="827" spans="1:58" ht="15.75" customHeight="1" outlineLevel="1" x14ac:dyDescent="0.45">
      <c r="A827" s="13">
        <v>824</v>
      </c>
      <c r="B827" s="39" t="s">
        <v>524</v>
      </c>
      <c r="C827" s="216" t="s">
        <v>525</v>
      </c>
      <c r="D827" s="13" t="s">
        <v>821</v>
      </c>
      <c r="E827" s="13"/>
      <c r="F827" s="132" t="s">
        <v>181</v>
      </c>
      <c r="G827" s="13"/>
      <c r="H827" s="13"/>
      <c r="I827" s="13"/>
      <c r="J827" s="13"/>
      <c r="K827" s="13"/>
      <c r="L827" s="13"/>
      <c r="M827" s="39"/>
      <c r="N827" s="161" t="s">
        <v>822</v>
      </c>
      <c r="O827" s="69" t="s">
        <v>552</v>
      </c>
      <c r="P827" s="91">
        <v>44.332999999999998</v>
      </c>
      <c r="Q827" s="91">
        <v>9.2330000000000005</v>
      </c>
      <c r="R827" s="14" t="s">
        <v>190</v>
      </c>
      <c r="S827" s="87" t="s">
        <v>553</v>
      </c>
      <c r="T827" s="87"/>
      <c r="U827" s="87"/>
      <c r="V827" s="87"/>
      <c r="W827" s="94"/>
      <c r="X827" s="39"/>
      <c r="Y827" s="13"/>
      <c r="Z827" s="13"/>
      <c r="AA827" s="13"/>
      <c r="AB827" s="13"/>
      <c r="AC827" s="13"/>
      <c r="AD827" s="13"/>
      <c r="AE827" s="13"/>
      <c r="AF827" s="13"/>
      <c r="AG827" s="13"/>
      <c r="AH827" s="39"/>
      <c r="AI827" s="140"/>
      <c r="AJ827" s="39"/>
      <c r="AK827" s="140"/>
      <c r="AL827" s="13"/>
      <c r="AM827" s="13"/>
      <c r="AN827" s="13"/>
      <c r="AO827" s="155"/>
      <c r="AP827" s="26"/>
      <c r="AQ827" s="26"/>
      <c r="AR827" s="26"/>
      <c r="AS827" s="26"/>
      <c r="AT827" s="26"/>
      <c r="AU827" s="26"/>
      <c r="AV827" s="26"/>
      <c r="AW827" s="26"/>
      <c r="AX827" s="26"/>
      <c r="AY827" s="26"/>
      <c r="AZ827" s="26"/>
      <c r="BA827" s="26"/>
      <c r="BB827" s="26"/>
      <c r="BC827" s="26"/>
      <c r="BD827" s="26"/>
      <c r="BE827" s="26"/>
      <c r="BF827" s="26"/>
    </row>
    <row r="828" spans="1:58" ht="15.75" customHeight="1" outlineLevel="1" x14ac:dyDescent="0.45">
      <c r="A828" s="13">
        <v>825</v>
      </c>
      <c r="B828" s="39" t="s">
        <v>524</v>
      </c>
      <c r="C828" s="216" t="s">
        <v>525</v>
      </c>
      <c r="D828" s="13" t="s">
        <v>821</v>
      </c>
      <c r="E828" s="13"/>
      <c r="F828" s="132" t="s">
        <v>181</v>
      </c>
      <c r="G828" s="13"/>
      <c r="H828" s="13"/>
      <c r="I828" s="13"/>
      <c r="J828" s="13"/>
      <c r="K828" s="13"/>
      <c r="L828" s="13"/>
      <c r="M828" s="39"/>
      <c r="N828" s="161" t="s">
        <v>822</v>
      </c>
      <c r="O828" s="69" t="s">
        <v>552</v>
      </c>
      <c r="P828" s="91">
        <v>44.332999999999998</v>
      </c>
      <c r="Q828" s="91">
        <v>9.2330000000000005</v>
      </c>
      <c r="R828" s="14" t="s">
        <v>190</v>
      </c>
      <c r="S828" s="87" t="s">
        <v>553</v>
      </c>
      <c r="T828" s="87"/>
      <c r="U828" s="87"/>
      <c r="V828" s="87"/>
      <c r="W828" s="94"/>
      <c r="X828" s="39"/>
      <c r="Y828" s="13"/>
      <c r="Z828" s="13"/>
      <c r="AA828" s="13"/>
      <c r="AB828" s="13"/>
      <c r="AC828" s="13"/>
      <c r="AD828" s="13"/>
      <c r="AE828" s="13"/>
      <c r="AF828" s="13"/>
      <c r="AG828" s="13"/>
      <c r="AH828" s="39"/>
      <c r="AI828" s="140"/>
      <c r="AJ828" s="39"/>
      <c r="AK828" s="140"/>
      <c r="AL828" s="13"/>
      <c r="AM828" s="13"/>
      <c r="AN828" s="13"/>
      <c r="AO828" s="155"/>
      <c r="AP828" s="26"/>
      <c r="AQ828" s="26"/>
      <c r="AR828" s="26"/>
      <c r="AS828" s="26"/>
      <c r="AT828" s="26"/>
      <c r="AU828" s="26"/>
      <c r="AV828" s="26"/>
      <c r="AW828" s="26"/>
      <c r="AX828" s="26"/>
      <c r="AY828" s="26"/>
      <c r="AZ828" s="26"/>
      <c r="BA828" s="26"/>
      <c r="BB828" s="26"/>
      <c r="BC828" s="26"/>
      <c r="BD828" s="26"/>
      <c r="BE828" s="26"/>
      <c r="BF828" s="26"/>
    </row>
    <row r="829" spans="1:58" ht="15.75" customHeight="1" outlineLevel="1" x14ac:dyDescent="0.45">
      <c r="A829" s="13">
        <v>826</v>
      </c>
      <c r="B829" s="39" t="s">
        <v>524</v>
      </c>
      <c r="C829" s="216" t="s">
        <v>525</v>
      </c>
      <c r="D829" s="13" t="s">
        <v>821</v>
      </c>
      <c r="E829" s="13"/>
      <c r="F829" s="132" t="s">
        <v>181</v>
      </c>
      <c r="G829" s="13"/>
      <c r="H829" s="13"/>
      <c r="I829" s="13"/>
      <c r="J829" s="13"/>
      <c r="K829" s="13"/>
      <c r="L829" s="13"/>
      <c r="M829" s="39"/>
      <c r="N829" s="161" t="s">
        <v>822</v>
      </c>
      <c r="O829" s="69" t="s">
        <v>552</v>
      </c>
      <c r="P829" s="91">
        <v>44.332999999999998</v>
      </c>
      <c r="Q829" s="91">
        <v>9.2330000000000005</v>
      </c>
      <c r="R829" s="14" t="s">
        <v>190</v>
      </c>
      <c r="S829" s="87" t="s">
        <v>553</v>
      </c>
      <c r="T829" s="87"/>
      <c r="U829" s="87"/>
      <c r="V829" s="87"/>
      <c r="W829" s="94"/>
      <c r="X829" s="39"/>
      <c r="Y829" s="13"/>
      <c r="Z829" s="13"/>
      <c r="AA829" s="13"/>
      <c r="AB829" s="13"/>
      <c r="AC829" s="13"/>
      <c r="AD829" s="13"/>
      <c r="AE829" s="13"/>
      <c r="AF829" s="13"/>
      <c r="AG829" s="13"/>
      <c r="AH829" s="39"/>
      <c r="AI829" s="140"/>
      <c r="AJ829" s="39"/>
      <c r="AK829" s="140"/>
      <c r="AL829" s="13"/>
      <c r="AM829" s="13"/>
      <c r="AN829" s="13"/>
      <c r="AO829" s="155"/>
      <c r="AP829" s="26"/>
      <c r="AQ829" s="26"/>
      <c r="AR829" s="26"/>
      <c r="AS829" s="26"/>
      <c r="AT829" s="26"/>
      <c r="AU829" s="26"/>
      <c r="AV829" s="26"/>
      <c r="AW829" s="26"/>
      <c r="AX829" s="26"/>
      <c r="AY829" s="26"/>
      <c r="AZ829" s="26"/>
      <c r="BA829" s="26"/>
      <c r="BB829" s="26"/>
      <c r="BC829" s="26"/>
      <c r="BD829" s="26"/>
      <c r="BE829" s="26"/>
      <c r="BF829" s="26"/>
    </row>
    <row r="830" spans="1:58" ht="15.75" customHeight="1" outlineLevel="1" x14ac:dyDescent="0.45">
      <c r="A830" s="13">
        <v>827</v>
      </c>
      <c r="B830" s="39" t="s">
        <v>524</v>
      </c>
      <c r="C830" s="216" t="s">
        <v>525</v>
      </c>
      <c r="D830" s="13" t="s">
        <v>821</v>
      </c>
      <c r="E830" s="13"/>
      <c r="F830" s="132" t="s">
        <v>181</v>
      </c>
      <c r="G830" s="13"/>
      <c r="H830" s="13"/>
      <c r="I830" s="13"/>
      <c r="J830" s="13"/>
      <c r="K830" s="13"/>
      <c r="L830" s="13"/>
      <c r="M830" s="39"/>
      <c r="N830" s="161" t="s">
        <v>822</v>
      </c>
      <c r="O830" s="69" t="s">
        <v>552</v>
      </c>
      <c r="P830" s="91">
        <v>44.332999999999998</v>
      </c>
      <c r="Q830" s="91">
        <v>9.2330000000000005</v>
      </c>
      <c r="R830" s="14" t="s">
        <v>190</v>
      </c>
      <c r="S830" s="87" t="s">
        <v>553</v>
      </c>
      <c r="T830" s="87"/>
      <c r="U830" s="87"/>
      <c r="V830" s="87"/>
      <c r="W830" s="94"/>
      <c r="X830" s="39"/>
      <c r="Y830" s="13"/>
      <c r="Z830" s="13"/>
      <c r="AA830" s="13"/>
      <c r="AB830" s="13"/>
      <c r="AC830" s="13"/>
      <c r="AD830" s="13"/>
      <c r="AE830" s="13"/>
      <c r="AF830" s="13"/>
      <c r="AG830" s="13"/>
      <c r="AH830" s="39"/>
      <c r="AI830" s="140"/>
      <c r="AJ830" s="39"/>
      <c r="AK830" s="140"/>
      <c r="AL830" s="13"/>
      <c r="AM830" s="13"/>
      <c r="AN830" s="13"/>
      <c r="AO830" s="155"/>
      <c r="AP830" s="26"/>
      <c r="AQ830" s="26"/>
      <c r="AR830" s="26"/>
      <c r="AS830" s="26"/>
      <c r="AT830" s="26"/>
      <c r="AU830" s="26"/>
      <c r="AV830" s="26"/>
      <c r="AW830" s="26"/>
      <c r="AX830" s="26"/>
      <c r="AY830" s="26"/>
      <c r="AZ830" s="26"/>
      <c r="BA830" s="26"/>
      <c r="BB830" s="26"/>
      <c r="BC830" s="26"/>
      <c r="BD830" s="26"/>
      <c r="BE830" s="26"/>
      <c r="BF830" s="26"/>
    </row>
    <row r="831" spans="1:58" ht="15.75" customHeight="1" outlineLevel="1" x14ac:dyDescent="0.45">
      <c r="A831" s="13">
        <v>828</v>
      </c>
      <c r="B831" s="39" t="s">
        <v>524</v>
      </c>
      <c r="C831" s="216" t="s">
        <v>525</v>
      </c>
      <c r="D831" s="13" t="s">
        <v>821</v>
      </c>
      <c r="E831" s="13"/>
      <c r="F831" s="132" t="s">
        <v>181</v>
      </c>
      <c r="G831" s="13"/>
      <c r="H831" s="13"/>
      <c r="I831" s="13"/>
      <c r="J831" s="13"/>
      <c r="K831" s="13"/>
      <c r="L831" s="13"/>
      <c r="M831" s="39"/>
      <c r="N831" s="161" t="s">
        <v>822</v>
      </c>
      <c r="O831" s="69" t="s">
        <v>552</v>
      </c>
      <c r="P831" s="91">
        <v>44.332999999999998</v>
      </c>
      <c r="Q831" s="91">
        <v>9.2330000000000005</v>
      </c>
      <c r="R831" s="14" t="s">
        <v>190</v>
      </c>
      <c r="S831" s="87" t="s">
        <v>553</v>
      </c>
      <c r="T831" s="87"/>
      <c r="U831" s="87"/>
      <c r="V831" s="87"/>
      <c r="W831" s="94"/>
      <c r="X831" s="39"/>
      <c r="Y831" s="13"/>
      <c r="Z831" s="13"/>
      <c r="AA831" s="13"/>
      <c r="AB831" s="13"/>
      <c r="AC831" s="13"/>
      <c r="AD831" s="13"/>
      <c r="AE831" s="13"/>
      <c r="AF831" s="13"/>
      <c r="AG831" s="13"/>
      <c r="AH831" s="39"/>
      <c r="AI831" s="140"/>
      <c r="AJ831" s="39"/>
      <c r="AK831" s="140"/>
      <c r="AL831" s="13"/>
      <c r="AM831" s="13"/>
      <c r="AN831" s="13"/>
      <c r="AO831" s="155"/>
      <c r="AP831" s="26"/>
      <c r="AQ831" s="26"/>
      <c r="AR831" s="26"/>
      <c r="AS831" s="26"/>
      <c r="AT831" s="26"/>
      <c r="AU831" s="26"/>
      <c r="AV831" s="26"/>
      <c r="AW831" s="26"/>
      <c r="AX831" s="26"/>
      <c r="AY831" s="26"/>
      <c r="AZ831" s="26"/>
      <c r="BA831" s="26"/>
      <c r="BB831" s="26"/>
      <c r="BC831" s="26"/>
      <c r="BD831" s="26"/>
      <c r="BE831" s="26"/>
      <c r="BF831" s="26"/>
    </row>
    <row r="832" spans="1:58" ht="15.75" customHeight="1" outlineLevel="1" x14ac:dyDescent="0.45">
      <c r="A832" s="13">
        <v>829</v>
      </c>
      <c r="B832" s="39" t="s">
        <v>524</v>
      </c>
      <c r="C832" s="216" t="s">
        <v>525</v>
      </c>
      <c r="D832" s="13" t="s">
        <v>821</v>
      </c>
      <c r="E832" s="13"/>
      <c r="F832" s="132" t="s">
        <v>181</v>
      </c>
      <c r="G832" s="13"/>
      <c r="H832" s="13"/>
      <c r="I832" s="13"/>
      <c r="J832" s="13"/>
      <c r="K832" s="13"/>
      <c r="L832" s="13"/>
      <c r="M832" s="39"/>
      <c r="N832" s="161" t="s">
        <v>822</v>
      </c>
      <c r="O832" s="69" t="s">
        <v>552</v>
      </c>
      <c r="P832" s="91">
        <v>44.332999999999998</v>
      </c>
      <c r="Q832" s="91">
        <v>9.2330000000000005</v>
      </c>
      <c r="R832" s="14" t="s">
        <v>190</v>
      </c>
      <c r="S832" s="87" t="s">
        <v>553</v>
      </c>
      <c r="T832" s="87"/>
      <c r="U832" s="87"/>
      <c r="V832" s="87"/>
      <c r="W832" s="94"/>
      <c r="X832" s="39"/>
      <c r="Y832" s="13"/>
      <c r="Z832" s="13"/>
      <c r="AA832" s="13"/>
      <c r="AB832" s="13"/>
      <c r="AC832" s="13"/>
      <c r="AD832" s="13"/>
      <c r="AE832" s="13"/>
      <c r="AF832" s="13"/>
      <c r="AG832" s="13"/>
      <c r="AH832" s="39"/>
      <c r="AI832" s="140"/>
      <c r="AJ832" s="39"/>
      <c r="AK832" s="140"/>
      <c r="AL832" s="13"/>
      <c r="AM832" s="13"/>
      <c r="AN832" s="13"/>
      <c r="AO832" s="155"/>
      <c r="AP832" s="26"/>
      <c r="AQ832" s="26"/>
      <c r="AR832" s="26"/>
      <c r="AS832" s="26"/>
      <c r="AT832" s="26"/>
      <c r="AU832" s="26"/>
      <c r="AV832" s="26"/>
      <c r="AW832" s="26"/>
      <c r="AX832" s="26"/>
      <c r="AY832" s="26"/>
      <c r="AZ832" s="26"/>
      <c r="BA832" s="26"/>
      <c r="BB832" s="26"/>
      <c r="BC832" s="26"/>
      <c r="BD832" s="26"/>
      <c r="BE832" s="26"/>
      <c r="BF832" s="26"/>
    </row>
    <row r="833" spans="1:58" ht="15.75" customHeight="1" outlineLevel="1" x14ac:dyDescent="0.45">
      <c r="A833" s="13">
        <v>830</v>
      </c>
      <c r="B833" s="39" t="s">
        <v>524</v>
      </c>
      <c r="C833" s="216" t="s">
        <v>525</v>
      </c>
      <c r="D833" s="13" t="s">
        <v>821</v>
      </c>
      <c r="E833" s="13"/>
      <c r="F833" s="132" t="s">
        <v>181</v>
      </c>
      <c r="G833" s="13"/>
      <c r="H833" s="13"/>
      <c r="I833" s="13"/>
      <c r="J833" s="13"/>
      <c r="K833" s="13"/>
      <c r="L833" s="13"/>
      <c r="M833" s="39"/>
      <c r="N833" s="161" t="s">
        <v>822</v>
      </c>
      <c r="O833" s="69" t="s">
        <v>552</v>
      </c>
      <c r="P833" s="91">
        <v>44.332999999999998</v>
      </c>
      <c r="Q833" s="91">
        <v>9.2330000000000005</v>
      </c>
      <c r="R833" s="14" t="s">
        <v>190</v>
      </c>
      <c r="S833" s="87" t="s">
        <v>553</v>
      </c>
      <c r="T833" s="87"/>
      <c r="U833" s="87"/>
      <c r="V833" s="87"/>
      <c r="W833" s="94"/>
      <c r="X833" s="39"/>
      <c r="Y833" s="13"/>
      <c r="Z833" s="13"/>
      <c r="AA833" s="13"/>
      <c r="AB833" s="13"/>
      <c r="AC833" s="13"/>
      <c r="AD833" s="13"/>
      <c r="AE833" s="13"/>
      <c r="AF833" s="13"/>
      <c r="AG833" s="13"/>
      <c r="AH833" s="39"/>
      <c r="AI833" s="140"/>
      <c r="AJ833" s="39"/>
      <c r="AK833" s="140"/>
      <c r="AL833" s="13"/>
      <c r="AM833" s="13"/>
      <c r="AN833" s="13"/>
      <c r="AO833" s="155"/>
      <c r="AP833" s="26"/>
      <c r="AQ833" s="26"/>
      <c r="AR833" s="26"/>
      <c r="AS833" s="26"/>
      <c r="AT833" s="26"/>
      <c r="AU833" s="26"/>
      <c r="AV833" s="26"/>
      <c r="AW833" s="26"/>
      <c r="AX833" s="26"/>
      <c r="AY833" s="26"/>
      <c r="AZ833" s="26"/>
      <c r="BA833" s="26"/>
      <c r="BB833" s="26"/>
      <c r="BC833" s="26"/>
      <c r="BD833" s="26"/>
      <c r="BE833" s="26"/>
      <c r="BF833" s="26"/>
    </row>
    <row r="834" spans="1:58" ht="15.75" customHeight="1" outlineLevel="1" x14ac:dyDescent="0.45">
      <c r="A834" s="13">
        <v>831</v>
      </c>
      <c r="B834" s="39" t="s">
        <v>524</v>
      </c>
      <c r="C834" s="216" t="s">
        <v>525</v>
      </c>
      <c r="D834" s="13" t="s">
        <v>821</v>
      </c>
      <c r="E834" s="13"/>
      <c r="F834" s="132" t="s">
        <v>181</v>
      </c>
      <c r="G834" s="13"/>
      <c r="H834" s="13"/>
      <c r="I834" s="13"/>
      <c r="J834" s="13"/>
      <c r="K834" s="13"/>
      <c r="L834" s="13"/>
      <c r="M834" s="39"/>
      <c r="N834" s="161" t="s">
        <v>822</v>
      </c>
      <c r="O834" s="69" t="s">
        <v>552</v>
      </c>
      <c r="P834" s="91">
        <v>44.332999999999998</v>
      </c>
      <c r="Q834" s="91">
        <v>9.2330000000000005</v>
      </c>
      <c r="R834" s="14" t="s">
        <v>190</v>
      </c>
      <c r="S834" s="87" t="s">
        <v>553</v>
      </c>
      <c r="T834" s="87"/>
      <c r="U834" s="87"/>
      <c r="V834" s="87"/>
      <c r="W834" s="94"/>
      <c r="X834" s="39"/>
      <c r="Y834" s="13"/>
      <c r="Z834" s="13"/>
      <c r="AA834" s="13"/>
      <c r="AB834" s="13"/>
      <c r="AC834" s="13"/>
      <c r="AD834" s="13"/>
      <c r="AE834" s="13"/>
      <c r="AF834" s="13"/>
      <c r="AG834" s="13"/>
      <c r="AH834" s="39"/>
      <c r="AI834" s="140"/>
      <c r="AJ834" s="39"/>
      <c r="AK834" s="140"/>
      <c r="AL834" s="13"/>
      <c r="AM834" s="13"/>
      <c r="AN834" s="13"/>
      <c r="AO834" s="155"/>
      <c r="AP834" s="26"/>
      <c r="AQ834" s="26"/>
      <c r="AR834" s="26"/>
      <c r="AS834" s="26"/>
      <c r="AT834" s="26"/>
      <c r="AU834" s="26"/>
      <c r="AV834" s="26"/>
      <c r="AW834" s="26"/>
      <c r="AX834" s="26"/>
      <c r="AY834" s="26"/>
      <c r="AZ834" s="26"/>
      <c r="BA834" s="26"/>
      <c r="BB834" s="26"/>
      <c r="BC834" s="26"/>
      <c r="BD834" s="26"/>
      <c r="BE834" s="26"/>
      <c r="BF834" s="26"/>
    </row>
    <row r="835" spans="1:58" ht="15.75" customHeight="1" outlineLevel="1" x14ac:dyDescent="0.45">
      <c r="A835" s="13">
        <v>832</v>
      </c>
      <c r="B835" s="39" t="s">
        <v>524</v>
      </c>
      <c r="C835" s="216" t="s">
        <v>525</v>
      </c>
      <c r="D835" s="13" t="s">
        <v>821</v>
      </c>
      <c r="E835" s="13"/>
      <c r="F835" s="132" t="s">
        <v>181</v>
      </c>
      <c r="G835" s="13"/>
      <c r="H835" s="13"/>
      <c r="I835" s="13"/>
      <c r="J835" s="13"/>
      <c r="K835" s="13"/>
      <c r="L835" s="13"/>
      <c r="M835" s="39"/>
      <c r="N835" s="161" t="s">
        <v>822</v>
      </c>
      <c r="O835" s="69" t="s">
        <v>552</v>
      </c>
      <c r="P835" s="91">
        <v>44.332999999999998</v>
      </c>
      <c r="Q835" s="91">
        <v>9.2330000000000005</v>
      </c>
      <c r="R835" s="14" t="s">
        <v>190</v>
      </c>
      <c r="S835" s="87" t="s">
        <v>553</v>
      </c>
      <c r="T835" s="87"/>
      <c r="U835" s="87"/>
      <c r="V835" s="87"/>
      <c r="W835" s="94"/>
      <c r="X835" s="39"/>
      <c r="Y835" s="13"/>
      <c r="Z835" s="13"/>
      <c r="AA835" s="13"/>
      <c r="AB835" s="13"/>
      <c r="AC835" s="13"/>
      <c r="AD835" s="13"/>
      <c r="AE835" s="13"/>
      <c r="AF835" s="13"/>
      <c r="AG835" s="13"/>
      <c r="AH835" s="39"/>
      <c r="AI835" s="140"/>
      <c r="AJ835" s="39"/>
      <c r="AK835" s="140"/>
      <c r="AL835" s="13"/>
      <c r="AM835" s="13"/>
      <c r="AN835" s="13"/>
      <c r="AO835" s="155"/>
      <c r="AP835" s="26"/>
      <c r="AQ835" s="26"/>
      <c r="AR835" s="26"/>
      <c r="AS835" s="26"/>
      <c r="AT835" s="26"/>
      <c r="AU835" s="26"/>
      <c r="AV835" s="26"/>
      <c r="AW835" s="26"/>
      <c r="AX835" s="26"/>
      <c r="AY835" s="26"/>
      <c r="AZ835" s="26"/>
      <c r="BA835" s="26"/>
      <c r="BB835" s="26"/>
      <c r="BC835" s="26"/>
      <c r="BD835" s="26"/>
      <c r="BE835" s="26"/>
      <c r="BF835" s="26"/>
    </row>
    <row r="836" spans="1:58" ht="15.75" customHeight="1" outlineLevel="1" x14ac:dyDescent="0.45">
      <c r="A836" s="13">
        <v>833</v>
      </c>
      <c r="B836" s="39" t="s">
        <v>524</v>
      </c>
      <c r="C836" s="216" t="s">
        <v>525</v>
      </c>
      <c r="D836" s="13" t="s">
        <v>821</v>
      </c>
      <c r="E836" s="13"/>
      <c r="F836" s="132" t="s">
        <v>181</v>
      </c>
      <c r="G836" s="13"/>
      <c r="H836" s="13"/>
      <c r="I836" s="13"/>
      <c r="J836" s="13"/>
      <c r="K836" s="13"/>
      <c r="L836" s="13"/>
      <c r="M836" s="39"/>
      <c r="N836" s="161" t="s">
        <v>822</v>
      </c>
      <c r="O836" s="69" t="s">
        <v>552</v>
      </c>
      <c r="P836" s="91">
        <v>44.332999999999998</v>
      </c>
      <c r="Q836" s="91">
        <v>9.2330000000000005</v>
      </c>
      <c r="R836" s="14" t="s">
        <v>190</v>
      </c>
      <c r="S836" s="87" t="s">
        <v>553</v>
      </c>
      <c r="T836" s="87"/>
      <c r="U836" s="87"/>
      <c r="V836" s="87"/>
      <c r="W836" s="94"/>
      <c r="X836" s="39"/>
      <c r="Y836" s="13"/>
      <c r="Z836" s="13"/>
      <c r="AA836" s="13"/>
      <c r="AB836" s="13"/>
      <c r="AC836" s="13"/>
      <c r="AD836" s="13"/>
      <c r="AE836" s="13"/>
      <c r="AF836" s="13"/>
      <c r="AG836" s="13"/>
      <c r="AH836" s="39"/>
      <c r="AI836" s="140"/>
      <c r="AJ836" s="39"/>
      <c r="AK836" s="140"/>
      <c r="AL836" s="13"/>
      <c r="AM836" s="13"/>
      <c r="AN836" s="13"/>
      <c r="AO836" s="155"/>
      <c r="AP836" s="26"/>
      <c r="AQ836" s="26"/>
      <c r="AR836" s="26"/>
      <c r="AS836" s="26"/>
      <c r="AT836" s="26"/>
      <c r="AU836" s="26"/>
      <c r="AV836" s="26"/>
      <c r="AW836" s="26"/>
      <c r="AX836" s="26"/>
      <c r="AY836" s="26"/>
      <c r="AZ836" s="26"/>
      <c r="BA836" s="26"/>
      <c r="BB836" s="26"/>
      <c r="BC836" s="26"/>
      <c r="BD836" s="26"/>
      <c r="BE836" s="26"/>
      <c r="BF836" s="26"/>
    </row>
    <row r="837" spans="1:58" ht="15.75" customHeight="1" outlineLevel="1" x14ac:dyDescent="0.45">
      <c r="A837" s="13">
        <v>834</v>
      </c>
      <c r="B837" s="39" t="s">
        <v>524</v>
      </c>
      <c r="C837" s="216" t="s">
        <v>525</v>
      </c>
      <c r="D837" s="13" t="s">
        <v>821</v>
      </c>
      <c r="E837" s="13"/>
      <c r="F837" s="132" t="s">
        <v>181</v>
      </c>
      <c r="G837" s="13"/>
      <c r="H837" s="13"/>
      <c r="I837" s="13"/>
      <c r="J837" s="13"/>
      <c r="K837" s="13"/>
      <c r="L837" s="13"/>
      <c r="M837" s="39"/>
      <c r="N837" s="161" t="s">
        <v>822</v>
      </c>
      <c r="O837" s="69" t="s">
        <v>552</v>
      </c>
      <c r="P837" s="91">
        <v>44.332999999999998</v>
      </c>
      <c r="Q837" s="91">
        <v>9.2330000000000005</v>
      </c>
      <c r="R837" s="14" t="s">
        <v>190</v>
      </c>
      <c r="S837" s="87" t="s">
        <v>553</v>
      </c>
      <c r="T837" s="87"/>
      <c r="U837" s="87"/>
      <c r="V837" s="87"/>
      <c r="W837" s="94"/>
      <c r="X837" s="39"/>
      <c r="Y837" s="13"/>
      <c r="Z837" s="13"/>
      <c r="AA837" s="13"/>
      <c r="AB837" s="13"/>
      <c r="AC837" s="13"/>
      <c r="AD837" s="13"/>
      <c r="AE837" s="13"/>
      <c r="AF837" s="13"/>
      <c r="AG837" s="13"/>
      <c r="AH837" s="39"/>
      <c r="AI837" s="140"/>
      <c r="AJ837" s="39"/>
      <c r="AK837" s="140"/>
      <c r="AL837" s="13"/>
      <c r="AM837" s="13"/>
      <c r="AN837" s="13"/>
      <c r="AO837" s="155"/>
      <c r="AP837" s="26"/>
      <c r="AQ837" s="26"/>
      <c r="AR837" s="26"/>
      <c r="AS837" s="26"/>
      <c r="AT837" s="26"/>
      <c r="AU837" s="26"/>
      <c r="AV837" s="26"/>
      <c r="AW837" s="26"/>
      <c r="AX837" s="26"/>
      <c r="AY837" s="26"/>
      <c r="AZ837" s="26"/>
      <c r="BA837" s="26"/>
      <c r="BB837" s="26"/>
      <c r="BC837" s="26"/>
      <c r="BD837" s="26"/>
      <c r="BE837" s="26"/>
      <c r="BF837" s="26"/>
    </row>
    <row r="838" spans="1:58" ht="15.75" customHeight="1" outlineLevel="1" x14ac:dyDescent="0.45">
      <c r="A838" s="13">
        <v>835</v>
      </c>
      <c r="B838" s="39" t="s">
        <v>524</v>
      </c>
      <c r="C838" s="216" t="s">
        <v>525</v>
      </c>
      <c r="D838" s="13" t="s">
        <v>821</v>
      </c>
      <c r="E838" s="13"/>
      <c r="F838" s="132" t="s">
        <v>181</v>
      </c>
      <c r="G838" s="13"/>
      <c r="H838" s="13"/>
      <c r="I838" s="13"/>
      <c r="J838" s="13"/>
      <c r="K838" s="13"/>
      <c r="L838" s="13"/>
      <c r="M838" s="39"/>
      <c r="N838" s="161" t="s">
        <v>822</v>
      </c>
      <c r="O838" s="69" t="s">
        <v>552</v>
      </c>
      <c r="P838" s="91">
        <v>44.332999999999998</v>
      </c>
      <c r="Q838" s="91">
        <v>9.2330000000000005</v>
      </c>
      <c r="R838" s="14" t="s">
        <v>190</v>
      </c>
      <c r="S838" s="87" t="s">
        <v>553</v>
      </c>
      <c r="T838" s="87"/>
      <c r="U838" s="87"/>
      <c r="V838" s="87"/>
      <c r="W838" s="94"/>
      <c r="X838" s="39"/>
      <c r="Y838" s="13"/>
      <c r="Z838" s="13"/>
      <c r="AA838" s="13"/>
      <c r="AB838" s="13"/>
      <c r="AC838" s="13"/>
      <c r="AD838" s="13"/>
      <c r="AE838" s="13"/>
      <c r="AF838" s="13"/>
      <c r="AG838" s="13"/>
      <c r="AH838" s="39"/>
      <c r="AI838" s="140"/>
      <c r="AJ838" s="39"/>
      <c r="AK838" s="140"/>
      <c r="AL838" s="13"/>
      <c r="AM838" s="13"/>
      <c r="AN838" s="13"/>
      <c r="AO838" s="155"/>
      <c r="AP838" s="26"/>
      <c r="AQ838" s="26"/>
      <c r="AR838" s="26"/>
      <c r="AS838" s="26"/>
      <c r="AT838" s="26"/>
      <c r="AU838" s="26"/>
      <c r="AV838" s="26"/>
      <c r="AW838" s="26"/>
      <c r="AX838" s="26"/>
      <c r="AY838" s="26"/>
      <c r="AZ838" s="26"/>
      <c r="BA838" s="26"/>
      <c r="BB838" s="26"/>
      <c r="BC838" s="26"/>
      <c r="BD838" s="26"/>
      <c r="BE838" s="26"/>
      <c r="BF838" s="26"/>
    </row>
    <row r="839" spans="1:58" ht="15.75" customHeight="1" outlineLevel="1" x14ac:dyDescent="0.45">
      <c r="A839" s="13">
        <v>836</v>
      </c>
      <c r="B839" s="39" t="s">
        <v>524</v>
      </c>
      <c r="C839" s="216" t="s">
        <v>525</v>
      </c>
      <c r="D839" s="13" t="s">
        <v>821</v>
      </c>
      <c r="E839" s="13"/>
      <c r="F839" s="132" t="s">
        <v>181</v>
      </c>
      <c r="G839" s="13"/>
      <c r="H839" s="13"/>
      <c r="I839" s="13"/>
      <c r="J839" s="13"/>
      <c r="K839" s="13"/>
      <c r="L839" s="13"/>
      <c r="M839" s="39"/>
      <c r="N839" s="161" t="s">
        <v>822</v>
      </c>
      <c r="O839" s="69" t="s">
        <v>552</v>
      </c>
      <c r="P839" s="91">
        <v>44.332999999999998</v>
      </c>
      <c r="Q839" s="91">
        <v>9.2330000000000005</v>
      </c>
      <c r="R839" s="14" t="s">
        <v>190</v>
      </c>
      <c r="S839" s="87" t="s">
        <v>553</v>
      </c>
      <c r="T839" s="87"/>
      <c r="U839" s="87"/>
      <c r="V839" s="87"/>
      <c r="W839" s="94"/>
      <c r="X839" s="39"/>
      <c r="Y839" s="13"/>
      <c r="Z839" s="13"/>
      <c r="AA839" s="13"/>
      <c r="AB839" s="13"/>
      <c r="AC839" s="13"/>
      <c r="AD839" s="13"/>
      <c r="AE839" s="13"/>
      <c r="AF839" s="13"/>
      <c r="AG839" s="13"/>
      <c r="AH839" s="39"/>
      <c r="AI839" s="140"/>
      <c r="AJ839" s="39"/>
      <c r="AK839" s="140"/>
      <c r="AL839" s="13"/>
      <c r="AM839" s="13"/>
      <c r="AN839" s="13"/>
      <c r="AO839" s="155"/>
      <c r="AP839" s="26"/>
      <c r="AQ839" s="26"/>
      <c r="AR839" s="26"/>
      <c r="AS839" s="26"/>
      <c r="AT839" s="26"/>
      <c r="AU839" s="26"/>
      <c r="AV839" s="26"/>
      <c r="AW839" s="26"/>
      <c r="AX839" s="26"/>
      <c r="AY839" s="26"/>
      <c r="AZ839" s="26"/>
      <c r="BA839" s="26"/>
      <c r="BB839" s="26"/>
      <c r="BC839" s="26"/>
      <c r="BD839" s="26"/>
      <c r="BE839" s="26"/>
      <c r="BF839" s="26"/>
    </row>
    <row r="840" spans="1:58" ht="15.75" customHeight="1" outlineLevel="1" x14ac:dyDescent="0.45">
      <c r="A840" s="13">
        <v>837</v>
      </c>
      <c r="B840" s="39" t="s">
        <v>524</v>
      </c>
      <c r="C840" s="216" t="s">
        <v>525</v>
      </c>
      <c r="D840" s="13" t="s">
        <v>823</v>
      </c>
      <c r="E840" s="13"/>
      <c r="F840" s="132" t="s">
        <v>181</v>
      </c>
      <c r="G840" s="13"/>
      <c r="H840" s="13"/>
      <c r="I840" s="13"/>
      <c r="J840" s="13"/>
      <c r="K840" s="13"/>
      <c r="L840" s="13"/>
      <c r="M840" s="39"/>
      <c r="N840" s="161" t="s">
        <v>824</v>
      </c>
      <c r="O840" s="69" t="s">
        <v>490</v>
      </c>
      <c r="P840" s="91">
        <v>16.450500000000002</v>
      </c>
      <c r="Q840" s="91">
        <v>119.9225</v>
      </c>
      <c r="R840" s="14" t="s">
        <v>190</v>
      </c>
      <c r="S840" s="87" t="s">
        <v>426</v>
      </c>
      <c r="T840" s="87"/>
      <c r="U840" s="87"/>
      <c r="V840" s="87"/>
      <c r="W840" s="94"/>
      <c r="X840" s="39"/>
      <c r="Y840" s="13"/>
      <c r="Z840" s="13"/>
      <c r="AA840" s="13"/>
      <c r="AB840" s="13"/>
      <c r="AC840" s="13"/>
      <c r="AD840" s="13"/>
      <c r="AE840" s="13"/>
      <c r="AF840" s="13"/>
      <c r="AG840" s="13"/>
      <c r="AH840" s="39"/>
      <c r="AI840" s="140"/>
      <c r="AJ840" s="39"/>
      <c r="AK840" s="140"/>
      <c r="AL840" s="13"/>
      <c r="AM840" s="13"/>
      <c r="AN840" s="13"/>
      <c r="AO840" s="155"/>
      <c r="AP840" s="26"/>
      <c r="AQ840" s="26"/>
      <c r="AR840" s="26"/>
      <c r="AS840" s="26"/>
      <c r="AT840" s="26"/>
      <c r="AU840" s="26"/>
      <c r="AV840" s="26"/>
      <c r="AW840" s="26"/>
      <c r="AX840" s="26"/>
      <c r="AY840" s="26"/>
      <c r="AZ840" s="26"/>
      <c r="BA840" s="26"/>
      <c r="BB840" s="26"/>
      <c r="BC840" s="26"/>
      <c r="BD840" s="26"/>
      <c r="BE840" s="26"/>
      <c r="BF840" s="26"/>
    </row>
    <row r="841" spans="1:58" ht="15.75" customHeight="1" outlineLevel="1" x14ac:dyDescent="0.45">
      <c r="A841" s="13">
        <v>838</v>
      </c>
      <c r="B841" s="39" t="s">
        <v>524</v>
      </c>
      <c r="C841" s="216" t="s">
        <v>525</v>
      </c>
      <c r="D841" s="13" t="s">
        <v>823</v>
      </c>
      <c r="E841" s="13"/>
      <c r="F841" s="132" t="s">
        <v>181</v>
      </c>
      <c r="G841" s="13"/>
      <c r="H841" s="13"/>
      <c r="I841" s="13"/>
      <c r="J841" s="13"/>
      <c r="K841" s="13"/>
      <c r="L841" s="13"/>
      <c r="M841" s="39"/>
      <c r="N841" s="161" t="s">
        <v>824</v>
      </c>
      <c r="O841" s="69" t="s">
        <v>490</v>
      </c>
      <c r="P841" s="91">
        <v>16.411999999999999</v>
      </c>
      <c r="Q841" s="91">
        <v>119.907</v>
      </c>
      <c r="R841" s="14" t="s">
        <v>190</v>
      </c>
      <c r="S841" s="87" t="s">
        <v>426</v>
      </c>
      <c r="T841" s="87"/>
      <c r="U841" s="87"/>
      <c r="V841" s="87"/>
      <c r="W841" s="94"/>
      <c r="X841" s="39"/>
      <c r="Y841" s="13"/>
      <c r="Z841" s="13"/>
      <c r="AA841" s="13"/>
      <c r="AB841" s="13"/>
      <c r="AC841" s="13"/>
      <c r="AD841" s="13"/>
      <c r="AE841" s="13"/>
      <c r="AF841" s="13"/>
      <c r="AG841" s="13"/>
      <c r="AH841" s="39"/>
      <c r="AI841" s="140"/>
      <c r="AJ841" s="39"/>
      <c r="AK841" s="140"/>
      <c r="AL841" s="13"/>
      <c r="AM841" s="13"/>
      <c r="AN841" s="13"/>
      <c r="AO841" s="155"/>
      <c r="AP841" s="26"/>
      <c r="AQ841" s="26"/>
      <c r="AR841" s="26"/>
      <c r="AS841" s="26"/>
      <c r="AT841" s="26"/>
      <c r="AU841" s="26"/>
      <c r="AV841" s="26"/>
      <c r="AW841" s="26"/>
      <c r="AX841" s="26"/>
      <c r="AY841" s="26"/>
      <c r="AZ841" s="26"/>
      <c r="BA841" s="26"/>
      <c r="BB841" s="26"/>
      <c r="BC841" s="26"/>
      <c r="BD841" s="26"/>
      <c r="BE841" s="26"/>
      <c r="BF841" s="26"/>
    </row>
    <row r="842" spans="1:58" ht="15.75" customHeight="1" outlineLevel="1" x14ac:dyDescent="0.45">
      <c r="A842" s="13">
        <v>839</v>
      </c>
      <c r="B842" s="39" t="s">
        <v>524</v>
      </c>
      <c r="C842" s="216" t="s">
        <v>525</v>
      </c>
      <c r="D842" s="13" t="s">
        <v>825</v>
      </c>
      <c r="E842" s="13"/>
      <c r="F842" s="132" t="s">
        <v>181</v>
      </c>
      <c r="G842" s="13"/>
      <c r="H842" s="13"/>
      <c r="I842" s="13"/>
      <c r="J842" s="13"/>
      <c r="K842" s="13"/>
      <c r="L842" s="13"/>
      <c r="M842" s="39"/>
      <c r="N842" s="161" t="s">
        <v>826</v>
      </c>
      <c r="O842" s="69" t="s">
        <v>381</v>
      </c>
      <c r="P842" s="91">
        <v>44.677700000000002</v>
      </c>
      <c r="Q842" s="91">
        <v>-1.6666700000000001</v>
      </c>
      <c r="R842" s="14" t="s">
        <v>197</v>
      </c>
      <c r="S842" s="87" t="s">
        <v>356</v>
      </c>
      <c r="T842" s="87"/>
      <c r="U842" s="87"/>
      <c r="V842" s="87"/>
      <c r="W842" s="94"/>
      <c r="X842" s="39"/>
      <c r="Y842" s="13"/>
      <c r="Z842" s="13"/>
      <c r="AA842" s="13"/>
      <c r="AB842" s="13"/>
      <c r="AC842" s="13"/>
      <c r="AD842" s="13"/>
      <c r="AE842" s="13"/>
      <c r="AF842" s="13"/>
      <c r="AG842" s="13"/>
      <c r="AH842" s="39"/>
      <c r="AI842" s="140"/>
      <c r="AJ842" s="39"/>
      <c r="AK842" s="140"/>
      <c r="AL842" s="13"/>
      <c r="AM842" s="13"/>
      <c r="AN842" s="13"/>
      <c r="AO842" s="155"/>
      <c r="AP842" s="26"/>
      <c r="AQ842" s="26"/>
      <c r="AR842" s="26"/>
      <c r="AS842" s="26"/>
      <c r="AT842" s="26"/>
      <c r="AU842" s="26"/>
      <c r="AV842" s="26"/>
      <c r="AW842" s="26"/>
      <c r="AX842" s="26"/>
      <c r="AY842" s="26"/>
      <c r="AZ842" s="26"/>
      <c r="BA842" s="26"/>
      <c r="BB842" s="26"/>
      <c r="BC842" s="26"/>
      <c r="BD842" s="26"/>
      <c r="BE842" s="26"/>
      <c r="BF842" s="26"/>
    </row>
    <row r="843" spans="1:58" ht="15.75" customHeight="1" outlineLevel="1" x14ac:dyDescent="0.45">
      <c r="A843" s="13">
        <v>840</v>
      </c>
      <c r="B843" s="39" t="s">
        <v>524</v>
      </c>
      <c r="C843" s="216" t="s">
        <v>525</v>
      </c>
      <c r="D843" s="13" t="s">
        <v>825</v>
      </c>
      <c r="E843" s="13"/>
      <c r="F843" s="133" t="s">
        <v>275</v>
      </c>
      <c r="G843" s="13"/>
      <c r="H843" s="13"/>
      <c r="I843" s="13"/>
      <c r="J843" s="13"/>
      <c r="K843" s="13"/>
      <c r="L843" s="13"/>
      <c r="M843" s="39"/>
      <c r="N843" s="161" t="s">
        <v>826</v>
      </c>
      <c r="O843" s="69" t="s">
        <v>381</v>
      </c>
      <c r="P843" s="91">
        <v>44.677700000000002</v>
      </c>
      <c r="Q843" s="91">
        <v>-1.6666700000000001</v>
      </c>
      <c r="R843" s="14" t="s">
        <v>197</v>
      </c>
      <c r="S843" s="87" t="s">
        <v>356</v>
      </c>
      <c r="T843" s="87"/>
      <c r="U843" s="87"/>
      <c r="V843" s="87"/>
      <c r="W843" s="94"/>
      <c r="X843" s="39"/>
      <c r="Y843" s="13"/>
      <c r="Z843" s="13"/>
      <c r="AA843" s="13"/>
      <c r="AB843" s="13"/>
      <c r="AC843" s="13"/>
      <c r="AD843" s="13"/>
      <c r="AE843" s="13"/>
      <c r="AF843" s="13"/>
      <c r="AG843" s="13"/>
      <c r="AH843" s="39"/>
      <c r="AI843" s="140"/>
      <c r="AJ843" s="39"/>
      <c r="AK843" s="140"/>
      <c r="AL843" s="13"/>
      <c r="AM843" s="13"/>
      <c r="AN843" s="13"/>
      <c r="AO843" s="155"/>
      <c r="AP843" s="26"/>
      <c r="AQ843" s="26"/>
      <c r="AR843" s="26"/>
      <c r="AS843" s="26"/>
      <c r="AT843" s="26"/>
      <c r="AU843" s="26"/>
      <c r="AV843" s="26"/>
      <c r="AW843" s="26"/>
      <c r="AX843" s="26"/>
      <c r="AY843" s="26"/>
      <c r="AZ843" s="26"/>
      <c r="BA843" s="26"/>
      <c r="BB843" s="26"/>
      <c r="BC843" s="26"/>
      <c r="BD843" s="26"/>
      <c r="BE843" s="26"/>
      <c r="BF843" s="26"/>
    </row>
    <row r="844" spans="1:58" ht="15.75" customHeight="1" outlineLevel="1" x14ac:dyDescent="0.45">
      <c r="A844" s="13">
        <v>841</v>
      </c>
      <c r="B844" s="39" t="s">
        <v>524</v>
      </c>
      <c r="C844" s="216" t="s">
        <v>525</v>
      </c>
      <c r="D844" s="13" t="s">
        <v>827</v>
      </c>
      <c r="E844" s="13"/>
      <c r="F844" s="132" t="s">
        <v>181</v>
      </c>
      <c r="G844" s="13"/>
      <c r="H844" s="13"/>
      <c r="I844" s="13"/>
      <c r="J844" s="13"/>
      <c r="K844" s="13"/>
      <c r="L844" s="13"/>
      <c r="M844" s="39"/>
      <c r="N844" s="161" t="s">
        <v>828</v>
      </c>
      <c r="O844" s="69" t="s">
        <v>364</v>
      </c>
      <c r="P844" s="91">
        <v>34.748699999999999</v>
      </c>
      <c r="Q844" s="91">
        <v>-76.449600000000004</v>
      </c>
      <c r="R844" s="14" t="s">
        <v>204</v>
      </c>
      <c r="S844" s="87" t="s">
        <v>356</v>
      </c>
      <c r="T844" s="87"/>
      <c r="U844" s="87"/>
      <c r="V844" s="87"/>
      <c r="W844" s="94"/>
      <c r="X844" s="39"/>
      <c r="Y844" s="13"/>
      <c r="Z844" s="13"/>
      <c r="AA844" s="13"/>
      <c r="AB844" s="13"/>
      <c r="AC844" s="13"/>
      <c r="AD844" s="13"/>
      <c r="AE844" s="13"/>
      <c r="AF844" s="13"/>
      <c r="AG844" s="13"/>
      <c r="AH844" s="39"/>
      <c r="AI844" s="140"/>
      <c r="AJ844" s="39"/>
      <c r="AK844" s="140"/>
      <c r="AL844" s="13"/>
      <c r="AM844" s="13"/>
      <c r="AN844" s="13"/>
      <c r="AO844" s="155"/>
      <c r="AP844" s="26"/>
      <c r="AQ844" s="26"/>
      <c r="AR844" s="26"/>
      <c r="AS844" s="26"/>
      <c r="AT844" s="26"/>
      <c r="AU844" s="26"/>
      <c r="AV844" s="26"/>
      <c r="AW844" s="26"/>
      <c r="AX844" s="26"/>
      <c r="AY844" s="26"/>
      <c r="AZ844" s="26"/>
      <c r="BA844" s="26"/>
      <c r="BB844" s="26"/>
      <c r="BC844" s="26"/>
      <c r="BD844" s="26"/>
      <c r="BE844" s="26"/>
      <c r="BF844" s="26"/>
    </row>
    <row r="845" spans="1:58" ht="15.75" customHeight="1" outlineLevel="1" x14ac:dyDescent="0.45">
      <c r="A845" s="13">
        <v>842</v>
      </c>
      <c r="B845" s="39" t="s">
        <v>524</v>
      </c>
      <c r="C845" s="216" t="s">
        <v>525</v>
      </c>
      <c r="D845" s="13" t="s">
        <v>827</v>
      </c>
      <c r="E845" s="13"/>
      <c r="F845" s="132" t="s">
        <v>181</v>
      </c>
      <c r="G845" s="13"/>
      <c r="H845" s="13"/>
      <c r="I845" s="13"/>
      <c r="J845" s="13"/>
      <c r="K845" s="13"/>
      <c r="L845" s="13"/>
      <c r="M845" s="39"/>
      <c r="N845" s="161" t="s">
        <v>828</v>
      </c>
      <c r="O845" s="69" t="s">
        <v>364</v>
      </c>
      <c r="P845" s="91">
        <v>34.690899999999999</v>
      </c>
      <c r="Q845" s="91">
        <v>-76.4983</v>
      </c>
      <c r="R845" s="14" t="s">
        <v>204</v>
      </c>
      <c r="S845" s="87" t="s">
        <v>356</v>
      </c>
      <c r="T845" s="87"/>
      <c r="U845" s="87"/>
      <c r="V845" s="87"/>
      <c r="W845" s="94"/>
      <c r="X845" s="39"/>
      <c r="Y845" s="13"/>
      <c r="Z845" s="13"/>
      <c r="AA845" s="13"/>
      <c r="AB845" s="13"/>
      <c r="AC845" s="13"/>
      <c r="AD845" s="13"/>
      <c r="AE845" s="13"/>
      <c r="AF845" s="13"/>
      <c r="AG845" s="13"/>
      <c r="AH845" s="39"/>
      <c r="AI845" s="140"/>
      <c r="AJ845" s="39"/>
      <c r="AK845" s="140"/>
      <c r="AL845" s="13"/>
      <c r="AM845" s="13"/>
      <c r="AN845" s="13"/>
      <c r="AO845" s="155"/>
      <c r="AP845" s="26"/>
      <c r="AQ845" s="26"/>
      <c r="AR845" s="26"/>
      <c r="AS845" s="26"/>
      <c r="AT845" s="26"/>
      <c r="AU845" s="26"/>
      <c r="AV845" s="26"/>
      <c r="AW845" s="26"/>
      <c r="AX845" s="26"/>
      <c r="AY845" s="26"/>
      <c r="AZ845" s="26"/>
      <c r="BA845" s="26"/>
      <c r="BB845" s="26"/>
      <c r="BC845" s="26"/>
      <c r="BD845" s="26"/>
      <c r="BE845" s="26"/>
      <c r="BF845" s="26"/>
    </row>
    <row r="846" spans="1:58" ht="15.75" customHeight="1" outlineLevel="1" x14ac:dyDescent="0.45">
      <c r="A846" s="13">
        <v>843</v>
      </c>
      <c r="B846" s="39" t="s">
        <v>524</v>
      </c>
      <c r="C846" s="216" t="s">
        <v>525</v>
      </c>
      <c r="D846" s="13" t="s">
        <v>827</v>
      </c>
      <c r="E846" s="13"/>
      <c r="F846" s="132" t="s">
        <v>181</v>
      </c>
      <c r="G846" s="13"/>
      <c r="H846" s="13"/>
      <c r="I846" s="13"/>
      <c r="J846" s="13"/>
      <c r="K846" s="13"/>
      <c r="L846" s="13"/>
      <c r="M846" s="39"/>
      <c r="N846" s="161" t="s">
        <v>828</v>
      </c>
      <c r="O846" s="69" t="s">
        <v>364</v>
      </c>
      <c r="P846" s="91">
        <v>34.677</v>
      </c>
      <c r="Q846" s="91">
        <v>-76.506200000000007</v>
      </c>
      <c r="R846" s="14" t="s">
        <v>204</v>
      </c>
      <c r="S846" s="87" t="s">
        <v>356</v>
      </c>
      <c r="T846" s="87"/>
      <c r="U846" s="87"/>
      <c r="V846" s="87"/>
      <c r="W846" s="94"/>
      <c r="X846" s="39"/>
      <c r="Y846" s="13"/>
      <c r="Z846" s="13"/>
      <c r="AA846" s="13"/>
      <c r="AB846" s="13"/>
      <c r="AC846" s="13"/>
      <c r="AD846" s="13"/>
      <c r="AE846" s="13"/>
      <c r="AF846" s="13"/>
      <c r="AG846" s="13"/>
      <c r="AH846" s="39"/>
      <c r="AI846" s="140"/>
      <c r="AJ846" s="39"/>
      <c r="AK846" s="140"/>
      <c r="AL846" s="13"/>
      <c r="AM846" s="13"/>
      <c r="AN846" s="13"/>
      <c r="AO846" s="155"/>
      <c r="AP846" s="26"/>
      <c r="AQ846" s="26"/>
      <c r="AR846" s="26"/>
      <c r="AS846" s="26"/>
      <c r="AT846" s="26"/>
      <c r="AU846" s="26"/>
      <c r="AV846" s="26"/>
      <c r="AW846" s="26"/>
      <c r="AX846" s="26"/>
      <c r="AY846" s="26"/>
      <c r="AZ846" s="26"/>
      <c r="BA846" s="26"/>
      <c r="BB846" s="26"/>
      <c r="BC846" s="26"/>
      <c r="BD846" s="26"/>
      <c r="BE846" s="26"/>
      <c r="BF846" s="26"/>
    </row>
    <row r="847" spans="1:58" ht="15.75" customHeight="1" outlineLevel="1" x14ac:dyDescent="0.45">
      <c r="A847" s="13">
        <v>844</v>
      </c>
      <c r="B847" s="39" t="s">
        <v>524</v>
      </c>
      <c r="C847" s="216" t="s">
        <v>525</v>
      </c>
      <c r="D847" s="13" t="s">
        <v>827</v>
      </c>
      <c r="E847" s="13"/>
      <c r="F847" s="132" t="s">
        <v>181</v>
      </c>
      <c r="G847" s="13"/>
      <c r="H847" s="13"/>
      <c r="I847" s="13"/>
      <c r="J847" s="13"/>
      <c r="K847" s="13"/>
      <c r="L847" s="13"/>
      <c r="M847" s="39"/>
      <c r="N847" s="161" t="s">
        <v>828</v>
      </c>
      <c r="O847" s="69" t="s">
        <v>364</v>
      </c>
      <c r="P847" s="91">
        <v>34.663499999999999</v>
      </c>
      <c r="Q847" s="91">
        <v>-76.519900000000007</v>
      </c>
      <c r="R847" s="14" t="s">
        <v>204</v>
      </c>
      <c r="S847" s="87" t="s">
        <v>356</v>
      </c>
      <c r="T847" s="87"/>
      <c r="U847" s="87"/>
      <c r="V847" s="87"/>
      <c r="W847" s="94"/>
      <c r="X847" s="39"/>
      <c r="Y847" s="13"/>
      <c r="Z847" s="13"/>
      <c r="AA847" s="13"/>
      <c r="AB847" s="13"/>
      <c r="AC847" s="13"/>
      <c r="AD847" s="13"/>
      <c r="AE847" s="13"/>
      <c r="AF847" s="13"/>
      <c r="AG847" s="13"/>
      <c r="AH847" s="39"/>
      <c r="AI847" s="140"/>
      <c r="AJ847" s="39"/>
      <c r="AK847" s="140"/>
      <c r="AL847" s="13"/>
      <c r="AM847" s="13"/>
      <c r="AN847" s="13"/>
      <c r="AO847" s="155"/>
      <c r="AP847" s="26"/>
      <c r="AQ847" s="26"/>
      <c r="AR847" s="26"/>
      <c r="AS847" s="26"/>
      <c r="AT847" s="26"/>
      <c r="AU847" s="26"/>
      <c r="AV847" s="26"/>
      <c r="AW847" s="26"/>
      <c r="AX847" s="26"/>
      <c r="AY847" s="26"/>
      <c r="AZ847" s="26"/>
      <c r="BA847" s="26"/>
      <c r="BB847" s="26"/>
      <c r="BC847" s="26"/>
      <c r="BD847" s="26"/>
      <c r="BE847" s="26"/>
      <c r="BF847" s="26"/>
    </row>
    <row r="848" spans="1:58" ht="15.75" customHeight="1" outlineLevel="1" x14ac:dyDescent="0.45">
      <c r="A848" s="13">
        <v>845</v>
      </c>
      <c r="B848" s="39" t="s">
        <v>524</v>
      </c>
      <c r="C848" s="216" t="s">
        <v>525</v>
      </c>
      <c r="D848" s="13" t="s">
        <v>827</v>
      </c>
      <c r="E848" s="13"/>
      <c r="F848" s="132" t="s">
        <v>181</v>
      </c>
      <c r="G848" s="13"/>
      <c r="H848" s="13"/>
      <c r="I848" s="13"/>
      <c r="J848" s="13"/>
      <c r="K848" s="13"/>
      <c r="L848" s="13"/>
      <c r="M848" s="39"/>
      <c r="N848" s="161" t="s">
        <v>828</v>
      </c>
      <c r="O848" s="69" t="s">
        <v>364</v>
      </c>
      <c r="P848" s="91">
        <v>34.676900000000003</v>
      </c>
      <c r="Q848" s="91">
        <v>-76.5274</v>
      </c>
      <c r="R848" s="14" t="s">
        <v>204</v>
      </c>
      <c r="S848" s="87" t="s">
        <v>356</v>
      </c>
      <c r="T848" s="87"/>
      <c r="U848" s="87"/>
      <c r="V848" s="87"/>
      <c r="W848" s="94"/>
      <c r="X848" s="39"/>
      <c r="Y848" s="13"/>
      <c r="Z848" s="13"/>
      <c r="AA848" s="13"/>
      <c r="AB848" s="13"/>
      <c r="AC848" s="13"/>
      <c r="AD848" s="13"/>
      <c r="AE848" s="13"/>
      <c r="AF848" s="13"/>
      <c r="AG848" s="13"/>
      <c r="AH848" s="39"/>
      <c r="AI848" s="140"/>
      <c r="AJ848" s="39"/>
      <c r="AK848" s="140"/>
      <c r="AL848" s="13"/>
      <c r="AM848" s="13"/>
      <c r="AN848" s="13"/>
      <c r="AO848" s="155"/>
      <c r="AP848" s="26"/>
      <c r="AQ848" s="26"/>
      <c r="AR848" s="26"/>
      <c r="AS848" s="26"/>
      <c r="AT848" s="26"/>
      <c r="AU848" s="26"/>
      <c r="AV848" s="26"/>
      <c r="AW848" s="26"/>
      <c r="AX848" s="26"/>
      <c r="AY848" s="26"/>
      <c r="AZ848" s="26"/>
      <c r="BA848" s="26"/>
      <c r="BB848" s="26"/>
      <c r="BC848" s="26"/>
      <c r="BD848" s="26"/>
      <c r="BE848" s="26"/>
      <c r="BF848" s="26"/>
    </row>
    <row r="849" spans="1:58" ht="15.75" customHeight="1" outlineLevel="1" x14ac:dyDescent="0.45">
      <c r="A849" s="13">
        <v>846</v>
      </c>
      <c r="B849" s="39" t="s">
        <v>524</v>
      </c>
      <c r="C849" s="216" t="s">
        <v>525</v>
      </c>
      <c r="D849" s="13" t="s">
        <v>827</v>
      </c>
      <c r="E849" s="13"/>
      <c r="F849" s="132" t="s">
        <v>181</v>
      </c>
      <c r="G849" s="13"/>
      <c r="H849" s="13"/>
      <c r="I849" s="13"/>
      <c r="J849" s="13"/>
      <c r="K849" s="13"/>
      <c r="L849" s="13"/>
      <c r="M849" s="39"/>
      <c r="N849" s="161" t="s">
        <v>828</v>
      </c>
      <c r="O849" s="69" t="s">
        <v>364</v>
      </c>
      <c r="P849" s="91">
        <v>34.700000000000003</v>
      </c>
      <c r="Q849" s="91">
        <v>-76.5946</v>
      </c>
      <c r="R849" s="14" t="s">
        <v>204</v>
      </c>
      <c r="S849" s="87" t="s">
        <v>356</v>
      </c>
      <c r="T849" s="87"/>
      <c r="U849" s="87"/>
      <c r="V849" s="87"/>
      <c r="W849" s="94"/>
      <c r="X849" s="39"/>
      <c r="Y849" s="13"/>
      <c r="Z849" s="13"/>
      <c r="AA849" s="13"/>
      <c r="AB849" s="13"/>
      <c r="AC849" s="13"/>
      <c r="AD849" s="13"/>
      <c r="AE849" s="13"/>
      <c r="AF849" s="13"/>
      <c r="AG849" s="13"/>
      <c r="AH849" s="39"/>
      <c r="AI849" s="140"/>
      <c r="AJ849" s="39"/>
      <c r="AK849" s="140"/>
      <c r="AL849" s="13"/>
      <c r="AM849" s="13"/>
      <c r="AN849" s="13"/>
      <c r="AO849" s="155"/>
      <c r="AP849" s="26"/>
      <c r="AQ849" s="26"/>
      <c r="AR849" s="26"/>
      <c r="AS849" s="26"/>
      <c r="AT849" s="26"/>
      <c r="AU849" s="26"/>
      <c r="AV849" s="26"/>
      <c r="AW849" s="26"/>
      <c r="AX849" s="26"/>
      <c r="AY849" s="26"/>
      <c r="AZ849" s="26"/>
      <c r="BA849" s="26"/>
      <c r="BB849" s="26"/>
      <c r="BC849" s="26"/>
      <c r="BD849" s="26"/>
      <c r="BE849" s="26"/>
      <c r="BF849" s="26"/>
    </row>
    <row r="850" spans="1:58" ht="15.75" customHeight="1" outlineLevel="1" x14ac:dyDescent="0.45">
      <c r="A850" s="13">
        <v>847</v>
      </c>
      <c r="B850" s="39" t="s">
        <v>524</v>
      </c>
      <c r="C850" s="216" t="s">
        <v>525</v>
      </c>
      <c r="D850" s="13" t="s">
        <v>827</v>
      </c>
      <c r="E850" s="13"/>
      <c r="F850" s="132" t="s">
        <v>181</v>
      </c>
      <c r="G850" s="13"/>
      <c r="H850" s="13"/>
      <c r="I850" s="13"/>
      <c r="J850" s="13"/>
      <c r="K850" s="13"/>
      <c r="L850" s="13"/>
      <c r="M850" s="39"/>
      <c r="N850" s="161" t="s">
        <v>828</v>
      </c>
      <c r="O850" s="69" t="s">
        <v>364</v>
      </c>
      <c r="P850" s="91">
        <v>34.694699999999997</v>
      </c>
      <c r="Q850" s="91">
        <v>-76.596199999999996</v>
      </c>
      <c r="R850" s="14" t="s">
        <v>204</v>
      </c>
      <c r="S850" s="87" t="s">
        <v>356</v>
      </c>
      <c r="T850" s="87"/>
      <c r="U850" s="87"/>
      <c r="V850" s="87"/>
      <c r="W850" s="94"/>
      <c r="X850" s="39"/>
      <c r="Y850" s="13"/>
      <c r="Z850" s="13"/>
      <c r="AA850" s="13"/>
      <c r="AB850" s="13"/>
      <c r="AC850" s="13"/>
      <c r="AD850" s="13"/>
      <c r="AE850" s="13"/>
      <c r="AF850" s="13"/>
      <c r="AG850" s="13"/>
      <c r="AH850" s="39"/>
      <c r="AI850" s="140"/>
      <c r="AJ850" s="39"/>
      <c r="AK850" s="140"/>
      <c r="AL850" s="13"/>
      <c r="AM850" s="13"/>
      <c r="AN850" s="13"/>
      <c r="AO850" s="155"/>
      <c r="AP850" s="26"/>
      <c r="AQ850" s="26"/>
      <c r="AR850" s="26"/>
      <c r="AS850" s="26"/>
      <c r="AT850" s="26"/>
      <c r="AU850" s="26"/>
      <c r="AV850" s="26"/>
      <c r="AW850" s="26"/>
      <c r="AX850" s="26"/>
      <c r="AY850" s="26"/>
      <c r="AZ850" s="26"/>
      <c r="BA850" s="26"/>
      <c r="BB850" s="26"/>
      <c r="BC850" s="26"/>
      <c r="BD850" s="26"/>
      <c r="BE850" s="26"/>
      <c r="BF850" s="26"/>
    </row>
    <row r="851" spans="1:58" ht="15.75" customHeight="1" outlineLevel="1" x14ac:dyDescent="0.45">
      <c r="A851" s="13">
        <v>848</v>
      </c>
      <c r="B851" s="39" t="s">
        <v>524</v>
      </c>
      <c r="C851" s="216" t="s">
        <v>525</v>
      </c>
      <c r="D851" s="13" t="s">
        <v>827</v>
      </c>
      <c r="E851" s="13"/>
      <c r="F851" s="132" t="s">
        <v>181</v>
      </c>
      <c r="G851" s="13"/>
      <c r="H851" s="13"/>
      <c r="I851" s="13"/>
      <c r="J851" s="13"/>
      <c r="K851" s="13"/>
      <c r="L851" s="13"/>
      <c r="M851" s="39"/>
      <c r="N851" s="161" t="s">
        <v>828</v>
      </c>
      <c r="O851" s="69" t="s">
        <v>364</v>
      </c>
      <c r="P851" s="91">
        <v>34.672499999999999</v>
      </c>
      <c r="Q851" s="91">
        <v>-76.526300000000006</v>
      </c>
      <c r="R851" s="14" t="s">
        <v>204</v>
      </c>
      <c r="S851" s="87" t="s">
        <v>356</v>
      </c>
      <c r="T851" s="87"/>
      <c r="U851" s="87"/>
      <c r="V851" s="87"/>
      <c r="W851" s="94"/>
      <c r="X851" s="39"/>
      <c r="Y851" s="13"/>
      <c r="Z851" s="13"/>
      <c r="AA851" s="13"/>
      <c r="AB851" s="13"/>
      <c r="AC851" s="13"/>
      <c r="AD851" s="13"/>
      <c r="AE851" s="13"/>
      <c r="AF851" s="13"/>
      <c r="AG851" s="13"/>
      <c r="AH851" s="39"/>
      <c r="AI851" s="140"/>
      <c r="AJ851" s="39"/>
      <c r="AK851" s="140"/>
      <c r="AL851" s="13"/>
      <c r="AM851" s="13"/>
      <c r="AN851" s="13"/>
      <c r="AO851" s="155"/>
      <c r="AP851" s="26"/>
      <c r="AQ851" s="26"/>
      <c r="AR851" s="26"/>
      <c r="AS851" s="26"/>
      <c r="AT851" s="26"/>
      <c r="AU851" s="26"/>
      <c r="AV851" s="26"/>
      <c r="AW851" s="26"/>
      <c r="AX851" s="26"/>
      <c r="AY851" s="26"/>
      <c r="AZ851" s="26"/>
      <c r="BA851" s="26"/>
      <c r="BB851" s="26"/>
      <c r="BC851" s="26"/>
      <c r="BD851" s="26"/>
      <c r="BE851" s="26"/>
      <c r="BF851" s="26"/>
    </row>
    <row r="852" spans="1:58" ht="15.75" customHeight="1" outlineLevel="1" x14ac:dyDescent="0.45">
      <c r="A852" s="13">
        <v>849</v>
      </c>
      <c r="B852" s="39" t="s">
        <v>524</v>
      </c>
      <c r="C852" s="216" t="s">
        <v>525</v>
      </c>
      <c r="D852" s="13" t="s">
        <v>827</v>
      </c>
      <c r="E852" s="13"/>
      <c r="F852" s="132" t="s">
        <v>181</v>
      </c>
      <c r="G852" s="13"/>
      <c r="H852" s="13"/>
      <c r="I852" s="13"/>
      <c r="J852" s="13"/>
      <c r="K852" s="13"/>
      <c r="L852" s="13"/>
      <c r="M852" s="39"/>
      <c r="N852" s="161" t="s">
        <v>828</v>
      </c>
      <c r="O852" s="69" t="s">
        <v>364</v>
      </c>
      <c r="P852" s="91">
        <v>34.732999999999997</v>
      </c>
      <c r="Q852" s="91">
        <v>-76.4482</v>
      </c>
      <c r="R852" s="14" t="s">
        <v>204</v>
      </c>
      <c r="S852" s="87" t="s">
        <v>356</v>
      </c>
      <c r="T852" s="87"/>
      <c r="U852" s="87"/>
      <c r="V852" s="87"/>
      <c r="W852" s="94"/>
      <c r="X852" s="39"/>
      <c r="Y852" s="13"/>
      <c r="Z852" s="13"/>
      <c r="AA852" s="13"/>
      <c r="AB852" s="13"/>
      <c r="AC852" s="13"/>
      <c r="AD852" s="13"/>
      <c r="AE852" s="13"/>
      <c r="AF852" s="13"/>
      <c r="AG852" s="13"/>
      <c r="AH852" s="39"/>
      <c r="AI852" s="140"/>
      <c r="AJ852" s="39"/>
      <c r="AK852" s="140"/>
      <c r="AL852" s="13"/>
      <c r="AM852" s="13"/>
      <c r="AN852" s="13"/>
      <c r="AO852" s="155"/>
      <c r="AP852" s="26"/>
      <c r="AQ852" s="26"/>
      <c r="AR852" s="26"/>
      <c r="AS852" s="26"/>
      <c r="AT852" s="26"/>
      <c r="AU852" s="26"/>
      <c r="AV852" s="26"/>
      <c r="AW852" s="26"/>
      <c r="AX852" s="26"/>
      <c r="AY852" s="26"/>
      <c r="AZ852" s="26"/>
      <c r="BA852" s="26"/>
      <c r="BB852" s="26"/>
      <c r="BC852" s="26"/>
      <c r="BD852" s="26"/>
      <c r="BE852" s="26"/>
      <c r="BF852" s="26"/>
    </row>
    <row r="853" spans="1:58" ht="15.75" customHeight="1" outlineLevel="1" x14ac:dyDescent="0.45">
      <c r="A853" s="13">
        <v>850</v>
      </c>
      <c r="B853" s="39" t="s">
        <v>524</v>
      </c>
      <c r="C853" s="216" t="s">
        <v>525</v>
      </c>
      <c r="D853" s="13" t="s">
        <v>827</v>
      </c>
      <c r="E853" s="13"/>
      <c r="F853" s="132" t="s">
        <v>181</v>
      </c>
      <c r="G853" s="13"/>
      <c r="H853" s="13"/>
      <c r="I853" s="13"/>
      <c r="J853" s="13"/>
      <c r="K853" s="13"/>
      <c r="L853" s="13"/>
      <c r="M853" s="39"/>
      <c r="N853" s="161" t="s">
        <v>828</v>
      </c>
      <c r="O853" s="69" t="s">
        <v>364</v>
      </c>
      <c r="P853" s="91">
        <v>34.6768</v>
      </c>
      <c r="Q853" s="91">
        <v>-76.501000000000005</v>
      </c>
      <c r="R853" s="14" t="s">
        <v>204</v>
      </c>
      <c r="S853" s="87" t="s">
        <v>356</v>
      </c>
      <c r="T853" s="87"/>
      <c r="U853" s="87"/>
      <c r="V853" s="87"/>
      <c r="W853" s="94"/>
      <c r="X853" s="39"/>
      <c r="Y853" s="13"/>
      <c r="Z853" s="13"/>
      <c r="AA853" s="13"/>
      <c r="AB853" s="13"/>
      <c r="AC853" s="13"/>
      <c r="AD853" s="13"/>
      <c r="AE853" s="13"/>
      <c r="AF853" s="13"/>
      <c r="AG853" s="13"/>
      <c r="AH853" s="39"/>
      <c r="AI853" s="140"/>
      <c r="AJ853" s="39"/>
      <c r="AK853" s="140"/>
      <c r="AL853" s="13"/>
      <c r="AM853" s="13"/>
      <c r="AN853" s="13"/>
      <c r="AO853" s="155"/>
      <c r="AP853" s="26"/>
      <c r="AQ853" s="26"/>
      <c r="AR853" s="26"/>
      <c r="AS853" s="26"/>
      <c r="AT853" s="26"/>
      <c r="AU853" s="26"/>
      <c r="AV853" s="26"/>
      <c r="AW853" s="26"/>
      <c r="AX853" s="26"/>
      <c r="AY853" s="26"/>
      <c r="AZ853" s="26"/>
      <c r="BA853" s="26"/>
      <c r="BB853" s="26"/>
      <c r="BC853" s="26"/>
      <c r="BD853" s="26"/>
      <c r="BE853" s="26"/>
      <c r="BF853" s="26"/>
    </row>
    <row r="854" spans="1:58" ht="15.75" customHeight="1" outlineLevel="1" x14ac:dyDescent="0.45">
      <c r="A854" s="13">
        <v>851</v>
      </c>
      <c r="B854" s="39" t="s">
        <v>524</v>
      </c>
      <c r="C854" s="216" t="s">
        <v>525</v>
      </c>
      <c r="D854" s="13" t="s">
        <v>827</v>
      </c>
      <c r="E854" s="13"/>
      <c r="F854" s="132" t="s">
        <v>181</v>
      </c>
      <c r="G854" s="13"/>
      <c r="H854" s="13"/>
      <c r="I854" s="13"/>
      <c r="J854" s="13"/>
      <c r="K854" s="13"/>
      <c r="L854" s="13"/>
      <c r="M854" s="39"/>
      <c r="N854" s="161" t="s">
        <v>828</v>
      </c>
      <c r="O854" s="69" t="s">
        <v>364</v>
      </c>
      <c r="P854" s="91">
        <v>34.672199999999997</v>
      </c>
      <c r="Q854" s="91">
        <v>-76.595799999999997</v>
      </c>
      <c r="R854" s="14" t="s">
        <v>204</v>
      </c>
      <c r="S854" s="87" t="s">
        <v>356</v>
      </c>
      <c r="T854" s="87"/>
      <c r="U854" s="87"/>
      <c r="V854" s="87"/>
      <c r="W854" s="94"/>
      <c r="X854" s="39"/>
      <c r="Y854" s="13"/>
      <c r="Z854" s="13"/>
      <c r="AA854" s="13"/>
      <c r="AB854" s="13"/>
      <c r="AC854" s="13"/>
      <c r="AD854" s="13"/>
      <c r="AE854" s="13"/>
      <c r="AF854" s="13"/>
      <c r="AG854" s="13"/>
      <c r="AH854" s="39"/>
      <c r="AI854" s="140"/>
      <c r="AJ854" s="39"/>
      <c r="AK854" s="140"/>
      <c r="AL854" s="13"/>
      <c r="AM854" s="13"/>
      <c r="AN854" s="13"/>
      <c r="AO854" s="155"/>
      <c r="AP854" s="26"/>
      <c r="AQ854" s="26"/>
      <c r="AR854" s="26"/>
      <c r="AS854" s="26"/>
      <c r="AT854" s="26"/>
      <c r="AU854" s="26"/>
      <c r="AV854" s="26"/>
      <c r="AW854" s="26"/>
      <c r="AX854" s="26"/>
      <c r="AY854" s="26"/>
      <c r="AZ854" s="26"/>
      <c r="BA854" s="26"/>
      <c r="BB854" s="26"/>
      <c r="BC854" s="26"/>
      <c r="BD854" s="26"/>
      <c r="BE854" s="26"/>
      <c r="BF854" s="26"/>
    </row>
    <row r="855" spans="1:58" ht="15.75" customHeight="1" outlineLevel="1" x14ac:dyDescent="0.45">
      <c r="A855" s="13">
        <v>852</v>
      </c>
      <c r="B855" s="39" t="s">
        <v>524</v>
      </c>
      <c r="C855" s="216" t="s">
        <v>525</v>
      </c>
      <c r="D855" s="13" t="s">
        <v>827</v>
      </c>
      <c r="E855" s="13"/>
      <c r="F855" s="132" t="s">
        <v>181</v>
      </c>
      <c r="G855" s="13"/>
      <c r="H855" s="13"/>
      <c r="I855" s="13"/>
      <c r="J855" s="13"/>
      <c r="K855" s="13"/>
      <c r="L855" s="13"/>
      <c r="M855" s="39"/>
      <c r="N855" s="161" t="s">
        <v>828</v>
      </c>
      <c r="O855" s="69" t="s">
        <v>364</v>
      </c>
      <c r="P855" s="91">
        <v>34.680900000000001</v>
      </c>
      <c r="Q855" s="91">
        <v>-76.610699999999994</v>
      </c>
      <c r="R855" s="14" t="s">
        <v>204</v>
      </c>
      <c r="S855" s="87" t="s">
        <v>356</v>
      </c>
      <c r="T855" s="87"/>
      <c r="U855" s="87"/>
      <c r="V855" s="87"/>
      <c r="W855" s="94"/>
      <c r="X855" s="39"/>
      <c r="Y855" s="13"/>
      <c r="Z855" s="13"/>
      <c r="AA855" s="13"/>
      <c r="AB855" s="13"/>
      <c r="AC855" s="13"/>
      <c r="AD855" s="13"/>
      <c r="AE855" s="13"/>
      <c r="AF855" s="13"/>
      <c r="AG855" s="13"/>
      <c r="AH855" s="39"/>
      <c r="AI855" s="140"/>
      <c r="AJ855" s="39"/>
      <c r="AK855" s="140"/>
      <c r="AL855" s="13"/>
      <c r="AM855" s="13"/>
      <c r="AN855" s="13"/>
      <c r="AO855" s="155"/>
      <c r="AP855" s="26"/>
      <c r="AQ855" s="26"/>
      <c r="AR855" s="26"/>
      <c r="AS855" s="26"/>
      <c r="AT855" s="26"/>
      <c r="AU855" s="26"/>
      <c r="AV855" s="26"/>
      <c r="AW855" s="26"/>
      <c r="AX855" s="26"/>
      <c r="AY855" s="26"/>
      <c r="AZ855" s="26"/>
      <c r="BA855" s="26"/>
      <c r="BB855" s="26"/>
      <c r="BC855" s="26"/>
      <c r="BD855" s="26"/>
      <c r="BE855" s="26"/>
      <c r="BF855" s="26"/>
    </row>
    <row r="856" spans="1:58" ht="15.75" customHeight="1" outlineLevel="1" x14ac:dyDescent="0.45">
      <c r="A856" s="13">
        <v>853</v>
      </c>
      <c r="B856" s="39" t="s">
        <v>524</v>
      </c>
      <c r="C856" s="216" t="s">
        <v>525</v>
      </c>
      <c r="D856" s="13" t="s">
        <v>827</v>
      </c>
      <c r="E856" s="13"/>
      <c r="F856" s="132" t="s">
        <v>181</v>
      </c>
      <c r="G856" s="13"/>
      <c r="H856" s="13"/>
      <c r="I856" s="13"/>
      <c r="J856" s="13"/>
      <c r="K856" s="13"/>
      <c r="L856" s="13"/>
      <c r="M856" s="39"/>
      <c r="N856" s="161" t="s">
        <v>828</v>
      </c>
      <c r="O856" s="69" t="s">
        <v>364</v>
      </c>
      <c r="P856" s="91">
        <v>34.6554</v>
      </c>
      <c r="Q856" s="91">
        <v>-76.522800000000004</v>
      </c>
      <c r="R856" s="14" t="s">
        <v>204</v>
      </c>
      <c r="S856" s="87" t="s">
        <v>356</v>
      </c>
      <c r="T856" s="87"/>
      <c r="U856" s="87"/>
      <c r="V856" s="87"/>
      <c r="W856" s="94"/>
      <c r="X856" s="39"/>
      <c r="Y856" s="13"/>
      <c r="Z856" s="13"/>
      <c r="AA856" s="13"/>
      <c r="AB856" s="13"/>
      <c r="AC856" s="13"/>
      <c r="AD856" s="13"/>
      <c r="AE856" s="13"/>
      <c r="AF856" s="13"/>
      <c r="AG856" s="13"/>
      <c r="AH856" s="39"/>
      <c r="AI856" s="140"/>
      <c r="AJ856" s="39"/>
      <c r="AK856" s="140"/>
      <c r="AL856" s="13"/>
      <c r="AM856" s="13"/>
      <c r="AN856" s="13"/>
      <c r="AO856" s="155"/>
      <c r="AP856" s="26"/>
      <c r="AQ856" s="26"/>
      <c r="AR856" s="26"/>
      <c r="AS856" s="26"/>
      <c r="AT856" s="26"/>
      <c r="AU856" s="26"/>
      <c r="AV856" s="26"/>
      <c r="AW856" s="26"/>
      <c r="AX856" s="26"/>
      <c r="AY856" s="26"/>
      <c r="AZ856" s="26"/>
      <c r="BA856" s="26"/>
      <c r="BB856" s="26"/>
      <c r="BC856" s="26"/>
      <c r="BD856" s="26"/>
      <c r="BE856" s="26"/>
      <c r="BF856" s="26"/>
    </row>
    <row r="857" spans="1:58" ht="15.75" customHeight="1" outlineLevel="1" x14ac:dyDescent="0.45">
      <c r="A857" s="13">
        <v>854</v>
      </c>
      <c r="B857" s="39" t="s">
        <v>524</v>
      </c>
      <c r="C857" s="216" t="s">
        <v>525</v>
      </c>
      <c r="D857" s="13" t="s">
        <v>827</v>
      </c>
      <c r="E857" s="13"/>
      <c r="F857" s="132" t="s">
        <v>181</v>
      </c>
      <c r="G857" s="13"/>
      <c r="H857" s="13"/>
      <c r="I857" s="13"/>
      <c r="J857" s="13"/>
      <c r="K857" s="13"/>
      <c r="L857" s="13"/>
      <c r="M857" s="39"/>
      <c r="N857" s="161" t="s">
        <v>828</v>
      </c>
      <c r="O857" s="69" t="s">
        <v>364</v>
      </c>
      <c r="P857" s="91">
        <v>34.721400000000003</v>
      </c>
      <c r="Q857" s="91">
        <v>-76.575500000000005</v>
      </c>
      <c r="R857" s="14" t="s">
        <v>204</v>
      </c>
      <c r="S857" s="87" t="s">
        <v>356</v>
      </c>
      <c r="T857" s="87"/>
      <c r="U857" s="87"/>
      <c r="V857" s="87"/>
      <c r="W857" s="94"/>
      <c r="X857" s="39"/>
      <c r="Y857" s="13"/>
      <c r="Z857" s="13"/>
      <c r="AA857" s="13"/>
      <c r="AB857" s="13"/>
      <c r="AC857" s="13"/>
      <c r="AD857" s="13"/>
      <c r="AE857" s="13"/>
      <c r="AF857" s="13"/>
      <c r="AG857" s="13"/>
      <c r="AH857" s="39"/>
      <c r="AI857" s="140"/>
      <c r="AJ857" s="39"/>
      <c r="AK857" s="140"/>
      <c r="AL857" s="13"/>
      <c r="AM857" s="13"/>
      <c r="AN857" s="13"/>
      <c r="AO857" s="155"/>
      <c r="AP857" s="26"/>
      <c r="AQ857" s="26"/>
      <c r="AR857" s="26"/>
      <c r="AS857" s="26"/>
      <c r="AT857" s="26"/>
      <c r="AU857" s="26"/>
      <c r="AV857" s="26"/>
      <c r="AW857" s="26"/>
      <c r="AX857" s="26"/>
      <c r="AY857" s="26"/>
      <c r="AZ857" s="26"/>
      <c r="BA857" s="26"/>
      <c r="BB857" s="26"/>
      <c r="BC857" s="26"/>
      <c r="BD857" s="26"/>
      <c r="BE857" s="26"/>
      <c r="BF857" s="26"/>
    </row>
    <row r="858" spans="1:58" ht="15.75" customHeight="1" outlineLevel="1" x14ac:dyDescent="0.45">
      <c r="A858" s="13">
        <v>855</v>
      </c>
      <c r="B858" s="39" t="s">
        <v>524</v>
      </c>
      <c r="C858" s="216" t="s">
        <v>525</v>
      </c>
      <c r="D858" s="13" t="s">
        <v>827</v>
      </c>
      <c r="E858" s="13"/>
      <c r="F858" s="132" t="s">
        <v>181</v>
      </c>
      <c r="G858" s="13"/>
      <c r="H858" s="13"/>
      <c r="I858" s="13"/>
      <c r="J858" s="13"/>
      <c r="K858" s="13"/>
      <c r="L858" s="13"/>
      <c r="M858" s="39"/>
      <c r="N858" s="161" t="s">
        <v>828</v>
      </c>
      <c r="O858" s="69" t="s">
        <v>364</v>
      </c>
      <c r="P858" s="91">
        <v>34.668399999999998</v>
      </c>
      <c r="Q858" s="91">
        <v>-76.582800000000006</v>
      </c>
      <c r="R858" s="14" t="s">
        <v>204</v>
      </c>
      <c r="S858" s="87" t="s">
        <v>356</v>
      </c>
      <c r="T858" s="87"/>
      <c r="U858" s="87"/>
      <c r="V858" s="87"/>
      <c r="W858" s="94"/>
      <c r="X858" s="39"/>
      <c r="Y858" s="13"/>
      <c r="Z858" s="13"/>
      <c r="AA858" s="13"/>
      <c r="AB858" s="13"/>
      <c r="AC858" s="13"/>
      <c r="AD858" s="13"/>
      <c r="AE858" s="13"/>
      <c r="AF858" s="13"/>
      <c r="AG858" s="13"/>
      <c r="AH858" s="39"/>
      <c r="AI858" s="140"/>
      <c r="AJ858" s="39"/>
      <c r="AK858" s="140"/>
      <c r="AL858" s="13"/>
      <c r="AM858" s="13"/>
      <c r="AN858" s="13"/>
      <c r="AO858" s="155"/>
      <c r="AP858" s="26"/>
      <c r="AQ858" s="26"/>
      <c r="AR858" s="26"/>
      <c r="AS858" s="26"/>
      <c r="AT858" s="26"/>
      <c r="AU858" s="26"/>
      <c r="AV858" s="26"/>
      <c r="AW858" s="26"/>
      <c r="AX858" s="26"/>
      <c r="AY858" s="26"/>
      <c r="AZ858" s="26"/>
      <c r="BA858" s="26"/>
      <c r="BB858" s="26"/>
      <c r="BC858" s="26"/>
      <c r="BD858" s="26"/>
      <c r="BE858" s="26"/>
      <c r="BF858" s="26"/>
    </row>
    <row r="859" spans="1:58" ht="15.75" customHeight="1" outlineLevel="1" x14ac:dyDescent="0.45">
      <c r="A859" s="13">
        <v>856</v>
      </c>
      <c r="B859" s="39" t="s">
        <v>524</v>
      </c>
      <c r="C859" s="216" t="s">
        <v>525</v>
      </c>
      <c r="D859" s="13" t="s">
        <v>827</v>
      </c>
      <c r="E859" s="13"/>
      <c r="F859" s="132" t="s">
        <v>181</v>
      </c>
      <c r="G859" s="13"/>
      <c r="H859" s="13"/>
      <c r="I859" s="13"/>
      <c r="J859" s="13"/>
      <c r="K859" s="13"/>
      <c r="L859" s="13"/>
      <c r="M859" s="39"/>
      <c r="N859" s="161" t="s">
        <v>828</v>
      </c>
      <c r="O859" s="69" t="s">
        <v>364</v>
      </c>
      <c r="P859" s="91">
        <v>34.722099999999998</v>
      </c>
      <c r="Q859" s="91">
        <v>-76.577500000000001</v>
      </c>
      <c r="R859" s="14" t="s">
        <v>204</v>
      </c>
      <c r="S859" s="87" t="s">
        <v>356</v>
      </c>
      <c r="T859" s="87"/>
      <c r="U859" s="87"/>
      <c r="V859" s="87"/>
      <c r="W859" s="94"/>
      <c r="X859" s="39"/>
      <c r="Y859" s="13"/>
      <c r="Z859" s="13"/>
      <c r="AA859" s="13"/>
      <c r="AB859" s="13"/>
      <c r="AC859" s="13"/>
      <c r="AD859" s="13"/>
      <c r="AE859" s="13"/>
      <c r="AF859" s="13"/>
      <c r="AG859" s="13"/>
      <c r="AH859" s="39"/>
      <c r="AI859" s="140"/>
      <c r="AJ859" s="39"/>
      <c r="AK859" s="140"/>
      <c r="AL859" s="13"/>
      <c r="AM859" s="13"/>
      <c r="AN859" s="13"/>
      <c r="AO859" s="155"/>
      <c r="AP859" s="26"/>
      <c r="AQ859" s="26"/>
      <c r="AR859" s="26"/>
      <c r="AS859" s="26"/>
      <c r="AT859" s="26"/>
      <c r="AU859" s="26"/>
      <c r="AV859" s="26"/>
      <c r="AW859" s="26"/>
      <c r="AX859" s="26"/>
      <c r="AY859" s="26"/>
      <c r="AZ859" s="26"/>
      <c r="BA859" s="26"/>
      <c r="BB859" s="26"/>
      <c r="BC859" s="26"/>
      <c r="BD859" s="26"/>
      <c r="BE859" s="26"/>
      <c r="BF859" s="26"/>
    </row>
    <row r="860" spans="1:58" ht="15.75" customHeight="1" outlineLevel="1" x14ac:dyDescent="0.45">
      <c r="A860" s="13">
        <v>857</v>
      </c>
      <c r="B860" s="39" t="s">
        <v>524</v>
      </c>
      <c r="C860" s="216" t="s">
        <v>525</v>
      </c>
      <c r="D860" s="13" t="s">
        <v>827</v>
      </c>
      <c r="E860" s="13"/>
      <c r="F860" s="132" t="s">
        <v>181</v>
      </c>
      <c r="G860" s="13"/>
      <c r="H860" s="13"/>
      <c r="I860" s="13"/>
      <c r="J860" s="13"/>
      <c r="K860" s="13"/>
      <c r="L860" s="13"/>
      <c r="M860" s="39"/>
      <c r="N860" s="161" t="s">
        <v>828</v>
      </c>
      <c r="O860" s="69" t="s">
        <v>364</v>
      </c>
      <c r="P860" s="91">
        <v>34.692500000000003</v>
      </c>
      <c r="Q860" s="91">
        <v>-76.618799999999993</v>
      </c>
      <c r="R860" s="14" t="s">
        <v>204</v>
      </c>
      <c r="S860" s="87" t="s">
        <v>356</v>
      </c>
      <c r="T860" s="87"/>
      <c r="U860" s="87"/>
      <c r="V860" s="87"/>
      <c r="W860" s="94"/>
      <c r="X860" s="39"/>
      <c r="Y860" s="13"/>
      <c r="Z860" s="13"/>
      <c r="AA860" s="13"/>
      <c r="AB860" s="13"/>
      <c r="AC860" s="13"/>
      <c r="AD860" s="13"/>
      <c r="AE860" s="13"/>
      <c r="AF860" s="13"/>
      <c r="AG860" s="13"/>
      <c r="AH860" s="39"/>
      <c r="AI860" s="140"/>
      <c r="AJ860" s="39"/>
      <c r="AK860" s="140"/>
      <c r="AL860" s="13"/>
      <c r="AM860" s="13"/>
      <c r="AN860" s="13"/>
      <c r="AO860" s="155"/>
      <c r="AP860" s="26"/>
      <c r="AQ860" s="26"/>
      <c r="AR860" s="26"/>
      <c r="AS860" s="26"/>
      <c r="AT860" s="26"/>
      <c r="AU860" s="26"/>
      <c r="AV860" s="26"/>
      <c r="AW860" s="26"/>
      <c r="AX860" s="26"/>
      <c r="AY860" s="26"/>
      <c r="AZ860" s="26"/>
      <c r="BA860" s="26"/>
      <c r="BB860" s="26"/>
      <c r="BC860" s="26"/>
      <c r="BD860" s="26"/>
      <c r="BE860" s="26"/>
      <c r="BF860" s="26"/>
    </row>
    <row r="861" spans="1:58" ht="15.75" customHeight="1" outlineLevel="1" x14ac:dyDescent="0.45">
      <c r="A861" s="13">
        <v>858</v>
      </c>
      <c r="B861" s="39" t="s">
        <v>524</v>
      </c>
      <c r="C861" s="216" t="s">
        <v>525</v>
      </c>
      <c r="D861" s="13" t="s">
        <v>827</v>
      </c>
      <c r="E861" s="13"/>
      <c r="F861" s="132" t="s">
        <v>181</v>
      </c>
      <c r="G861" s="13"/>
      <c r="H861" s="13"/>
      <c r="I861" s="13"/>
      <c r="J861" s="13"/>
      <c r="K861" s="13"/>
      <c r="L861" s="13"/>
      <c r="M861" s="39"/>
      <c r="N861" s="161" t="s">
        <v>828</v>
      </c>
      <c r="O861" s="69" t="s">
        <v>364</v>
      </c>
      <c r="P861" s="91">
        <v>34.692500000000003</v>
      </c>
      <c r="Q861" s="91">
        <v>-76.618799999999993</v>
      </c>
      <c r="R861" s="14" t="s">
        <v>204</v>
      </c>
      <c r="S861" s="87" t="s">
        <v>356</v>
      </c>
      <c r="T861" s="87"/>
      <c r="U861" s="87"/>
      <c r="V861" s="87"/>
      <c r="W861" s="94"/>
      <c r="X861" s="39"/>
      <c r="Y861" s="13"/>
      <c r="Z861" s="13"/>
      <c r="AA861" s="13"/>
      <c r="AB861" s="13"/>
      <c r="AC861" s="13"/>
      <c r="AD861" s="13"/>
      <c r="AE861" s="13"/>
      <c r="AF861" s="13"/>
      <c r="AG861" s="13"/>
      <c r="AH861" s="39"/>
      <c r="AI861" s="140"/>
      <c r="AJ861" s="39"/>
      <c r="AK861" s="140"/>
      <c r="AL861" s="13"/>
      <c r="AM861" s="13"/>
      <c r="AN861" s="13"/>
      <c r="AO861" s="155"/>
      <c r="AP861" s="26"/>
      <c r="AQ861" s="26"/>
      <c r="AR861" s="26"/>
      <c r="AS861" s="26"/>
      <c r="AT861" s="26"/>
      <c r="AU861" s="26"/>
      <c r="AV861" s="26"/>
      <c r="AW861" s="26"/>
      <c r="AX861" s="26"/>
      <c r="AY861" s="26"/>
      <c r="AZ861" s="26"/>
      <c r="BA861" s="26"/>
      <c r="BB861" s="26"/>
      <c r="BC861" s="26"/>
      <c r="BD861" s="26"/>
      <c r="BE861" s="26"/>
      <c r="BF861" s="26"/>
    </row>
    <row r="862" spans="1:58" ht="15.75" customHeight="1" outlineLevel="1" x14ac:dyDescent="0.45">
      <c r="A862" s="13">
        <v>859</v>
      </c>
      <c r="B862" s="39" t="s">
        <v>524</v>
      </c>
      <c r="C862" s="216" t="s">
        <v>525</v>
      </c>
      <c r="D862" s="13" t="s">
        <v>829</v>
      </c>
      <c r="E862" s="13"/>
      <c r="F862" s="132" t="s">
        <v>181</v>
      </c>
      <c r="G862" s="13"/>
      <c r="H862" s="13"/>
      <c r="I862" s="13"/>
      <c r="J862" s="13"/>
      <c r="K862" s="13"/>
      <c r="L862" s="13"/>
      <c r="M862" s="39"/>
      <c r="N862" s="161" t="s">
        <v>771</v>
      </c>
      <c r="O862" s="69" t="s">
        <v>771</v>
      </c>
      <c r="P862" s="91">
        <v>23.778400000000001</v>
      </c>
      <c r="Q862" s="91">
        <v>-76.118499999999997</v>
      </c>
      <c r="R862" s="14" t="s">
        <v>222</v>
      </c>
      <c r="S862" s="87" t="s">
        <v>474</v>
      </c>
      <c r="T862" s="87"/>
      <c r="U862" s="87"/>
      <c r="V862" s="87"/>
      <c r="W862" s="94"/>
      <c r="X862" s="39"/>
      <c r="Y862" s="13"/>
      <c r="Z862" s="13"/>
      <c r="AA862" s="13"/>
      <c r="AB862" s="13"/>
      <c r="AC862" s="13"/>
      <c r="AD862" s="13"/>
      <c r="AE862" s="13"/>
      <c r="AF862" s="13"/>
      <c r="AG862" s="13"/>
      <c r="AH862" s="39"/>
      <c r="AI862" s="140"/>
      <c r="AJ862" s="39"/>
      <c r="AK862" s="140"/>
      <c r="AL862" s="13"/>
      <c r="AM862" s="13"/>
      <c r="AN862" s="13"/>
      <c r="AO862" s="155"/>
      <c r="AP862" s="26"/>
      <c r="AQ862" s="26"/>
      <c r="AR862" s="26"/>
      <c r="AS862" s="26"/>
      <c r="AT862" s="26"/>
      <c r="AU862" s="26"/>
      <c r="AV862" s="26"/>
      <c r="AW862" s="26"/>
      <c r="AX862" s="26"/>
      <c r="AY862" s="26"/>
      <c r="AZ862" s="26"/>
      <c r="BA862" s="26"/>
      <c r="BB862" s="26"/>
      <c r="BC862" s="26"/>
      <c r="BD862" s="26"/>
      <c r="BE862" s="26"/>
      <c r="BF862" s="26"/>
    </row>
    <row r="863" spans="1:58" ht="15.75" customHeight="1" outlineLevel="1" x14ac:dyDescent="0.45">
      <c r="A863" s="13">
        <v>860</v>
      </c>
      <c r="B863" s="39" t="s">
        <v>524</v>
      </c>
      <c r="C863" s="216" t="s">
        <v>525</v>
      </c>
      <c r="D863" s="13" t="s">
        <v>829</v>
      </c>
      <c r="E863" s="13"/>
      <c r="F863" s="132" t="s">
        <v>181</v>
      </c>
      <c r="G863" s="13"/>
      <c r="H863" s="13"/>
      <c r="I863" s="13"/>
      <c r="J863" s="13"/>
      <c r="K863" s="13"/>
      <c r="L863" s="13"/>
      <c r="M863" s="39"/>
      <c r="N863" s="161" t="s">
        <v>771</v>
      </c>
      <c r="O863" s="69" t="s">
        <v>771</v>
      </c>
      <c r="P863" s="91">
        <v>23.759399999999999</v>
      </c>
      <c r="Q863" s="91">
        <v>-76.116389999999996</v>
      </c>
      <c r="R863" s="14" t="s">
        <v>222</v>
      </c>
      <c r="S863" s="87" t="s">
        <v>474</v>
      </c>
      <c r="T863" s="87"/>
      <c r="U863" s="87"/>
      <c r="V863" s="87"/>
      <c r="W863" s="94"/>
      <c r="X863" s="39"/>
      <c r="Y863" s="13"/>
      <c r="Z863" s="13"/>
      <c r="AA863" s="13"/>
      <c r="AB863" s="13"/>
      <c r="AC863" s="13"/>
      <c r="AD863" s="13"/>
      <c r="AE863" s="13"/>
      <c r="AF863" s="13"/>
      <c r="AG863" s="13"/>
      <c r="AH863" s="39"/>
      <c r="AI863" s="140"/>
      <c r="AJ863" s="39"/>
      <c r="AK863" s="140"/>
      <c r="AL863" s="13"/>
      <c r="AM863" s="13"/>
      <c r="AN863" s="13"/>
      <c r="AO863" s="155"/>
      <c r="AP863" s="26"/>
      <c r="AQ863" s="26"/>
      <c r="AR863" s="26"/>
      <c r="AS863" s="26"/>
      <c r="AT863" s="26"/>
      <c r="AU863" s="26"/>
      <c r="AV863" s="26"/>
      <c r="AW863" s="26"/>
      <c r="AX863" s="26"/>
      <c r="AY863" s="26"/>
      <c r="AZ863" s="26"/>
      <c r="BA863" s="26"/>
      <c r="BB863" s="26"/>
      <c r="BC863" s="26"/>
      <c r="BD863" s="26"/>
      <c r="BE863" s="26"/>
      <c r="BF863" s="26"/>
    </row>
    <row r="864" spans="1:58" ht="15.75" customHeight="1" outlineLevel="1" x14ac:dyDescent="0.45">
      <c r="A864" s="13">
        <v>861</v>
      </c>
      <c r="B864" s="39" t="s">
        <v>524</v>
      </c>
      <c r="C864" s="216" t="s">
        <v>525</v>
      </c>
      <c r="D864" s="13" t="s">
        <v>829</v>
      </c>
      <c r="E864" s="13"/>
      <c r="F864" s="132" t="s">
        <v>181</v>
      </c>
      <c r="G864" s="13"/>
      <c r="H864" s="13"/>
      <c r="I864" s="13"/>
      <c r="J864" s="13"/>
      <c r="K864" s="13"/>
      <c r="L864" s="13"/>
      <c r="M864" s="39"/>
      <c r="N864" s="161" t="s">
        <v>771</v>
      </c>
      <c r="O864" s="69" t="s">
        <v>771</v>
      </c>
      <c r="P864" s="91">
        <v>23.755400000000002</v>
      </c>
      <c r="Q864" s="91">
        <v>-76.119600000000005</v>
      </c>
      <c r="R864" s="14" t="s">
        <v>222</v>
      </c>
      <c r="S864" s="87" t="s">
        <v>474</v>
      </c>
      <c r="T864" s="87"/>
      <c r="U864" s="87"/>
      <c r="V864" s="87"/>
      <c r="W864" s="94"/>
      <c r="X864" s="39"/>
      <c r="Y864" s="13"/>
      <c r="Z864" s="13"/>
      <c r="AA864" s="13"/>
      <c r="AB864" s="13"/>
      <c r="AC864" s="13"/>
      <c r="AD864" s="13"/>
      <c r="AE864" s="13"/>
      <c r="AF864" s="13"/>
      <c r="AG864" s="13"/>
      <c r="AH864" s="39"/>
      <c r="AI864" s="140"/>
      <c r="AJ864" s="39"/>
      <c r="AK864" s="140"/>
      <c r="AL864" s="13"/>
      <c r="AM864" s="13"/>
      <c r="AN864" s="13"/>
      <c r="AO864" s="155"/>
      <c r="AP864" s="26"/>
      <c r="AQ864" s="26"/>
      <c r="AR864" s="26"/>
      <c r="AS864" s="26"/>
      <c r="AT864" s="26"/>
      <c r="AU864" s="26"/>
      <c r="AV864" s="26"/>
      <c r="AW864" s="26"/>
      <c r="AX864" s="26"/>
      <c r="AY864" s="26"/>
      <c r="AZ864" s="26"/>
      <c r="BA864" s="26"/>
      <c r="BB864" s="26"/>
      <c r="BC864" s="26"/>
      <c r="BD864" s="26"/>
      <c r="BE864" s="26"/>
      <c r="BF864" s="26"/>
    </row>
    <row r="865" spans="1:58" ht="15.75" customHeight="1" outlineLevel="1" x14ac:dyDescent="0.45">
      <c r="A865" s="13">
        <v>862</v>
      </c>
      <c r="B865" s="39" t="s">
        <v>524</v>
      </c>
      <c r="C865" s="216" t="s">
        <v>525</v>
      </c>
      <c r="D865" s="13" t="s">
        <v>829</v>
      </c>
      <c r="E865" s="13"/>
      <c r="F865" s="132" t="s">
        <v>181</v>
      </c>
      <c r="G865" s="13"/>
      <c r="H865" s="13"/>
      <c r="I865" s="13"/>
      <c r="J865" s="13"/>
      <c r="K865" s="13"/>
      <c r="L865" s="13"/>
      <c r="M865" s="39"/>
      <c r="N865" s="161" t="s">
        <v>771</v>
      </c>
      <c r="O865" s="69" t="s">
        <v>771</v>
      </c>
      <c r="P865" s="91">
        <v>23.752500000000001</v>
      </c>
      <c r="Q865" s="91">
        <v>-76.124399999999994</v>
      </c>
      <c r="R865" s="14" t="s">
        <v>222</v>
      </c>
      <c r="S865" s="87" t="s">
        <v>474</v>
      </c>
      <c r="T865" s="87"/>
      <c r="U865" s="87"/>
      <c r="V865" s="87"/>
      <c r="W865" s="94"/>
      <c r="X865" s="39"/>
      <c r="Y865" s="13"/>
      <c r="Z865" s="13"/>
      <c r="AA865" s="13"/>
      <c r="AB865" s="13"/>
      <c r="AC865" s="13"/>
      <c r="AD865" s="13"/>
      <c r="AE865" s="13"/>
      <c r="AF865" s="13"/>
      <c r="AG865" s="13"/>
      <c r="AH865" s="39"/>
      <c r="AI865" s="140"/>
      <c r="AJ865" s="39"/>
      <c r="AK865" s="140"/>
      <c r="AL865" s="13"/>
      <c r="AM865" s="13"/>
      <c r="AN865" s="13"/>
      <c r="AO865" s="155"/>
      <c r="AP865" s="26"/>
      <c r="AQ865" s="26"/>
      <c r="AR865" s="26"/>
      <c r="AS865" s="26"/>
      <c r="AT865" s="26"/>
      <c r="AU865" s="26"/>
      <c r="AV865" s="26"/>
      <c r="AW865" s="26"/>
      <c r="AX865" s="26"/>
      <c r="AY865" s="26"/>
      <c r="AZ865" s="26"/>
      <c r="BA865" s="26"/>
      <c r="BB865" s="26"/>
      <c r="BC865" s="26"/>
      <c r="BD865" s="26"/>
      <c r="BE865" s="26"/>
      <c r="BF865" s="26"/>
    </row>
    <row r="866" spans="1:58" ht="15.75" customHeight="1" outlineLevel="1" x14ac:dyDescent="0.45">
      <c r="A866" s="13">
        <v>863</v>
      </c>
      <c r="B866" s="39" t="s">
        <v>524</v>
      </c>
      <c r="C866" s="216" t="s">
        <v>525</v>
      </c>
      <c r="D866" s="13" t="s">
        <v>829</v>
      </c>
      <c r="E866" s="13"/>
      <c r="F866" s="132" t="s">
        <v>181</v>
      </c>
      <c r="G866" s="13"/>
      <c r="H866" s="13"/>
      <c r="I866" s="13"/>
      <c r="J866" s="13"/>
      <c r="K866" s="13"/>
      <c r="L866" s="13"/>
      <c r="M866" s="39"/>
      <c r="N866" s="161" t="s">
        <v>771</v>
      </c>
      <c r="O866" s="69" t="s">
        <v>771</v>
      </c>
      <c r="P866" s="91">
        <v>23.7502</v>
      </c>
      <c r="Q866" s="91">
        <v>-76.128600000000006</v>
      </c>
      <c r="R866" s="14" t="s">
        <v>222</v>
      </c>
      <c r="S866" s="87" t="s">
        <v>474</v>
      </c>
      <c r="T866" s="87"/>
      <c r="U866" s="87"/>
      <c r="V866" s="87"/>
      <c r="W866" s="94"/>
      <c r="X866" s="39"/>
      <c r="Y866" s="13"/>
      <c r="Z866" s="13"/>
      <c r="AA866" s="13"/>
      <c r="AB866" s="13"/>
      <c r="AC866" s="13"/>
      <c r="AD866" s="13"/>
      <c r="AE866" s="13"/>
      <c r="AF866" s="13"/>
      <c r="AG866" s="13"/>
      <c r="AH866" s="39"/>
      <c r="AI866" s="140"/>
      <c r="AJ866" s="39"/>
      <c r="AK866" s="140"/>
      <c r="AL866" s="13"/>
      <c r="AM866" s="13"/>
      <c r="AN866" s="13"/>
      <c r="AO866" s="155"/>
      <c r="AP866" s="26"/>
      <c r="AQ866" s="26"/>
      <c r="AR866" s="26"/>
      <c r="AS866" s="26"/>
      <c r="AT866" s="26"/>
      <c r="AU866" s="26"/>
      <c r="AV866" s="26"/>
      <c r="AW866" s="26"/>
      <c r="AX866" s="26"/>
      <c r="AY866" s="26"/>
      <c r="AZ866" s="26"/>
      <c r="BA866" s="26"/>
      <c r="BB866" s="26"/>
      <c r="BC866" s="26"/>
      <c r="BD866" s="26"/>
      <c r="BE866" s="26"/>
      <c r="BF866" s="26"/>
    </row>
    <row r="867" spans="1:58" ht="15.75" customHeight="1" outlineLevel="1" x14ac:dyDescent="0.45">
      <c r="A867" s="13">
        <v>864</v>
      </c>
      <c r="B867" s="39" t="s">
        <v>524</v>
      </c>
      <c r="C867" s="216" t="s">
        <v>525</v>
      </c>
      <c r="D867" s="13" t="s">
        <v>829</v>
      </c>
      <c r="E867" s="13"/>
      <c r="F867" s="132" t="s">
        <v>181</v>
      </c>
      <c r="G867" s="13"/>
      <c r="H867" s="13"/>
      <c r="I867" s="13"/>
      <c r="J867" s="13"/>
      <c r="K867" s="13"/>
      <c r="L867" s="13"/>
      <c r="M867" s="39"/>
      <c r="N867" s="161" t="s">
        <v>771</v>
      </c>
      <c r="O867" s="69" t="s">
        <v>771</v>
      </c>
      <c r="P867" s="91">
        <v>23.748899999999999</v>
      </c>
      <c r="Q867" s="91">
        <v>-76.169799999999995</v>
      </c>
      <c r="R867" s="14" t="s">
        <v>222</v>
      </c>
      <c r="S867" s="87" t="s">
        <v>474</v>
      </c>
      <c r="T867" s="87"/>
      <c r="U867" s="87"/>
      <c r="V867" s="87"/>
      <c r="W867" s="94"/>
      <c r="X867" s="39"/>
      <c r="Y867" s="13"/>
      <c r="Z867" s="13"/>
      <c r="AA867" s="13"/>
      <c r="AB867" s="13"/>
      <c r="AC867" s="13"/>
      <c r="AD867" s="13"/>
      <c r="AE867" s="13"/>
      <c r="AF867" s="13"/>
      <c r="AG867" s="13"/>
      <c r="AH867" s="39"/>
      <c r="AI867" s="140"/>
      <c r="AJ867" s="39"/>
      <c r="AK867" s="140"/>
      <c r="AL867" s="13"/>
      <c r="AM867" s="13"/>
      <c r="AN867" s="13"/>
      <c r="AO867" s="155"/>
      <c r="AP867" s="26"/>
      <c r="AQ867" s="26"/>
      <c r="AR867" s="26"/>
      <c r="AS867" s="26"/>
      <c r="AT867" s="26"/>
      <c r="AU867" s="26"/>
      <c r="AV867" s="26"/>
      <c r="AW867" s="26"/>
      <c r="AX867" s="26"/>
      <c r="AY867" s="26"/>
      <c r="AZ867" s="26"/>
      <c r="BA867" s="26"/>
      <c r="BB867" s="26"/>
      <c r="BC867" s="26"/>
      <c r="BD867" s="26"/>
      <c r="BE867" s="26"/>
      <c r="BF867" s="26"/>
    </row>
    <row r="868" spans="1:58" ht="15.75" customHeight="1" outlineLevel="1" x14ac:dyDescent="0.45">
      <c r="A868" s="13">
        <v>865</v>
      </c>
      <c r="B868" s="39" t="s">
        <v>524</v>
      </c>
      <c r="C868" s="216" t="s">
        <v>525</v>
      </c>
      <c r="D868" s="13" t="s">
        <v>829</v>
      </c>
      <c r="E868" s="13"/>
      <c r="F868" s="132" t="s">
        <v>181</v>
      </c>
      <c r="G868" s="13"/>
      <c r="H868" s="13"/>
      <c r="I868" s="13"/>
      <c r="J868" s="13"/>
      <c r="K868" s="13"/>
      <c r="L868" s="13"/>
      <c r="M868" s="39"/>
      <c r="N868" s="161" t="s">
        <v>771</v>
      </c>
      <c r="O868" s="69" t="s">
        <v>771</v>
      </c>
      <c r="P868" s="91">
        <v>23.755400000000002</v>
      </c>
      <c r="Q868" s="91">
        <v>-76.119600000000005</v>
      </c>
      <c r="R868" s="14" t="s">
        <v>222</v>
      </c>
      <c r="S868" s="87" t="s">
        <v>474</v>
      </c>
      <c r="T868" s="87"/>
      <c r="U868" s="87"/>
      <c r="V868" s="87"/>
      <c r="W868" s="94"/>
      <c r="X868" s="39"/>
      <c r="Y868" s="13"/>
      <c r="Z868" s="13"/>
      <c r="AA868" s="13"/>
      <c r="AB868" s="13"/>
      <c r="AC868" s="13"/>
      <c r="AD868" s="13"/>
      <c r="AE868" s="13"/>
      <c r="AF868" s="13"/>
      <c r="AG868" s="13"/>
      <c r="AH868" s="39"/>
      <c r="AI868" s="140"/>
      <c r="AJ868" s="39"/>
      <c r="AK868" s="140"/>
      <c r="AL868" s="13"/>
      <c r="AM868" s="13"/>
      <c r="AN868" s="13"/>
      <c r="AO868" s="155"/>
      <c r="AP868" s="26"/>
      <c r="AQ868" s="26"/>
      <c r="AR868" s="26"/>
      <c r="AS868" s="26"/>
      <c r="AT868" s="26"/>
      <c r="AU868" s="26"/>
      <c r="AV868" s="26"/>
      <c r="AW868" s="26"/>
      <c r="AX868" s="26"/>
      <c r="AY868" s="26"/>
      <c r="AZ868" s="26"/>
      <c r="BA868" s="26"/>
      <c r="BB868" s="26"/>
      <c r="BC868" s="26"/>
      <c r="BD868" s="26"/>
      <c r="BE868" s="26"/>
      <c r="BF868" s="26"/>
    </row>
    <row r="869" spans="1:58" ht="15.75" customHeight="1" outlineLevel="1" x14ac:dyDescent="0.45">
      <c r="A869" s="13">
        <v>866</v>
      </c>
      <c r="B869" s="39" t="s">
        <v>524</v>
      </c>
      <c r="C869" s="216" t="s">
        <v>525</v>
      </c>
      <c r="D869" s="13" t="s">
        <v>829</v>
      </c>
      <c r="E869" s="13"/>
      <c r="F869" s="132" t="s">
        <v>181</v>
      </c>
      <c r="G869" s="13"/>
      <c r="H869" s="13"/>
      <c r="I869" s="13"/>
      <c r="J869" s="13"/>
      <c r="K869" s="13"/>
      <c r="L869" s="13"/>
      <c r="M869" s="39"/>
      <c r="N869" s="161" t="s">
        <v>771</v>
      </c>
      <c r="O869" s="69" t="s">
        <v>771</v>
      </c>
      <c r="P869" s="91">
        <v>23.755400000000002</v>
      </c>
      <c r="Q869" s="91">
        <v>-76.119600000000005</v>
      </c>
      <c r="R869" s="14" t="s">
        <v>222</v>
      </c>
      <c r="S869" s="87" t="s">
        <v>474</v>
      </c>
      <c r="T869" s="87"/>
      <c r="U869" s="87"/>
      <c r="V869" s="87"/>
      <c r="W869" s="94"/>
      <c r="X869" s="39"/>
      <c r="Y869" s="13"/>
      <c r="Z869" s="13"/>
      <c r="AA869" s="13"/>
      <c r="AB869" s="13"/>
      <c r="AC869" s="13"/>
      <c r="AD869" s="13"/>
      <c r="AE869" s="13"/>
      <c r="AF869" s="13"/>
      <c r="AG869" s="13"/>
      <c r="AH869" s="39"/>
      <c r="AI869" s="140"/>
      <c r="AJ869" s="39"/>
      <c r="AK869" s="140"/>
      <c r="AL869" s="13"/>
      <c r="AM869" s="13"/>
      <c r="AN869" s="13"/>
      <c r="AO869" s="155"/>
      <c r="AP869" s="26"/>
      <c r="AQ869" s="26"/>
      <c r="AR869" s="26"/>
      <c r="AS869" s="26"/>
      <c r="AT869" s="26"/>
      <c r="AU869" s="26"/>
      <c r="AV869" s="26"/>
      <c r="AW869" s="26"/>
      <c r="AX869" s="26"/>
      <c r="AY869" s="26"/>
      <c r="AZ869" s="26"/>
      <c r="BA869" s="26"/>
      <c r="BB869" s="26"/>
      <c r="BC869" s="26"/>
      <c r="BD869" s="26"/>
      <c r="BE869" s="26"/>
      <c r="BF869" s="26"/>
    </row>
    <row r="870" spans="1:58" ht="15.75" customHeight="1" outlineLevel="1" x14ac:dyDescent="0.45">
      <c r="A870" s="13">
        <v>867</v>
      </c>
      <c r="B870" s="39" t="s">
        <v>524</v>
      </c>
      <c r="C870" s="216" t="s">
        <v>525</v>
      </c>
      <c r="D870" s="13" t="s">
        <v>829</v>
      </c>
      <c r="E870" s="13"/>
      <c r="F870" s="132" t="s">
        <v>181</v>
      </c>
      <c r="G870" s="13"/>
      <c r="H870" s="13"/>
      <c r="I870" s="13"/>
      <c r="J870" s="13"/>
      <c r="K870" s="13"/>
      <c r="L870" s="13"/>
      <c r="M870" s="39"/>
      <c r="N870" s="161" t="s">
        <v>771</v>
      </c>
      <c r="O870" s="69" t="s">
        <v>771</v>
      </c>
      <c r="P870" s="91">
        <v>23.752500000000001</v>
      </c>
      <c r="Q870" s="91">
        <v>-76.124399999999994</v>
      </c>
      <c r="R870" s="14" t="s">
        <v>222</v>
      </c>
      <c r="S870" s="87" t="s">
        <v>474</v>
      </c>
      <c r="T870" s="87"/>
      <c r="U870" s="87"/>
      <c r="V870" s="87"/>
      <c r="W870" s="94"/>
      <c r="X870" s="39"/>
      <c r="Y870" s="13"/>
      <c r="Z870" s="13"/>
      <c r="AA870" s="13"/>
      <c r="AB870" s="13"/>
      <c r="AC870" s="13"/>
      <c r="AD870" s="13"/>
      <c r="AE870" s="13"/>
      <c r="AF870" s="13"/>
      <c r="AG870" s="13"/>
      <c r="AH870" s="39"/>
      <c r="AI870" s="140"/>
      <c r="AJ870" s="39"/>
      <c r="AK870" s="140"/>
      <c r="AL870" s="13"/>
      <c r="AM870" s="13"/>
      <c r="AN870" s="13"/>
      <c r="AO870" s="155"/>
      <c r="AP870" s="26"/>
      <c r="AQ870" s="26"/>
      <c r="AR870" s="26"/>
      <c r="AS870" s="26"/>
      <c r="AT870" s="26"/>
      <c r="AU870" s="26"/>
      <c r="AV870" s="26"/>
      <c r="AW870" s="26"/>
      <c r="AX870" s="26"/>
      <c r="AY870" s="26"/>
      <c r="AZ870" s="26"/>
      <c r="BA870" s="26"/>
      <c r="BB870" s="26"/>
      <c r="BC870" s="26"/>
      <c r="BD870" s="26"/>
      <c r="BE870" s="26"/>
      <c r="BF870" s="26"/>
    </row>
    <row r="871" spans="1:58" ht="15.75" customHeight="1" outlineLevel="1" x14ac:dyDescent="0.45">
      <c r="A871" s="13">
        <v>868</v>
      </c>
      <c r="B871" s="39" t="s">
        <v>524</v>
      </c>
      <c r="C871" s="216" t="s">
        <v>525</v>
      </c>
      <c r="D871" s="13" t="s">
        <v>829</v>
      </c>
      <c r="E871" s="13"/>
      <c r="F871" s="132" t="s">
        <v>181</v>
      </c>
      <c r="G871" s="13"/>
      <c r="H871" s="13"/>
      <c r="I871" s="13"/>
      <c r="J871" s="13"/>
      <c r="K871" s="13"/>
      <c r="L871" s="13"/>
      <c r="M871" s="39"/>
      <c r="N871" s="161" t="s">
        <v>771</v>
      </c>
      <c r="O871" s="69" t="s">
        <v>771</v>
      </c>
      <c r="P871" s="91">
        <v>23.752500000000001</v>
      </c>
      <c r="Q871" s="91">
        <v>-76.124399999999994</v>
      </c>
      <c r="R871" s="14" t="s">
        <v>222</v>
      </c>
      <c r="S871" s="87" t="s">
        <v>474</v>
      </c>
      <c r="T871" s="87"/>
      <c r="U871" s="87"/>
      <c r="V871" s="87"/>
      <c r="W871" s="94"/>
      <c r="X871" s="39"/>
      <c r="Y871" s="13"/>
      <c r="Z871" s="13"/>
      <c r="AA871" s="13"/>
      <c r="AB871" s="13"/>
      <c r="AC871" s="13"/>
      <c r="AD871" s="13"/>
      <c r="AE871" s="13"/>
      <c r="AF871" s="13"/>
      <c r="AG871" s="13"/>
      <c r="AH871" s="39"/>
      <c r="AI871" s="140"/>
      <c r="AJ871" s="39"/>
      <c r="AK871" s="140"/>
      <c r="AL871" s="13"/>
      <c r="AM871" s="13"/>
      <c r="AN871" s="13"/>
      <c r="AO871" s="155"/>
      <c r="AP871" s="26"/>
      <c r="AQ871" s="26"/>
      <c r="AR871" s="26"/>
      <c r="AS871" s="26"/>
      <c r="AT871" s="26"/>
      <c r="AU871" s="26"/>
      <c r="AV871" s="26"/>
      <c r="AW871" s="26"/>
      <c r="AX871" s="26"/>
      <c r="AY871" s="26"/>
      <c r="AZ871" s="26"/>
      <c r="BA871" s="26"/>
      <c r="BB871" s="26"/>
      <c r="BC871" s="26"/>
      <c r="BD871" s="26"/>
      <c r="BE871" s="26"/>
      <c r="BF871" s="26"/>
    </row>
    <row r="872" spans="1:58" ht="15.75" customHeight="1" outlineLevel="1" x14ac:dyDescent="0.45">
      <c r="A872" s="13">
        <v>869</v>
      </c>
      <c r="B872" s="39" t="s">
        <v>524</v>
      </c>
      <c r="C872" s="216" t="s">
        <v>525</v>
      </c>
      <c r="D872" s="13" t="s">
        <v>829</v>
      </c>
      <c r="E872" s="13"/>
      <c r="F872" s="132" t="s">
        <v>181</v>
      </c>
      <c r="G872" s="13"/>
      <c r="H872" s="13"/>
      <c r="I872" s="13"/>
      <c r="J872" s="13"/>
      <c r="K872" s="13"/>
      <c r="L872" s="13"/>
      <c r="M872" s="39"/>
      <c r="N872" s="161" t="s">
        <v>771</v>
      </c>
      <c r="O872" s="69" t="s">
        <v>771</v>
      </c>
      <c r="P872" s="91">
        <v>23.752500000000001</v>
      </c>
      <c r="Q872" s="91">
        <v>-76.124399999999994</v>
      </c>
      <c r="R872" s="14" t="s">
        <v>222</v>
      </c>
      <c r="S872" s="87" t="s">
        <v>474</v>
      </c>
      <c r="T872" s="87"/>
      <c r="U872" s="87"/>
      <c r="V872" s="87"/>
      <c r="W872" s="94"/>
      <c r="X872" s="39"/>
      <c r="Y872" s="13"/>
      <c r="Z872" s="13"/>
      <c r="AA872" s="13"/>
      <c r="AB872" s="13"/>
      <c r="AC872" s="13"/>
      <c r="AD872" s="13"/>
      <c r="AE872" s="13"/>
      <c r="AF872" s="13"/>
      <c r="AG872" s="13"/>
      <c r="AH872" s="39"/>
      <c r="AI872" s="140"/>
      <c r="AJ872" s="39"/>
      <c r="AK872" s="140"/>
      <c r="AL872" s="13"/>
      <c r="AM872" s="13"/>
      <c r="AN872" s="13"/>
      <c r="AO872" s="155"/>
      <c r="AP872" s="26"/>
      <c r="AQ872" s="26"/>
      <c r="AR872" s="26"/>
      <c r="AS872" s="26"/>
      <c r="AT872" s="26"/>
      <c r="AU872" s="26"/>
      <c r="AV872" s="26"/>
      <c r="AW872" s="26"/>
      <c r="AX872" s="26"/>
      <c r="AY872" s="26"/>
      <c r="AZ872" s="26"/>
      <c r="BA872" s="26"/>
      <c r="BB872" s="26"/>
      <c r="BC872" s="26"/>
      <c r="BD872" s="26"/>
      <c r="BE872" s="26"/>
      <c r="BF872" s="26"/>
    </row>
    <row r="873" spans="1:58" ht="15.75" customHeight="1" outlineLevel="1" x14ac:dyDescent="0.45">
      <c r="A873" s="13">
        <v>870</v>
      </c>
      <c r="B873" s="39" t="s">
        <v>524</v>
      </c>
      <c r="C873" s="216" t="s">
        <v>525</v>
      </c>
      <c r="D873" s="13" t="s">
        <v>830</v>
      </c>
      <c r="E873" s="13"/>
      <c r="F873" s="133" t="s">
        <v>275</v>
      </c>
      <c r="G873" s="13"/>
      <c r="H873" s="13"/>
      <c r="I873" s="13"/>
      <c r="J873" s="13"/>
      <c r="K873" s="13"/>
      <c r="L873" s="13"/>
      <c r="M873" s="39"/>
      <c r="N873" s="161" t="s">
        <v>659</v>
      </c>
      <c r="O873" s="69" t="s">
        <v>364</v>
      </c>
      <c r="P873" s="91">
        <v>37.212611111111109</v>
      </c>
      <c r="Q873" s="91">
        <v>-75.603944444444451</v>
      </c>
      <c r="R873" s="14" t="s">
        <v>204</v>
      </c>
      <c r="S873" s="87" t="s">
        <v>356</v>
      </c>
      <c r="T873" s="87"/>
      <c r="U873" s="87"/>
      <c r="V873" s="87"/>
      <c r="W873" s="94"/>
      <c r="X873" s="39"/>
      <c r="Y873" s="13"/>
      <c r="Z873" s="13"/>
      <c r="AA873" s="13"/>
      <c r="AB873" s="13"/>
      <c r="AC873" s="13"/>
      <c r="AD873" s="13"/>
      <c r="AE873" s="13"/>
      <c r="AF873" s="13"/>
      <c r="AG873" s="13"/>
      <c r="AH873" s="39"/>
      <c r="AI873" s="140"/>
      <c r="AJ873" s="39"/>
      <c r="AK873" s="140"/>
      <c r="AL873" s="13"/>
      <c r="AM873" s="13"/>
      <c r="AN873" s="13"/>
      <c r="AO873" s="155"/>
      <c r="AP873" s="26"/>
      <c r="AQ873" s="26"/>
      <c r="AR873" s="26"/>
      <c r="AS873" s="26"/>
      <c r="AT873" s="26"/>
      <c r="AU873" s="26"/>
      <c r="AV873" s="26"/>
      <c r="AW873" s="26"/>
      <c r="AX873" s="26"/>
      <c r="AY873" s="26"/>
      <c r="AZ873" s="26"/>
      <c r="BA873" s="26"/>
      <c r="BB873" s="26"/>
      <c r="BC873" s="26"/>
      <c r="BD873" s="26"/>
      <c r="BE873" s="26"/>
      <c r="BF873" s="26"/>
    </row>
    <row r="874" spans="1:58" ht="15.75" customHeight="1" outlineLevel="1" x14ac:dyDescent="0.45">
      <c r="A874" s="13">
        <v>871</v>
      </c>
      <c r="B874" s="39" t="s">
        <v>524</v>
      </c>
      <c r="C874" s="216" t="s">
        <v>525</v>
      </c>
      <c r="D874" s="13" t="s">
        <v>830</v>
      </c>
      <c r="E874" s="13"/>
      <c r="F874" s="132" t="s">
        <v>181</v>
      </c>
      <c r="G874" s="13"/>
      <c r="H874" s="13"/>
      <c r="I874" s="13"/>
      <c r="J874" s="13"/>
      <c r="K874" s="13"/>
      <c r="L874" s="13"/>
      <c r="M874" s="39"/>
      <c r="N874" s="161" t="s">
        <v>659</v>
      </c>
      <c r="O874" s="69" t="s">
        <v>364</v>
      </c>
      <c r="P874" s="91">
        <v>37.212611111111109</v>
      </c>
      <c r="Q874" s="91">
        <v>-75.603944444444451</v>
      </c>
      <c r="R874" s="14" t="s">
        <v>204</v>
      </c>
      <c r="S874" s="87" t="s">
        <v>356</v>
      </c>
      <c r="T874" s="87"/>
      <c r="U874" s="87"/>
      <c r="V874" s="87"/>
      <c r="W874" s="94"/>
      <c r="X874" s="39"/>
      <c r="Y874" s="13"/>
      <c r="Z874" s="13"/>
      <c r="AA874" s="13"/>
      <c r="AB874" s="13"/>
      <c r="AC874" s="13"/>
      <c r="AD874" s="13"/>
      <c r="AE874" s="13"/>
      <c r="AF874" s="13"/>
      <c r="AG874" s="13"/>
      <c r="AH874" s="39"/>
      <c r="AI874" s="140"/>
      <c r="AJ874" s="39"/>
      <c r="AK874" s="140"/>
      <c r="AL874" s="13"/>
      <c r="AM874" s="13"/>
      <c r="AN874" s="13"/>
      <c r="AO874" s="155"/>
      <c r="AP874" s="26"/>
      <c r="AQ874" s="26"/>
      <c r="AR874" s="26"/>
      <c r="AS874" s="26"/>
      <c r="AT874" s="26"/>
      <c r="AU874" s="26"/>
      <c r="AV874" s="26"/>
      <c r="AW874" s="26"/>
      <c r="AX874" s="26"/>
      <c r="AY874" s="26"/>
      <c r="AZ874" s="26"/>
      <c r="BA874" s="26"/>
      <c r="BB874" s="26"/>
      <c r="BC874" s="26"/>
      <c r="BD874" s="26"/>
      <c r="BE874" s="26"/>
      <c r="BF874" s="26"/>
    </row>
    <row r="875" spans="1:58" ht="15.75" customHeight="1" outlineLevel="1" x14ac:dyDescent="0.45">
      <c r="A875" s="13">
        <v>872</v>
      </c>
      <c r="B875" s="39" t="s">
        <v>524</v>
      </c>
      <c r="C875" s="216" t="s">
        <v>525</v>
      </c>
      <c r="D875" s="13" t="s">
        <v>830</v>
      </c>
      <c r="E875" s="13"/>
      <c r="F875" s="132" t="s">
        <v>181</v>
      </c>
      <c r="G875" s="13"/>
      <c r="H875" s="13"/>
      <c r="I875" s="13"/>
      <c r="J875" s="13"/>
      <c r="K875" s="13"/>
      <c r="L875" s="13"/>
      <c r="M875" s="39"/>
      <c r="N875" s="161" t="s">
        <v>659</v>
      </c>
      <c r="O875" s="69" t="s">
        <v>364</v>
      </c>
      <c r="P875" s="91">
        <v>37.212611111111109</v>
      </c>
      <c r="Q875" s="91">
        <v>-75.603944444444451</v>
      </c>
      <c r="R875" s="14" t="s">
        <v>204</v>
      </c>
      <c r="S875" s="87" t="s">
        <v>356</v>
      </c>
      <c r="T875" s="87"/>
      <c r="U875" s="87"/>
      <c r="V875" s="87"/>
      <c r="W875" s="94"/>
      <c r="X875" s="39"/>
      <c r="Y875" s="13"/>
      <c r="Z875" s="13"/>
      <c r="AA875" s="13"/>
      <c r="AB875" s="13"/>
      <c r="AC875" s="13"/>
      <c r="AD875" s="13"/>
      <c r="AE875" s="13"/>
      <c r="AF875" s="13"/>
      <c r="AG875" s="13"/>
      <c r="AH875" s="39"/>
      <c r="AI875" s="140"/>
      <c r="AJ875" s="39"/>
      <c r="AK875" s="140"/>
      <c r="AL875" s="13"/>
      <c r="AM875" s="13"/>
      <c r="AN875" s="13"/>
      <c r="AO875" s="155"/>
      <c r="AP875" s="26"/>
      <c r="AQ875" s="26"/>
      <c r="AR875" s="26"/>
      <c r="AS875" s="26"/>
      <c r="AT875" s="26"/>
      <c r="AU875" s="26"/>
      <c r="AV875" s="26"/>
      <c r="AW875" s="26"/>
      <c r="AX875" s="26"/>
      <c r="AY875" s="26"/>
      <c r="AZ875" s="26"/>
      <c r="BA875" s="26"/>
      <c r="BB875" s="26"/>
      <c r="BC875" s="26"/>
      <c r="BD875" s="26"/>
      <c r="BE875" s="26"/>
      <c r="BF875" s="26"/>
    </row>
    <row r="876" spans="1:58" ht="15.75" customHeight="1" outlineLevel="1" x14ac:dyDescent="0.45">
      <c r="A876" s="13">
        <v>873</v>
      </c>
      <c r="B876" s="39" t="s">
        <v>524</v>
      </c>
      <c r="C876" s="216" t="s">
        <v>525</v>
      </c>
      <c r="D876" s="13" t="s">
        <v>831</v>
      </c>
      <c r="E876" s="13"/>
      <c r="F876" s="133" t="s">
        <v>275</v>
      </c>
      <c r="G876" s="13"/>
      <c r="H876" s="13"/>
      <c r="I876" s="13"/>
      <c r="J876" s="13"/>
      <c r="K876" s="13"/>
      <c r="L876" s="13"/>
      <c r="M876" s="39"/>
      <c r="N876" s="161" t="s">
        <v>832</v>
      </c>
      <c r="O876" s="69" t="s">
        <v>495</v>
      </c>
      <c r="P876" s="91">
        <v>8.0500000000000007</v>
      </c>
      <c r="Q876" s="91">
        <v>98.416700000000006</v>
      </c>
      <c r="R876" s="14" t="s">
        <v>197</v>
      </c>
      <c r="S876" s="87" t="s">
        <v>426</v>
      </c>
      <c r="T876" s="87"/>
      <c r="U876" s="87"/>
      <c r="V876" s="87"/>
      <c r="W876" s="94"/>
      <c r="X876" s="39"/>
      <c r="Y876" s="13"/>
      <c r="Z876" s="13"/>
      <c r="AA876" s="13"/>
      <c r="AB876" s="13"/>
      <c r="AC876" s="13"/>
      <c r="AD876" s="13"/>
      <c r="AE876" s="13"/>
      <c r="AF876" s="13"/>
      <c r="AG876" s="13"/>
      <c r="AH876" s="39"/>
      <c r="AI876" s="140"/>
      <c r="AJ876" s="39"/>
      <c r="AK876" s="140"/>
      <c r="AL876" s="13"/>
      <c r="AM876" s="13"/>
      <c r="AN876" s="13"/>
      <c r="AO876" s="155"/>
      <c r="AP876" s="26"/>
      <c r="AQ876" s="26"/>
      <c r="AR876" s="26"/>
      <c r="AS876" s="26"/>
      <c r="AT876" s="26"/>
      <c r="AU876" s="26"/>
      <c r="AV876" s="26"/>
      <c r="AW876" s="26"/>
      <c r="AX876" s="26"/>
      <c r="AY876" s="26"/>
      <c r="AZ876" s="26"/>
      <c r="BA876" s="26"/>
      <c r="BB876" s="26"/>
      <c r="BC876" s="26"/>
      <c r="BD876" s="26"/>
      <c r="BE876" s="26"/>
      <c r="BF876" s="26"/>
    </row>
    <row r="877" spans="1:58" ht="15.75" customHeight="1" outlineLevel="1" x14ac:dyDescent="0.45">
      <c r="A877" s="13">
        <v>874</v>
      </c>
      <c r="B877" s="39" t="s">
        <v>524</v>
      </c>
      <c r="C877" s="216" t="s">
        <v>525</v>
      </c>
      <c r="D877" s="13" t="s">
        <v>831</v>
      </c>
      <c r="E877" s="13"/>
      <c r="F877" s="132" t="s">
        <v>529</v>
      </c>
      <c r="G877" s="13"/>
      <c r="H877" s="13"/>
      <c r="I877" s="13"/>
      <c r="J877" s="13"/>
      <c r="K877" s="13"/>
      <c r="L877" s="13"/>
      <c r="M877" s="39"/>
      <c r="N877" s="161" t="s">
        <v>832</v>
      </c>
      <c r="O877" s="69" t="s">
        <v>495</v>
      </c>
      <c r="P877" s="91">
        <v>8.0500000000000007</v>
      </c>
      <c r="Q877" s="91">
        <v>98.416700000000006</v>
      </c>
      <c r="R877" s="14" t="s">
        <v>197</v>
      </c>
      <c r="S877" s="87" t="s">
        <v>426</v>
      </c>
      <c r="T877" s="87"/>
      <c r="U877" s="87"/>
      <c r="V877" s="87"/>
      <c r="W877" s="94"/>
      <c r="X877" s="39"/>
      <c r="Y877" s="13"/>
      <c r="Z877" s="13"/>
      <c r="AA877" s="13"/>
      <c r="AB877" s="13"/>
      <c r="AC877" s="13"/>
      <c r="AD877" s="13"/>
      <c r="AE877" s="13"/>
      <c r="AF877" s="13"/>
      <c r="AG877" s="13"/>
      <c r="AH877" s="39"/>
      <c r="AI877" s="140"/>
      <c r="AJ877" s="39"/>
      <c r="AK877" s="140"/>
      <c r="AL877" s="13"/>
      <c r="AM877" s="13"/>
      <c r="AN877" s="13"/>
      <c r="AO877" s="155"/>
      <c r="AP877" s="26"/>
      <c r="AQ877" s="26"/>
      <c r="AR877" s="26"/>
      <c r="AS877" s="26"/>
      <c r="AT877" s="26"/>
      <c r="AU877" s="26"/>
      <c r="AV877" s="26"/>
      <c r="AW877" s="26"/>
      <c r="AX877" s="26"/>
      <c r="AY877" s="26"/>
      <c r="AZ877" s="26"/>
      <c r="BA877" s="26"/>
      <c r="BB877" s="26"/>
      <c r="BC877" s="26"/>
      <c r="BD877" s="26"/>
      <c r="BE877" s="26"/>
      <c r="BF877" s="26"/>
    </row>
    <row r="878" spans="1:58" ht="15.75" customHeight="1" outlineLevel="1" x14ac:dyDescent="0.45">
      <c r="A878" s="13">
        <v>875</v>
      </c>
      <c r="B878" s="39" t="s">
        <v>524</v>
      </c>
      <c r="C878" s="216" t="s">
        <v>525</v>
      </c>
      <c r="D878" s="13" t="s">
        <v>833</v>
      </c>
      <c r="E878" s="13"/>
      <c r="F878" s="132" t="s">
        <v>181</v>
      </c>
      <c r="G878" s="13"/>
      <c r="H878" s="13"/>
      <c r="I878" s="13"/>
      <c r="J878" s="13"/>
      <c r="K878" s="13"/>
      <c r="L878" s="13"/>
      <c r="M878" s="39"/>
      <c r="N878" s="161" t="s">
        <v>834</v>
      </c>
      <c r="O878" s="69" t="s">
        <v>835</v>
      </c>
      <c r="P878" s="91">
        <v>-26.028600000000001</v>
      </c>
      <c r="Q878" s="91">
        <v>32.878999999999998</v>
      </c>
      <c r="R878" s="14" t="s">
        <v>190</v>
      </c>
      <c r="S878" s="87" t="s">
        <v>464</v>
      </c>
      <c r="T878" s="87"/>
      <c r="U878" s="87"/>
      <c r="V878" s="87"/>
      <c r="W878" s="94"/>
      <c r="X878" s="39"/>
      <c r="Y878" s="13"/>
      <c r="Z878" s="13"/>
      <c r="AA878" s="13"/>
      <c r="AB878" s="13"/>
      <c r="AC878" s="13"/>
      <c r="AD878" s="13"/>
      <c r="AE878" s="13"/>
      <c r="AF878" s="13"/>
      <c r="AG878" s="13"/>
      <c r="AH878" s="39"/>
      <c r="AI878" s="140"/>
      <c r="AJ878" s="39"/>
      <c r="AK878" s="140"/>
      <c r="AL878" s="13"/>
      <c r="AM878" s="13"/>
      <c r="AN878" s="13"/>
      <c r="AO878" s="155"/>
      <c r="AP878" s="26"/>
      <c r="AQ878" s="26"/>
      <c r="AR878" s="26"/>
      <c r="AS878" s="26"/>
      <c r="AT878" s="26"/>
      <c r="AU878" s="26"/>
      <c r="AV878" s="26"/>
      <c r="AW878" s="26"/>
      <c r="AX878" s="26"/>
      <c r="AY878" s="26"/>
      <c r="AZ878" s="26"/>
      <c r="BA878" s="26"/>
      <c r="BB878" s="26"/>
      <c r="BC878" s="26"/>
      <c r="BD878" s="26"/>
      <c r="BE878" s="26"/>
      <c r="BF878" s="26"/>
    </row>
    <row r="879" spans="1:58" ht="15.75" customHeight="1" outlineLevel="1" x14ac:dyDescent="0.45">
      <c r="A879" s="13">
        <v>876</v>
      </c>
      <c r="B879" s="39" t="s">
        <v>524</v>
      </c>
      <c r="C879" s="216" t="s">
        <v>525</v>
      </c>
      <c r="D879" s="13" t="s">
        <v>833</v>
      </c>
      <c r="E879" s="13"/>
      <c r="F879" s="132" t="s">
        <v>181</v>
      </c>
      <c r="G879" s="13"/>
      <c r="H879" s="13"/>
      <c r="I879" s="13"/>
      <c r="J879" s="13"/>
      <c r="K879" s="13"/>
      <c r="L879" s="13"/>
      <c r="M879" s="39"/>
      <c r="N879" s="161" t="s">
        <v>834</v>
      </c>
      <c r="O879" s="69" t="s">
        <v>835</v>
      </c>
      <c r="P879" s="91">
        <v>-26.028600000000001</v>
      </c>
      <c r="Q879" s="91">
        <v>32.878999999999998</v>
      </c>
      <c r="R879" s="14" t="s">
        <v>190</v>
      </c>
      <c r="S879" s="87" t="s">
        <v>464</v>
      </c>
      <c r="T879" s="87"/>
      <c r="U879" s="87"/>
      <c r="V879" s="87"/>
      <c r="W879" s="94"/>
      <c r="X879" s="39"/>
      <c r="Y879" s="13"/>
      <c r="Z879" s="13"/>
      <c r="AA879" s="13"/>
      <c r="AB879" s="13"/>
      <c r="AC879" s="13"/>
      <c r="AD879" s="13"/>
      <c r="AE879" s="13"/>
      <c r="AF879" s="13"/>
      <c r="AG879" s="13"/>
      <c r="AH879" s="39"/>
      <c r="AI879" s="140"/>
      <c r="AJ879" s="39"/>
      <c r="AK879" s="140"/>
      <c r="AL879" s="13"/>
      <c r="AM879" s="13"/>
      <c r="AN879" s="13"/>
      <c r="AO879" s="155"/>
      <c r="AP879" s="26"/>
      <c r="AQ879" s="26"/>
      <c r="AR879" s="26"/>
      <c r="AS879" s="26"/>
      <c r="AT879" s="26"/>
      <c r="AU879" s="26"/>
      <c r="AV879" s="26"/>
      <c r="AW879" s="26"/>
      <c r="AX879" s="26"/>
      <c r="AY879" s="26"/>
      <c r="AZ879" s="26"/>
      <c r="BA879" s="26"/>
      <c r="BB879" s="26"/>
      <c r="BC879" s="26"/>
      <c r="BD879" s="26"/>
      <c r="BE879" s="26"/>
      <c r="BF879" s="26"/>
    </row>
    <row r="880" spans="1:58" ht="15.75" customHeight="1" outlineLevel="1" x14ac:dyDescent="0.45">
      <c r="A880" s="13">
        <v>877</v>
      </c>
      <c r="B880" s="39" t="s">
        <v>524</v>
      </c>
      <c r="C880" s="216" t="s">
        <v>525</v>
      </c>
      <c r="D880" s="13" t="s">
        <v>833</v>
      </c>
      <c r="E880" s="13"/>
      <c r="F880" s="132" t="s">
        <v>181</v>
      </c>
      <c r="G880" s="13"/>
      <c r="H880" s="13"/>
      <c r="I880" s="13"/>
      <c r="J880" s="13"/>
      <c r="K880" s="13"/>
      <c r="L880" s="13"/>
      <c r="M880" s="39"/>
      <c r="N880" s="161" t="s">
        <v>834</v>
      </c>
      <c r="O880" s="69" t="s">
        <v>835</v>
      </c>
      <c r="P880" s="91">
        <v>-26.0566</v>
      </c>
      <c r="Q880" s="91">
        <v>32.056600000000003</v>
      </c>
      <c r="R880" s="14" t="s">
        <v>190</v>
      </c>
      <c r="S880" s="87" t="s">
        <v>464</v>
      </c>
      <c r="T880" s="87"/>
      <c r="U880" s="87"/>
      <c r="V880" s="87"/>
      <c r="W880" s="94"/>
      <c r="X880" s="39"/>
      <c r="Y880" s="13"/>
      <c r="Z880" s="13"/>
      <c r="AA880" s="13"/>
      <c r="AB880" s="13"/>
      <c r="AC880" s="13"/>
      <c r="AD880" s="13"/>
      <c r="AE880" s="13"/>
      <c r="AF880" s="13"/>
      <c r="AG880" s="13"/>
      <c r="AH880" s="39"/>
      <c r="AI880" s="140"/>
      <c r="AJ880" s="39"/>
      <c r="AK880" s="140"/>
      <c r="AL880" s="13"/>
      <c r="AM880" s="13"/>
      <c r="AN880" s="13"/>
      <c r="AO880" s="155"/>
      <c r="AP880" s="26"/>
      <c r="AQ880" s="26"/>
      <c r="AR880" s="26"/>
      <c r="AS880" s="26"/>
      <c r="AT880" s="26"/>
      <c r="AU880" s="26"/>
      <c r="AV880" s="26"/>
      <c r="AW880" s="26"/>
      <c r="AX880" s="26"/>
      <c r="AY880" s="26"/>
      <c r="AZ880" s="26"/>
      <c r="BA880" s="26"/>
      <c r="BB880" s="26"/>
      <c r="BC880" s="26"/>
      <c r="BD880" s="26"/>
      <c r="BE880" s="26"/>
      <c r="BF880" s="26"/>
    </row>
    <row r="881" spans="1:58" ht="15.75" customHeight="1" outlineLevel="1" x14ac:dyDescent="0.45">
      <c r="A881" s="13">
        <v>878</v>
      </c>
      <c r="B881" s="39" t="s">
        <v>524</v>
      </c>
      <c r="C881" s="216" t="s">
        <v>525</v>
      </c>
      <c r="D881" s="13" t="s">
        <v>833</v>
      </c>
      <c r="E881" s="13"/>
      <c r="F881" s="132" t="s">
        <v>181</v>
      </c>
      <c r="G881" s="13"/>
      <c r="H881" s="13"/>
      <c r="I881" s="13"/>
      <c r="J881" s="13"/>
      <c r="K881" s="13"/>
      <c r="L881" s="13"/>
      <c r="M881" s="39"/>
      <c r="N881" s="161" t="s">
        <v>834</v>
      </c>
      <c r="O881" s="69" t="s">
        <v>835</v>
      </c>
      <c r="P881" s="91">
        <v>-26.0566</v>
      </c>
      <c r="Q881" s="91">
        <v>32.056600000000003</v>
      </c>
      <c r="R881" s="14" t="s">
        <v>190</v>
      </c>
      <c r="S881" s="87" t="s">
        <v>464</v>
      </c>
      <c r="T881" s="87"/>
      <c r="U881" s="87"/>
      <c r="V881" s="87"/>
      <c r="W881" s="94"/>
      <c r="X881" s="39"/>
      <c r="Y881" s="13"/>
      <c r="Z881" s="13"/>
      <c r="AA881" s="13"/>
      <c r="AB881" s="13"/>
      <c r="AC881" s="13"/>
      <c r="AD881" s="13"/>
      <c r="AE881" s="13"/>
      <c r="AF881" s="13"/>
      <c r="AG881" s="13"/>
      <c r="AH881" s="39"/>
      <c r="AI881" s="140"/>
      <c r="AJ881" s="39"/>
      <c r="AK881" s="140"/>
      <c r="AL881" s="13"/>
      <c r="AM881" s="13"/>
      <c r="AN881" s="13"/>
      <c r="AO881" s="155"/>
      <c r="AP881" s="26"/>
      <c r="AQ881" s="26"/>
      <c r="AR881" s="26"/>
      <c r="AS881" s="26"/>
      <c r="AT881" s="26"/>
      <c r="AU881" s="26"/>
      <c r="AV881" s="26"/>
      <c r="AW881" s="26"/>
      <c r="AX881" s="26"/>
      <c r="AY881" s="26"/>
      <c r="AZ881" s="26"/>
      <c r="BA881" s="26"/>
      <c r="BB881" s="26"/>
      <c r="BC881" s="26"/>
      <c r="BD881" s="26"/>
      <c r="BE881" s="26"/>
      <c r="BF881" s="26"/>
    </row>
    <row r="882" spans="1:58" ht="15.75" customHeight="1" outlineLevel="1" x14ac:dyDescent="0.45">
      <c r="A882" s="13">
        <v>879</v>
      </c>
      <c r="B882" s="39" t="s">
        <v>524</v>
      </c>
      <c r="C882" s="216" t="s">
        <v>525</v>
      </c>
      <c r="D882" s="13" t="s">
        <v>833</v>
      </c>
      <c r="E882" s="13"/>
      <c r="F882" s="132" t="s">
        <v>181</v>
      </c>
      <c r="G882" s="13"/>
      <c r="H882" s="13"/>
      <c r="I882" s="13"/>
      <c r="J882" s="13"/>
      <c r="K882" s="13"/>
      <c r="L882" s="13"/>
      <c r="M882" s="39"/>
      <c r="N882" s="161" t="s">
        <v>834</v>
      </c>
      <c r="O882" s="69" t="s">
        <v>835</v>
      </c>
      <c r="P882" s="91">
        <v>-26.066199999999998</v>
      </c>
      <c r="Q882" s="91">
        <v>32.919199999999996</v>
      </c>
      <c r="R882" s="14" t="s">
        <v>190</v>
      </c>
      <c r="S882" s="87" t="s">
        <v>464</v>
      </c>
      <c r="T882" s="87"/>
      <c r="U882" s="87"/>
      <c r="V882" s="87"/>
      <c r="W882" s="94"/>
      <c r="X882" s="39"/>
      <c r="Y882" s="13"/>
      <c r="Z882" s="13"/>
      <c r="AA882" s="13"/>
      <c r="AB882" s="13"/>
      <c r="AC882" s="13"/>
      <c r="AD882" s="13"/>
      <c r="AE882" s="13"/>
      <c r="AF882" s="13"/>
      <c r="AG882" s="13"/>
      <c r="AH882" s="39"/>
      <c r="AI882" s="140"/>
      <c r="AJ882" s="39"/>
      <c r="AK882" s="140"/>
      <c r="AL882" s="13"/>
      <c r="AM882" s="13"/>
      <c r="AN882" s="13"/>
      <c r="AO882" s="155"/>
      <c r="AP882" s="26"/>
      <c r="AQ882" s="26"/>
      <c r="AR882" s="26"/>
      <c r="AS882" s="26"/>
      <c r="AT882" s="26"/>
      <c r="AU882" s="26"/>
      <c r="AV882" s="26"/>
      <c r="AW882" s="26"/>
      <c r="AX882" s="26"/>
      <c r="AY882" s="26"/>
      <c r="AZ882" s="26"/>
      <c r="BA882" s="26"/>
      <c r="BB882" s="26"/>
      <c r="BC882" s="26"/>
      <c r="BD882" s="26"/>
      <c r="BE882" s="26"/>
      <c r="BF882" s="26"/>
    </row>
    <row r="883" spans="1:58" ht="15.75" customHeight="1" outlineLevel="1" x14ac:dyDescent="0.45">
      <c r="A883" s="13">
        <v>880</v>
      </c>
      <c r="B883" s="39" t="s">
        <v>524</v>
      </c>
      <c r="C883" s="216" t="s">
        <v>525</v>
      </c>
      <c r="D883" s="13" t="s">
        <v>833</v>
      </c>
      <c r="E883" s="13"/>
      <c r="F883" s="132" t="s">
        <v>181</v>
      </c>
      <c r="G883" s="13"/>
      <c r="H883" s="13"/>
      <c r="I883" s="13"/>
      <c r="J883" s="13"/>
      <c r="K883" s="13"/>
      <c r="L883" s="13"/>
      <c r="M883" s="39"/>
      <c r="N883" s="161" t="s">
        <v>834</v>
      </c>
      <c r="O883" s="69" t="s">
        <v>835</v>
      </c>
      <c r="P883" s="91">
        <v>-26.066199999999998</v>
      </c>
      <c r="Q883" s="91">
        <v>32.919199999999996</v>
      </c>
      <c r="R883" s="14" t="s">
        <v>190</v>
      </c>
      <c r="S883" s="87" t="s">
        <v>464</v>
      </c>
      <c r="T883" s="87"/>
      <c r="U883" s="87"/>
      <c r="V883" s="87"/>
      <c r="W883" s="94"/>
      <c r="X883" s="39"/>
      <c r="Y883" s="13"/>
      <c r="Z883" s="13"/>
      <c r="AA883" s="13"/>
      <c r="AB883" s="13"/>
      <c r="AC883" s="13"/>
      <c r="AD883" s="13"/>
      <c r="AE883" s="13"/>
      <c r="AF883" s="13"/>
      <c r="AG883" s="13"/>
      <c r="AH883" s="39"/>
      <c r="AI883" s="140"/>
      <c r="AJ883" s="39"/>
      <c r="AK883" s="140"/>
      <c r="AL883" s="13"/>
      <c r="AM883" s="13"/>
      <c r="AN883" s="13"/>
      <c r="AO883" s="155"/>
      <c r="AP883" s="26"/>
      <c r="AQ883" s="26"/>
      <c r="AR883" s="26"/>
      <c r="AS883" s="26"/>
      <c r="AT883" s="26"/>
      <c r="AU883" s="26"/>
      <c r="AV883" s="26"/>
      <c r="AW883" s="26"/>
      <c r="AX883" s="26"/>
      <c r="AY883" s="26"/>
      <c r="AZ883" s="26"/>
      <c r="BA883" s="26"/>
      <c r="BB883" s="26"/>
      <c r="BC883" s="26"/>
      <c r="BD883" s="26"/>
      <c r="BE883" s="26"/>
      <c r="BF883" s="26"/>
    </row>
    <row r="884" spans="1:58" ht="15.75" customHeight="1" outlineLevel="1" x14ac:dyDescent="0.45">
      <c r="A884" s="13">
        <v>881</v>
      </c>
      <c r="B884" s="39" t="s">
        <v>524</v>
      </c>
      <c r="C884" s="216" t="s">
        <v>525</v>
      </c>
      <c r="D884" s="13" t="s">
        <v>833</v>
      </c>
      <c r="E884" s="13"/>
      <c r="F884" s="132" t="s">
        <v>181</v>
      </c>
      <c r="G884" s="13"/>
      <c r="H884" s="13"/>
      <c r="I884" s="13"/>
      <c r="J884" s="13"/>
      <c r="K884" s="13"/>
      <c r="L884" s="13"/>
      <c r="M884" s="39"/>
      <c r="N884" s="161" t="s">
        <v>834</v>
      </c>
      <c r="O884" s="69" t="s">
        <v>835</v>
      </c>
      <c r="P884" s="91">
        <v>-26.028600000000001</v>
      </c>
      <c r="Q884" s="91">
        <v>32.878999999999998</v>
      </c>
      <c r="R884" s="14" t="s">
        <v>190</v>
      </c>
      <c r="S884" s="87" t="s">
        <v>464</v>
      </c>
      <c r="T884" s="87"/>
      <c r="U884" s="87"/>
      <c r="V884" s="87"/>
      <c r="W884" s="94"/>
      <c r="X884" s="39"/>
      <c r="Y884" s="13"/>
      <c r="Z884" s="13"/>
      <c r="AA884" s="13"/>
      <c r="AB884" s="13"/>
      <c r="AC884" s="13"/>
      <c r="AD884" s="13"/>
      <c r="AE884" s="13"/>
      <c r="AF884" s="13"/>
      <c r="AG884" s="13"/>
      <c r="AH884" s="39"/>
      <c r="AI884" s="140"/>
      <c r="AJ884" s="39"/>
      <c r="AK884" s="140"/>
      <c r="AL884" s="13"/>
      <c r="AM884" s="13"/>
      <c r="AN884" s="13"/>
      <c r="AO884" s="155"/>
      <c r="AP884" s="26"/>
      <c r="AQ884" s="26"/>
      <c r="AR884" s="26"/>
      <c r="AS884" s="26"/>
      <c r="AT884" s="26"/>
      <c r="AU884" s="26"/>
      <c r="AV884" s="26"/>
      <c r="AW884" s="26"/>
      <c r="AX884" s="26"/>
      <c r="AY884" s="26"/>
      <c r="AZ884" s="26"/>
      <c r="BA884" s="26"/>
      <c r="BB884" s="26"/>
      <c r="BC884" s="26"/>
      <c r="BD884" s="26"/>
      <c r="BE884" s="26"/>
      <c r="BF884" s="26"/>
    </row>
    <row r="885" spans="1:58" ht="15.75" customHeight="1" outlineLevel="1" x14ac:dyDescent="0.45">
      <c r="A885" s="13">
        <v>882</v>
      </c>
      <c r="B885" s="39" t="s">
        <v>524</v>
      </c>
      <c r="C885" s="216" t="s">
        <v>525</v>
      </c>
      <c r="D885" s="13" t="s">
        <v>833</v>
      </c>
      <c r="E885" s="13"/>
      <c r="F885" s="132" t="s">
        <v>181</v>
      </c>
      <c r="G885" s="13"/>
      <c r="H885" s="13"/>
      <c r="I885" s="13"/>
      <c r="J885" s="13"/>
      <c r="K885" s="13"/>
      <c r="L885" s="13"/>
      <c r="M885" s="39"/>
      <c r="N885" s="161" t="s">
        <v>834</v>
      </c>
      <c r="O885" s="69" t="s">
        <v>835</v>
      </c>
      <c r="P885" s="91">
        <v>-26.028600000000001</v>
      </c>
      <c r="Q885" s="91">
        <v>32.878999999999998</v>
      </c>
      <c r="R885" s="14" t="s">
        <v>190</v>
      </c>
      <c r="S885" s="87" t="s">
        <v>464</v>
      </c>
      <c r="T885" s="87"/>
      <c r="U885" s="87"/>
      <c r="V885" s="87"/>
      <c r="W885" s="94"/>
      <c r="X885" s="39"/>
      <c r="Y885" s="13"/>
      <c r="Z885" s="13"/>
      <c r="AA885" s="13"/>
      <c r="AB885" s="13"/>
      <c r="AC885" s="13"/>
      <c r="AD885" s="13"/>
      <c r="AE885" s="13"/>
      <c r="AF885" s="13"/>
      <c r="AG885" s="13"/>
      <c r="AH885" s="39"/>
      <c r="AI885" s="140"/>
      <c r="AJ885" s="39"/>
      <c r="AK885" s="140"/>
      <c r="AL885" s="13"/>
      <c r="AM885" s="13"/>
      <c r="AN885" s="13"/>
      <c r="AO885" s="155"/>
      <c r="AP885" s="26"/>
      <c r="AQ885" s="26"/>
      <c r="AR885" s="26"/>
      <c r="AS885" s="26"/>
      <c r="AT885" s="26"/>
      <c r="AU885" s="26"/>
      <c r="AV885" s="26"/>
      <c r="AW885" s="26"/>
      <c r="AX885" s="26"/>
      <c r="AY885" s="26"/>
      <c r="AZ885" s="26"/>
      <c r="BA885" s="26"/>
      <c r="BB885" s="26"/>
      <c r="BC885" s="26"/>
      <c r="BD885" s="26"/>
      <c r="BE885" s="26"/>
      <c r="BF885" s="26"/>
    </row>
    <row r="886" spans="1:58" ht="15.75" customHeight="1" outlineLevel="1" x14ac:dyDescent="0.45">
      <c r="A886" s="13">
        <v>883</v>
      </c>
      <c r="B886" s="39" t="s">
        <v>524</v>
      </c>
      <c r="C886" s="216" t="s">
        <v>525</v>
      </c>
      <c r="D886" s="13" t="s">
        <v>833</v>
      </c>
      <c r="E886" s="13"/>
      <c r="F886" s="132" t="s">
        <v>181</v>
      </c>
      <c r="G886" s="13"/>
      <c r="H886" s="13"/>
      <c r="I886" s="13"/>
      <c r="J886" s="13"/>
      <c r="K886" s="13"/>
      <c r="L886" s="13"/>
      <c r="M886" s="39"/>
      <c r="N886" s="161" t="s">
        <v>834</v>
      </c>
      <c r="O886" s="69" t="s">
        <v>835</v>
      </c>
      <c r="P886" s="91">
        <v>-26.0566</v>
      </c>
      <c r="Q886" s="91">
        <v>32.056600000000003</v>
      </c>
      <c r="R886" s="14" t="s">
        <v>190</v>
      </c>
      <c r="S886" s="87" t="s">
        <v>464</v>
      </c>
      <c r="T886" s="87"/>
      <c r="U886" s="87"/>
      <c r="V886" s="87"/>
      <c r="W886" s="94"/>
      <c r="X886" s="39"/>
      <c r="Y886" s="13"/>
      <c r="Z886" s="13"/>
      <c r="AA886" s="13"/>
      <c r="AB886" s="13"/>
      <c r="AC886" s="13"/>
      <c r="AD886" s="13"/>
      <c r="AE886" s="13"/>
      <c r="AF886" s="13"/>
      <c r="AG886" s="13"/>
      <c r="AH886" s="39"/>
      <c r="AI886" s="140"/>
      <c r="AJ886" s="39"/>
      <c r="AK886" s="140"/>
      <c r="AL886" s="13"/>
      <c r="AM886" s="13"/>
      <c r="AN886" s="13"/>
      <c r="AO886" s="155"/>
      <c r="AP886" s="26"/>
      <c r="AQ886" s="26"/>
      <c r="AR886" s="26"/>
      <c r="AS886" s="26"/>
      <c r="AT886" s="26"/>
      <c r="AU886" s="26"/>
      <c r="AV886" s="26"/>
      <c r="AW886" s="26"/>
      <c r="AX886" s="26"/>
      <c r="AY886" s="26"/>
      <c r="AZ886" s="26"/>
      <c r="BA886" s="26"/>
      <c r="BB886" s="26"/>
      <c r="BC886" s="26"/>
      <c r="BD886" s="26"/>
      <c r="BE886" s="26"/>
      <c r="BF886" s="26"/>
    </row>
    <row r="887" spans="1:58" ht="15.75" customHeight="1" outlineLevel="1" x14ac:dyDescent="0.45">
      <c r="A887" s="13">
        <v>884</v>
      </c>
      <c r="B887" s="39" t="s">
        <v>524</v>
      </c>
      <c r="C887" s="216" t="s">
        <v>525</v>
      </c>
      <c r="D887" s="13" t="s">
        <v>833</v>
      </c>
      <c r="E887" s="13"/>
      <c r="F887" s="132" t="s">
        <v>181</v>
      </c>
      <c r="G887" s="13"/>
      <c r="H887" s="13"/>
      <c r="I887" s="13"/>
      <c r="J887" s="13"/>
      <c r="K887" s="13"/>
      <c r="L887" s="13"/>
      <c r="M887" s="39"/>
      <c r="N887" s="161" t="s">
        <v>834</v>
      </c>
      <c r="O887" s="69" t="s">
        <v>835</v>
      </c>
      <c r="P887" s="91">
        <v>-26.0566</v>
      </c>
      <c r="Q887" s="91">
        <v>32.056600000000003</v>
      </c>
      <c r="R887" s="14" t="s">
        <v>190</v>
      </c>
      <c r="S887" s="87" t="s">
        <v>464</v>
      </c>
      <c r="T887" s="87"/>
      <c r="U887" s="87"/>
      <c r="V887" s="87"/>
      <c r="W887" s="94"/>
      <c r="X887" s="39"/>
      <c r="Y887" s="13"/>
      <c r="Z887" s="13"/>
      <c r="AA887" s="13"/>
      <c r="AB887" s="13"/>
      <c r="AC887" s="13"/>
      <c r="AD887" s="13"/>
      <c r="AE887" s="13"/>
      <c r="AF887" s="13"/>
      <c r="AG887" s="13"/>
      <c r="AH887" s="39"/>
      <c r="AI887" s="140"/>
      <c r="AJ887" s="39"/>
      <c r="AK887" s="140"/>
      <c r="AL887" s="13"/>
      <c r="AM887" s="13"/>
      <c r="AN887" s="13"/>
      <c r="AO887" s="155"/>
      <c r="AP887" s="26"/>
      <c r="AQ887" s="26"/>
      <c r="AR887" s="26"/>
      <c r="AS887" s="26"/>
      <c r="AT887" s="26"/>
      <c r="AU887" s="26"/>
      <c r="AV887" s="26"/>
      <c r="AW887" s="26"/>
      <c r="AX887" s="26"/>
      <c r="AY887" s="26"/>
      <c r="AZ887" s="26"/>
      <c r="BA887" s="26"/>
      <c r="BB887" s="26"/>
      <c r="BC887" s="26"/>
      <c r="BD887" s="26"/>
      <c r="BE887" s="26"/>
      <c r="BF887" s="26"/>
    </row>
    <row r="888" spans="1:58" ht="15.75" customHeight="1" outlineLevel="1" x14ac:dyDescent="0.45">
      <c r="A888" s="13">
        <v>885</v>
      </c>
      <c r="B888" s="39" t="s">
        <v>524</v>
      </c>
      <c r="C888" s="216" t="s">
        <v>525</v>
      </c>
      <c r="D888" s="13" t="s">
        <v>833</v>
      </c>
      <c r="E888" s="13"/>
      <c r="F888" s="132" t="s">
        <v>181</v>
      </c>
      <c r="G888" s="13"/>
      <c r="H888" s="13"/>
      <c r="I888" s="13"/>
      <c r="J888" s="13"/>
      <c r="K888" s="13"/>
      <c r="L888" s="13"/>
      <c r="M888" s="39"/>
      <c r="N888" s="161" t="s">
        <v>834</v>
      </c>
      <c r="O888" s="69" t="s">
        <v>835</v>
      </c>
      <c r="P888" s="91">
        <v>-26.066199999999998</v>
      </c>
      <c r="Q888" s="91">
        <v>32.919199999999996</v>
      </c>
      <c r="R888" s="14" t="s">
        <v>190</v>
      </c>
      <c r="S888" s="87" t="s">
        <v>464</v>
      </c>
      <c r="T888" s="87"/>
      <c r="U888" s="87"/>
      <c r="V888" s="87"/>
      <c r="W888" s="94"/>
      <c r="X888" s="39"/>
      <c r="Y888" s="13"/>
      <c r="Z888" s="13"/>
      <c r="AA888" s="13"/>
      <c r="AB888" s="13"/>
      <c r="AC888" s="13"/>
      <c r="AD888" s="13"/>
      <c r="AE888" s="13"/>
      <c r="AF888" s="13"/>
      <c r="AG888" s="13"/>
      <c r="AH888" s="39"/>
      <c r="AI888" s="140"/>
      <c r="AJ888" s="39"/>
      <c r="AK888" s="140"/>
      <c r="AL888" s="13"/>
      <c r="AM888" s="13"/>
      <c r="AN888" s="13"/>
      <c r="AO888" s="155"/>
      <c r="AP888" s="26"/>
      <c r="AQ888" s="26"/>
      <c r="AR888" s="26"/>
      <c r="AS888" s="26"/>
      <c r="AT888" s="26"/>
      <c r="AU888" s="26"/>
      <c r="AV888" s="26"/>
      <c r="AW888" s="26"/>
      <c r="AX888" s="26"/>
      <c r="AY888" s="26"/>
      <c r="AZ888" s="26"/>
      <c r="BA888" s="26"/>
      <c r="BB888" s="26"/>
      <c r="BC888" s="26"/>
      <c r="BD888" s="26"/>
      <c r="BE888" s="26"/>
      <c r="BF888" s="26"/>
    </row>
    <row r="889" spans="1:58" ht="15.75" customHeight="1" outlineLevel="1" x14ac:dyDescent="0.45">
      <c r="A889" s="13">
        <v>886</v>
      </c>
      <c r="B889" s="39" t="s">
        <v>524</v>
      </c>
      <c r="C889" s="216" t="s">
        <v>525</v>
      </c>
      <c r="D889" s="13" t="s">
        <v>833</v>
      </c>
      <c r="E889" s="13"/>
      <c r="F889" s="132" t="s">
        <v>181</v>
      </c>
      <c r="G889" s="13"/>
      <c r="H889" s="13"/>
      <c r="I889" s="13"/>
      <c r="J889" s="13"/>
      <c r="K889" s="13"/>
      <c r="L889" s="13"/>
      <c r="M889" s="39"/>
      <c r="N889" s="161" t="s">
        <v>834</v>
      </c>
      <c r="O889" s="69" t="s">
        <v>835</v>
      </c>
      <c r="P889" s="91">
        <v>-26.066199999999998</v>
      </c>
      <c r="Q889" s="91">
        <v>32.919199999999996</v>
      </c>
      <c r="R889" s="14" t="s">
        <v>190</v>
      </c>
      <c r="S889" s="87" t="s">
        <v>464</v>
      </c>
      <c r="T889" s="87"/>
      <c r="U889" s="87"/>
      <c r="V889" s="87"/>
      <c r="W889" s="94"/>
      <c r="X889" s="39"/>
      <c r="Y889" s="13"/>
      <c r="Z889" s="13"/>
      <c r="AA889" s="13"/>
      <c r="AB889" s="13"/>
      <c r="AC889" s="13"/>
      <c r="AD889" s="13"/>
      <c r="AE889" s="13"/>
      <c r="AF889" s="13"/>
      <c r="AG889" s="13"/>
      <c r="AH889" s="39"/>
      <c r="AI889" s="140"/>
      <c r="AJ889" s="39"/>
      <c r="AK889" s="140"/>
      <c r="AL889" s="13"/>
      <c r="AM889" s="13"/>
      <c r="AN889" s="13"/>
      <c r="AO889" s="155"/>
      <c r="AP889" s="26"/>
      <c r="AQ889" s="26"/>
      <c r="AR889" s="26"/>
      <c r="AS889" s="26"/>
      <c r="AT889" s="26"/>
      <c r="AU889" s="26"/>
      <c r="AV889" s="26"/>
      <c r="AW889" s="26"/>
      <c r="AX889" s="26"/>
      <c r="AY889" s="26"/>
      <c r="AZ889" s="26"/>
      <c r="BA889" s="26"/>
      <c r="BB889" s="26"/>
      <c r="BC889" s="26"/>
      <c r="BD889" s="26"/>
      <c r="BE889" s="26"/>
      <c r="BF889" s="26"/>
    </row>
    <row r="890" spans="1:58" ht="15.75" customHeight="1" outlineLevel="1" x14ac:dyDescent="0.45">
      <c r="A890" s="13">
        <v>887</v>
      </c>
      <c r="B890" s="39" t="s">
        <v>524</v>
      </c>
      <c r="C890" s="216" t="s">
        <v>525</v>
      </c>
      <c r="D890" s="13" t="s">
        <v>836</v>
      </c>
      <c r="E890" s="13"/>
      <c r="F890" s="133" t="s">
        <v>275</v>
      </c>
      <c r="G890" s="13"/>
      <c r="H890" s="13"/>
      <c r="I890" s="13"/>
      <c r="J890" s="13"/>
      <c r="K890" s="13"/>
      <c r="L890" s="13"/>
      <c r="M890" s="39"/>
      <c r="N890" s="161" t="s">
        <v>837</v>
      </c>
      <c r="O890" s="69" t="s">
        <v>364</v>
      </c>
      <c r="P890" s="91">
        <v>37.239195000000002</v>
      </c>
      <c r="Q890" s="91">
        <v>-75.861174000000005</v>
      </c>
      <c r="R890" s="14" t="s">
        <v>204</v>
      </c>
      <c r="S890" s="87" t="s">
        <v>356</v>
      </c>
      <c r="T890" s="87"/>
      <c r="U890" s="87"/>
      <c r="V890" s="87"/>
      <c r="W890" s="94"/>
      <c r="X890" s="39"/>
      <c r="Y890" s="13"/>
      <c r="Z890" s="13"/>
      <c r="AA890" s="13"/>
      <c r="AB890" s="13"/>
      <c r="AC890" s="13"/>
      <c r="AD890" s="13"/>
      <c r="AE890" s="13"/>
      <c r="AF890" s="13"/>
      <c r="AG890" s="13"/>
      <c r="AH890" s="39"/>
      <c r="AI890" s="140"/>
      <c r="AJ890" s="39"/>
      <c r="AK890" s="140"/>
      <c r="AL890" s="13"/>
      <c r="AM890" s="13"/>
      <c r="AN890" s="13"/>
      <c r="AO890" s="155"/>
      <c r="AP890" s="26"/>
      <c r="AQ890" s="26"/>
      <c r="AR890" s="26"/>
      <c r="AS890" s="26"/>
      <c r="AT890" s="26"/>
      <c r="AU890" s="26"/>
      <c r="AV890" s="26"/>
      <c r="AW890" s="26"/>
      <c r="AX890" s="26"/>
      <c r="AY890" s="26"/>
      <c r="AZ890" s="26"/>
      <c r="BA890" s="26"/>
      <c r="BB890" s="26"/>
      <c r="BC890" s="26"/>
      <c r="BD890" s="26"/>
      <c r="BE890" s="26"/>
      <c r="BF890" s="26"/>
    </row>
    <row r="891" spans="1:58" ht="15.75" customHeight="1" outlineLevel="1" x14ac:dyDescent="0.45">
      <c r="A891" s="13">
        <v>888</v>
      </c>
      <c r="B891" s="39" t="s">
        <v>524</v>
      </c>
      <c r="C891" s="216" t="s">
        <v>525</v>
      </c>
      <c r="D891" s="13" t="s">
        <v>836</v>
      </c>
      <c r="E891" s="13"/>
      <c r="F891" s="133" t="s">
        <v>275</v>
      </c>
      <c r="G891" s="13"/>
      <c r="H891" s="13"/>
      <c r="I891" s="13"/>
      <c r="J891" s="13"/>
      <c r="K891" s="13"/>
      <c r="L891" s="13"/>
      <c r="M891" s="39"/>
      <c r="N891" s="161" t="s">
        <v>837</v>
      </c>
      <c r="O891" s="69" t="s">
        <v>364</v>
      </c>
      <c r="P891" s="91">
        <v>37.240003999999999</v>
      </c>
      <c r="Q891" s="91">
        <v>-75.857643999999993</v>
      </c>
      <c r="R891" s="14" t="s">
        <v>204</v>
      </c>
      <c r="S891" s="87" t="s">
        <v>356</v>
      </c>
      <c r="T891" s="87"/>
      <c r="U891" s="87"/>
      <c r="V891" s="87"/>
      <c r="W891" s="94"/>
      <c r="X891" s="39"/>
      <c r="Y891" s="13"/>
      <c r="Z891" s="13"/>
      <c r="AA891" s="13"/>
      <c r="AB891" s="13"/>
      <c r="AC891" s="13"/>
      <c r="AD891" s="13"/>
      <c r="AE891" s="13"/>
      <c r="AF891" s="13"/>
      <c r="AG891" s="13"/>
      <c r="AH891" s="39"/>
      <c r="AI891" s="140"/>
      <c r="AJ891" s="39"/>
      <c r="AK891" s="140"/>
      <c r="AL891" s="13"/>
      <c r="AM891" s="13"/>
      <c r="AN891" s="13"/>
      <c r="AO891" s="155"/>
      <c r="AP891" s="26"/>
      <c r="AQ891" s="26"/>
      <c r="AR891" s="26"/>
      <c r="AS891" s="26"/>
      <c r="AT891" s="26"/>
      <c r="AU891" s="26"/>
      <c r="AV891" s="26"/>
      <c r="AW891" s="26"/>
      <c r="AX891" s="26"/>
      <c r="AY891" s="26"/>
      <c r="AZ891" s="26"/>
      <c r="BA891" s="26"/>
      <c r="BB891" s="26"/>
      <c r="BC891" s="26"/>
      <c r="BD891" s="26"/>
      <c r="BE891" s="26"/>
      <c r="BF891" s="26"/>
    </row>
    <row r="892" spans="1:58" ht="15.75" customHeight="1" outlineLevel="1" x14ac:dyDescent="0.45">
      <c r="A892" s="13">
        <v>889</v>
      </c>
      <c r="B892" s="39" t="s">
        <v>524</v>
      </c>
      <c r="C892" s="216" t="s">
        <v>525</v>
      </c>
      <c r="D892" s="13" t="s">
        <v>836</v>
      </c>
      <c r="E892" s="13"/>
      <c r="F892" s="133" t="s">
        <v>275</v>
      </c>
      <c r="G892" s="13"/>
      <c r="H892" s="13"/>
      <c r="I892" s="13"/>
      <c r="J892" s="13"/>
      <c r="K892" s="13"/>
      <c r="L892" s="13"/>
      <c r="M892" s="39"/>
      <c r="N892" s="161" t="s">
        <v>837</v>
      </c>
      <c r="O892" s="69" t="s">
        <v>364</v>
      </c>
      <c r="P892" s="91">
        <v>37.271822999999998</v>
      </c>
      <c r="Q892" s="91">
        <v>-75.822057999999998</v>
      </c>
      <c r="R892" s="14" t="s">
        <v>204</v>
      </c>
      <c r="S892" s="87" t="s">
        <v>356</v>
      </c>
      <c r="T892" s="87"/>
      <c r="U892" s="87"/>
      <c r="V892" s="87"/>
      <c r="W892" s="94"/>
      <c r="X892" s="39"/>
      <c r="Y892" s="13"/>
      <c r="Z892" s="13"/>
      <c r="AA892" s="13"/>
      <c r="AB892" s="13"/>
      <c r="AC892" s="13"/>
      <c r="AD892" s="13"/>
      <c r="AE892" s="13"/>
      <c r="AF892" s="13"/>
      <c r="AG892" s="13"/>
      <c r="AH892" s="39"/>
      <c r="AI892" s="140"/>
      <c r="AJ892" s="39"/>
      <c r="AK892" s="140"/>
      <c r="AL892" s="13"/>
      <c r="AM892" s="13"/>
      <c r="AN892" s="13"/>
      <c r="AO892" s="155"/>
      <c r="AP892" s="26"/>
      <c r="AQ892" s="26"/>
      <c r="AR892" s="26"/>
      <c r="AS892" s="26"/>
      <c r="AT892" s="26"/>
      <c r="AU892" s="26"/>
      <c r="AV892" s="26"/>
      <c r="AW892" s="26"/>
      <c r="AX892" s="26"/>
      <c r="AY892" s="26"/>
      <c r="AZ892" s="26"/>
      <c r="BA892" s="26"/>
      <c r="BB892" s="26"/>
      <c r="BC892" s="26"/>
      <c r="BD892" s="26"/>
      <c r="BE892" s="26"/>
      <c r="BF892" s="26"/>
    </row>
    <row r="893" spans="1:58" ht="15.75" customHeight="1" outlineLevel="1" x14ac:dyDescent="0.45">
      <c r="A893" s="13">
        <v>890</v>
      </c>
      <c r="B893" s="39" t="s">
        <v>524</v>
      </c>
      <c r="C893" s="216" t="s">
        <v>525</v>
      </c>
      <c r="D893" s="13" t="s">
        <v>836</v>
      </c>
      <c r="E893" s="13"/>
      <c r="F893" s="133" t="s">
        <v>275</v>
      </c>
      <c r="G893" s="13"/>
      <c r="H893" s="13"/>
      <c r="I893" s="13"/>
      <c r="J893" s="13"/>
      <c r="K893" s="13"/>
      <c r="L893" s="13"/>
      <c r="M893" s="39"/>
      <c r="N893" s="161" t="s">
        <v>837</v>
      </c>
      <c r="O893" s="69" t="s">
        <v>364</v>
      </c>
      <c r="P893" s="91">
        <v>37.269897</v>
      </c>
      <c r="Q893" s="91">
        <v>-75.824191999999996</v>
      </c>
      <c r="R893" s="14" t="s">
        <v>204</v>
      </c>
      <c r="S893" s="87" t="s">
        <v>356</v>
      </c>
      <c r="T893" s="87"/>
      <c r="U893" s="87"/>
      <c r="V893" s="87"/>
      <c r="W893" s="94"/>
      <c r="X893" s="39"/>
      <c r="Y893" s="13"/>
      <c r="Z893" s="13"/>
      <c r="AA893" s="13"/>
      <c r="AB893" s="13"/>
      <c r="AC893" s="13"/>
      <c r="AD893" s="13"/>
      <c r="AE893" s="13"/>
      <c r="AF893" s="13"/>
      <c r="AG893" s="13"/>
      <c r="AH893" s="39"/>
      <c r="AI893" s="140"/>
      <c r="AJ893" s="39"/>
      <c r="AK893" s="140"/>
      <c r="AL893" s="13"/>
      <c r="AM893" s="13"/>
      <c r="AN893" s="13"/>
      <c r="AO893" s="155"/>
      <c r="AP893" s="26"/>
      <c r="AQ893" s="26"/>
      <c r="AR893" s="26"/>
      <c r="AS893" s="26"/>
      <c r="AT893" s="26"/>
      <c r="AU893" s="26"/>
      <c r="AV893" s="26"/>
      <c r="AW893" s="26"/>
      <c r="AX893" s="26"/>
      <c r="AY893" s="26"/>
      <c r="AZ893" s="26"/>
      <c r="BA893" s="26"/>
      <c r="BB893" s="26"/>
      <c r="BC893" s="26"/>
      <c r="BD893" s="26"/>
      <c r="BE893" s="26"/>
      <c r="BF893" s="26"/>
    </row>
    <row r="894" spans="1:58" ht="15.75" customHeight="1" outlineLevel="1" x14ac:dyDescent="0.45">
      <c r="A894" s="13">
        <v>891</v>
      </c>
      <c r="B894" s="39" t="s">
        <v>524</v>
      </c>
      <c r="C894" s="216" t="s">
        <v>525</v>
      </c>
      <c r="D894" s="13" t="s">
        <v>836</v>
      </c>
      <c r="E894" s="13"/>
      <c r="F894" s="132" t="s">
        <v>181</v>
      </c>
      <c r="G894" s="13"/>
      <c r="H894" s="13"/>
      <c r="I894" s="13"/>
      <c r="J894" s="13"/>
      <c r="K894" s="13"/>
      <c r="L894" s="13"/>
      <c r="M894" s="39"/>
      <c r="N894" s="161" t="s">
        <v>837</v>
      </c>
      <c r="O894" s="69" t="s">
        <v>364</v>
      </c>
      <c r="P894" s="91">
        <v>37.266822269999999</v>
      </c>
      <c r="Q894" s="91">
        <v>-75.81253194</v>
      </c>
      <c r="R894" s="14" t="s">
        <v>204</v>
      </c>
      <c r="S894" s="87" t="s">
        <v>356</v>
      </c>
      <c r="T894" s="87"/>
      <c r="U894" s="87"/>
      <c r="V894" s="87"/>
      <c r="W894" s="94"/>
      <c r="X894" s="39"/>
      <c r="Y894" s="13"/>
      <c r="Z894" s="13"/>
      <c r="AA894" s="13"/>
      <c r="AB894" s="13"/>
      <c r="AC894" s="13"/>
      <c r="AD894" s="13"/>
      <c r="AE894" s="13"/>
      <c r="AF894" s="13"/>
      <c r="AG894" s="13"/>
      <c r="AH894" s="39"/>
      <c r="AI894" s="140"/>
      <c r="AJ894" s="39"/>
      <c r="AK894" s="140"/>
      <c r="AL894" s="13"/>
      <c r="AM894" s="13"/>
      <c r="AN894" s="13"/>
      <c r="AO894" s="155"/>
      <c r="AP894" s="26"/>
      <c r="AQ894" s="26"/>
      <c r="AR894" s="26"/>
      <c r="AS894" s="26"/>
      <c r="AT894" s="26"/>
      <c r="AU894" s="26"/>
      <c r="AV894" s="26"/>
      <c r="AW894" s="26"/>
      <c r="AX894" s="26"/>
      <c r="AY894" s="26"/>
      <c r="AZ894" s="26"/>
      <c r="BA894" s="26"/>
      <c r="BB894" s="26"/>
      <c r="BC894" s="26"/>
      <c r="BD894" s="26"/>
      <c r="BE894" s="26"/>
      <c r="BF894" s="26"/>
    </row>
    <row r="895" spans="1:58" ht="15.75" customHeight="1" outlineLevel="1" x14ac:dyDescent="0.45">
      <c r="A895" s="13">
        <v>892</v>
      </c>
      <c r="B895" s="39" t="s">
        <v>524</v>
      </c>
      <c r="C895" s="216" t="s">
        <v>525</v>
      </c>
      <c r="D895" s="13" t="s">
        <v>836</v>
      </c>
      <c r="E895" s="13"/>
      <c r="F895" s="132" t="s">
        <v>181</v>
      </c>
      <c r="G895" s="13"/>
      <c r="H895" s="13"/>
      <c r="I895" s="13"/>
      <c r="J895" s="13"/>
      <c r="K895" s="13"/>
      <c r="L895" s="13"/>
      <c r="M895" s="39"/>
      <c r="N895" s="161" t="s">
        <v>837</v>
      </c>
      <c r="O895" s="69" t="s">
        <v>364</v>
      </c>
      <c r="P895" s="91">
        <v>37.265748719999998</v>
      </c>
      <c r="Q895" s="91">
        <v>-75.812666969999995</v>
      </c>
      <c r="R895" s="14" t="s">
        <v>204</v>
      </c>
      <c r="S895" s="87" t="s">
        <v>356</v>
      </c>
      <c r="T895" s="87"/>
      <c r="U895" s="87"/>
      <c r="V895" s="87"/>
      <c r="W895" s="94"/>
      <c r="X895" s="39"/>
      <c r="Y895" s="13"/>
      <c r="Z895" s="13"/>
      <c r="AA895" s="13"/>
      <c r="AB895" s="13"/>
      <c r="AC895" s="13"/>
      <c r="AD895" s="13"/>
      <c r="AE895" s="13"/>
      <c r="AF895" s="13"/>
      <c r="AG895" s="13"/>
      <c r="AH895" s="39"/>
      <c r="AI895" s="140"/>
      <c r="AJ895" s="39"/>
      <c r="AK895" s="140"/>
      <c r="AL895" s="13"/>
      <c r="AM895" s="13"/>
      <c r="AN895" s="13"/>
      <c r="AO895" s="155"/>
      <c r="AP895" s="26"/>
      <c r="AQ895" s="26"/>
      <c r="AR895" s="26"/>
      <c r="AS895" s="26"/>
      <c r="AT895" s="26"/>
      <c r="AU895" s="26"/>
      <c r="AV895" s="26"/>
      <c r="AW895" s="26"/>
      <c r="AX895" s="26"/>
      <c r="AY895" s="26"/>
      <c r="AZ895" s="26"/>
      <c r="BA895" s="26"/>
      <c r="BB895" s="26"/>
      <c r="BC895" s="26"/>
      <c r="BD895" s="26"/>
      <c r="BE895" s="26"/>
      <c r="BF895" s="26"/>
    </row>
    <row r="896" spans="1:58" ht="15.75" customHeight="1" outlineLevel="1" x14ac:dyDescent="0.45">
      <c r="A896" s="13">
        <v>893</v>
      </c>
      <c r="B896" s="39" t="s">
        <v>524</v>
      </c>
      <c r="C896" s="216" t="s">
        <v>525</v>
      </c>
      <c r="D896" s="13" t="s">
        <v>836</v>
      </c>
      <c r="E896" s="13"/>
      <c r="F896" s="132" t="s">
        <v>181</v>
      </c>
      <c r="G896" s="13"/>
      <c r="H896" s="13"/>
      <c r="I896" s="13"/>
      <c r="J896" s="13"/>
      <c r="K896" s="13"/>
      <c r="L896" s="13"/>
      <c r="M896" s="39"/>
      <c r="N896" s="161" t="s">
        <v>837</v>
      </c>
      <c r="O896" s="69" t="s">
        <v>364</v>
      </c>
      <c r="P896" s="91">
        <v>37.2641834</v>
      </c>
      <c r="Q896" s="91">
        <v>-75.813529889999998</v>
      </c>
      <c r="R896" s="14" t="s">
        <v>204</v>
      </c>
      <c r="S896" s="87" t="s">
        <v>356</v>
      </c>
      <c r="T896" s="87"/>
      <c r="U896" s="87"/>
      <c r="V896" s="87"/>
      <c r="W896" s="94"/>
      <c r="X896" s="39"/>
      <c r="Y896" s="13"/>
      <c r="Z896" s="13"/>
      <c r="AA896" s="13"/>
      <c r="AB896" s="13"/>
      <c r="AC896" s="13"/>
      <c r="AD896" s="13"/>
      <c r="AE896" s="13"/>
      <c r="AF896" s="13"/>
      <c r="AG896" s="13"/>
      <c r="AH896" s="39"/>
      <c r="AI896" s="140"/>
      <c r="AJ896" s="39"/>
      <c r="AK896" s="140"/>
      <c r="AL896" s="13"/>
      <c r="AM896" s="13"/>
      <c r="AN896" s="13"/>
      <c r="AO896" s="155"/>
      <c r="AP896" s="26"/>
      <c r="AQ896" s="26"/>
      <c r="AR896" s="26"/>
      <c r="AS896" s="26"/>
      <c r="AT896" s="26"/>
      <c r="AU896" s="26"/>
      <c r="AV896" s="26"/>
      <c r="AW896" s="26"/>
      <c r="AX896" s="26"/>
      <c r="AY896" s="26"/>
      <c r="AZ896" s="26"/>
      <c r="BA896" s="26"/>
      <c r="BB896" s="26"/>
      <c r="BC896" s="26"/>
      <c r="BD896" s="26"/>
      <c r="BE896" s="26"/>
      <c r="BF896" s="26"/>
    </row>
    <row r="897" spans="1:58" ht="15.75" customHeight="1" outlineLevel="1" x14ac:dyDescent="0.45">
      <c r="A897" s="13">
        <v>894</v>
      </c>
      <c r="B897" s="39" t="s">
        <v>524</v>
      </c>
      <c r="C897" s="216" t="s">
        <v>525</v>
      </c>
      <c r="D897" s="13" t="s">
        <v>836</v>
      </c>
      <c r="E897" s="13"/>
      <c r="F897" s="132" t="s">
        <v>181</v>
      </c>
      <c r="G897" s="13"/>
      <c r="H897" s="13"/>
      <c r="I897" s="13"/>
      <c r="J897" s="13"/>
      <c r="K897" s="13"/>
      <c r="L897" s="13"/>
      <c r="M897" s="39"/>
      <c r="N897" s="161" t="s">
        <v>837</v>
      </c>
      <c r="O897" s="69" t="s">
        <v>364</v>
      </c>
      <c r="P897" s="91">
        <v>37.262527970000001</v>
      </c>
      <c r="Q897" s="91">
        <v>-75.813072239999997</v>
      </c>
      <c r="R897" s="14" t="s">
        <v>204</v>
      </c>
      <c r="S897" s="87" t="s">
        <v>356</v>
      </c>
      <c r="T897" s="87"/>
      <c r="U897" s="87"/>
      <c r="V897" s="87"/>
      <c r="W897" s="94"/>
      <c r="X897" s="39"/>
      <c r="Y897" s="13"/>
      <c r="Z897" s="13"/>
      <c r="AA897" s="13"/>
      <c r="AB897" s="13"/>
      <c r="AC897" s="13"/>
      <c r="AD897" s="13"/>
      <c r="AE897" s="13"/>
      <c r="AF897" s="13"/>
      <c r="AG897" s="13"/>
      <c r="AH897" s="39"/>
      <c r="AI897" s="140"/>
      <c r="AJ897" s="39"/>
      <c r="AK897" s="140"/>
      <c r="AL897" s="13"/>
      <c r="AM897" s="13"/>
      <c r="AN897" s="13"/>
      <c r="AO897" s="155"/>
      <c r="AP897" s="26"/>
      <c r="AQ897" s="26"/>
      <c r="AR897" s="26"/>
      <c r="AS897" s="26"/>
      <c r="AT897" s="26"/>
      <c r="AU897" s="26"/>
      <c r="AV897" s="26"/>
      <c r="AW897" s="26"/>
      <c r="AX897" s="26"/>
      <c r="AY897" s="26"/>
      <c r="AZ897" s="26"/>
      <c r="BA897" s="26"/>
      <c r="BB897" s="26"/>
      <c r="BC897" s="26"/>
      <c r="BD897" s="26"/>
      <c r="BE897" s="26"/>
      <c r="BF897" s="26"/>
    </row>
    <row r="898" spans="1:58" ht="15.75" customHeight="1" outlineLevel="1" x14ac:dyDescent="0.45">
      <c r="A898" s="13">
        <v>895</v>
      </c>
      <c r="B898" s="39" t="s">
        <v>524</v>
      </c>
      <c r="C898" s="216" t="s">
        <v>525</v>
      </c>
      <c r="D898" s="13" t="s">
        <v>838</v>
      </c>
      <c r="E898" s="13"/>
      <c r="F898" s="132" t="s">
        <v>181</v>
      </c>
      <c r="G898" s="13"/>
      <c r="H898" s="13"/>
      <c r="I898" s="13"/>
      <c r="J898" s="13"/>
      <c r="K898" s="13"/>
      <c r="L898" s="13"/>
      <c r="M898" s="39"/>
      <c r="N898" s="161" t="s">
        <v>839</v>
      </c>
      <c r="O898" s="69" t="s">
        <v>364</v>
      </c>
      <c r="P898" s="91">
        <v>27.344000000000001</v>
      </c>
      <c r="Q898" s="91">
        <v>-97.641599999999997</v>
      </c>
      <c r="R898" s="14" t="s">
        <v>204</v>
      </c>
      <c r="S898" s="87" t="s">
        <v>474</v>
      </c>
      <c r="T898" s="87"/>
      <c r="U898" s="87"/>
      <c r="V898" s="87"/>
      <c r="W898" s="94"/>
      <c r="X898" s="39"/>
      <c r="Y898" s="13"/>
      <c r="Z898" s="13"/>
      <c r="AA898" s="13"/>
      <c r="AB898" s="13"/>
      <c r="AC898" s="13"/>
      <c r="AD898" s="13"/>
      <c r="AE898" s="13"/>
      <c r="AF898" s="13"/>
      <c r="AG898" s="13"/>
      <c r="AH898" s="39"/>
      <c r="AI898" s="140"/>
      <c r="AJ898" s="39"/>
      <c r="AK898" s="140"/>
      <c r="AL898" s="13"/>
      <c r="AM898" s="13"/>
      <c r="AN898" s="13"/>
      <c r="AO898" s="155"/>
      <c r="AP898" s="26"/>
      <c r="AQ898" s="26"/>
      <c r="AR898" s="26"/>
      <c r="AS898" s="26"/>
      <c r="AT898" s="26"/>
      <c r="AU898" s="26"/>
      <c r="AV898" s="26"/>
      <c r="AW898" s="26"/>
      <c r="AX898" s="26"/>
      <c r="AY898" s="26"/>
      <c r="AZ898" s="26"/>
      <c r="BA898" s="26"/>
      <c r="BB898" s="26"/>
      <c r="BC898" s="26"/>
      <c r="BD898" s="26"/>
      <c r="BE898" s="26"/>
      <c r="BF898" s="26"/>
    </row>
    <row r="899" spans="1:58" ht="15.75" customHeight="1" outlineLevel="1" x14ac:dyDescent="0.45">
      <c r="A899" s="13">
        <v>896</v>
      </c>
      <c r="B899" s="39" t="s">
        <v>524</v>
      </c>
      <c r="C899" s="216" t="s">
        <v>525</v>
      </c>
      <c r="D899" s="13" t="s">
        <v>838</v>
      </c>
      <c r="E899" s="13"/>
      <c r="F899" s="132" t="s">
        <v>181</v>
      </c>
      <c r="G899" s="13"/>
      <c r="H899" s="13"/>
      <c r="I899" s="13"/>
      <c r="J899" s="13"/>
      <c r="K899" s="13"/>
      <c r="L899" s="13"/>
      <c r="M899" s="39"/>
      <c r="N899" s="161" t="s">
        <v>839</v>
      </c>
      <c r="O899" s="69" t="s">
        <v>364</v>
      </c>
      <c r="P899" s="91">
        <v>27.273800000000001</v>
      </c>
      <c r="Q899" s="91">
        <v>-97.606999999999999</v>
      </c>
      <c r="R899" s="14" t="s">
        <v>204</v>
      </c>
      <c r="S899" s="87" t="s">
        <v>474</v>
      </c>
      <c r="T899" s="87"/>
      <c r="U899" s="87"/>
      <c r="V899" s="87"/>
      <c r="W899" s="94"/>
      <c r="X899" s="39"/>
      <c r="Y899" s="13"/>
      <c r="Z899" s="13"/>
      <c r="AA899" s="13"/>
      <c r="AB899" s="13"/>
      <c r="AC899" s="13"/>
      <c r="AD899" s="13"/>
      <c r="AE899" s="13"/>
      <c r="AF899" s="13"/>
      <c r="AG899" s="13"/>
      <c r="AH899" s="39"/>
      <c r="AI899" s="140"/>
      <c r="AJ899" s="39"/>
      <c r="AK899" s="140"/>
      <c r="AL899" s="13"/>
      <c r="AM899" s="13"/>
      <c r="AN899" s="13"/>
      <c r="AO899" s="155"/>
      <c r="AP899" s="26"/>
      <c r="AQ899" s="26"/>
      <c r="AR899" s="26"/>
      <c r="AS899" s="26"/>
      <c r="AT899" s="26"/>
      <c r="AU899" s="26"/>
      <c r="AV899" s="26"/>
      <c r="AW899" s="26"/>
      <c r="AX899" s="26"/>
      <c r="AY899" s="26"/>
      <c r="AZ899" s="26"/>
      <c r="BA899" s="26"/>
      <c r="BB899" s="26"/>
      <c r="BC899" s="26"/>
      <c r="BD899" s="26"/>
      <c r="BE899" s="26"/>
      <c r="BF899" s="26"/>
    </row>
    <row r="900" spans="1:58" ht="15.75" customHeight="1" outlineLevel="1" x14ac:dyDescent="0.45">
      <c r="A900" s="13">
        <v>897</v>
      </c>
      <c r="B900" s="39" t="s">
        <v>524</v>
      </c>
      <c r="C900" s="216" t="s">
        <v>525</v>
      </c>
      <c r="D900" s="13" t="s">
        <v>838</v>
      </c>
      <c r="E900" s="13"/>
      <c r="F900" s="132" t="s">
        <v>181</v>
      </c>
      <c r="G900" s="13"/>
      <c r="H900" s="13"/>
      <c r="I900" s="13"/>
      <c r="J900" s="13"/>
      <c r="K900" s="13"/>
      <c r="L900" s="13"/>
      <c r="M900" s="39"/>
      <c r="N900" s="161" t="s">
        <v>839</v>
      </c>
      <c r="O900" s="69" t="s">
        <v>364</v>
      </c>
      <c r="P900" s="91">
        <v>27.25</v>
      </c>
      <c r="Q900" s="91">
        <v>-97.614999999999995</v>
      </c>
      <c r="R900" s="14" t="s">
        <v>204</v>
      </c>
      <c r="S900" s="87" t="s">
        <v>474</v>
      </c>
      <c r="T900" s="87"/>
      <c r="U900" s="87"/>
      <c r="V900" s="87"/>
      <c r="W900" s="94"/>
      <c r="X900" s="39"/>
      <c r="Y900" s="13"/>
      <c r="Z900" s="13"/>
      <c r="AA900" s="13"/>
      <c r="AB900" s="13"/>
      <c r="AC900" s="13"/>
      <c r="AD900" s="13"/>
      <c r="AE900" s="13"/>
      <c r="AF900" s="13"/>
      <c r="AG900" s="13"/>
      <c r="AH900" s="39"/>
      <c r="AI900" s="140"/>
      <c r="AJ900" s="39"/>
      <c r="AK900" s="140"/>
      <c r="AL900" s="13"/>
      <c r="AM900" s="13"/>
      <c r="AN900" s="13"/>
      <c r="AO900" s="155"/>
      <c r="AP900" s="26"/>
      <c r="AQ900" s="26"/>
      <c r="AR900" s="26"/>
      <c r="AS900" s="26"/>
      <c r="AT900" s="26"/>
      <c r="AU900" s="26"/>
      <c r="AV900" s="26"/>
      <c r="AW900" s="26"/>
      <c r="AX900" s="26"/>
      <c r="AY900" s="26"/>
      <c r="AZ900" s="26"/>
      <c r="BA900" s="26"/>
      <c r="BB900" s="26"/>
      <c r="BC900" s="26"/>
      <c r="BD900" s="26"/>
      <c r="BE900" s="26"/>
      <c r="BF900" s="26"/>
    </row>
    <row r="901" spans="1:58" ht="15.75" customHeight="1" outlineLevel="1" x14ac:dyDescent="0.45">
      <c r="A901" s="13">
        <v>898</v>
      </c>
      <c r="B901" s="39" t="s">
        <v>524</v>
      </c>
      <c r="C901" s="216" t="s">
        <v>525</v>
      </c>
      <c r="D901" s="13" t="s">
        <v>838</v>
      </c>
      <c r="E901" s="13"/>
      <c r="F901" s="132" t="s">
        <v>181</v>
      </c>
      <c r="G901" s="13"/>
      <c r="H901" s="13"/>
      <c r="I901" s="13"/>
      <c r="J901" s="13"/>
      <c r="K901" s="13"/>
      <c r="L901" s="13"/>
      <c r="M901" s="39"/>
      <c r="N901" s="161" t="s">
        <v>839</v>
      </c>
      <c r="O901" s="69" t="s">
        <v>364</v>
      </c>
      <c r="P901" s="91">
        <v>27.280999999999999</v>
      </c>
      <c r="Q901" s="91">
        <v>-97.42</v>
      </c>
      <c r="R901" s="14" t="s">
        <v>204</v>
      </c>
      <c r="S901" s="87" t="s">
        <v>474</v>
      </c>
      <c r="T901" s="87"/>
      <c r="U901" s="87"/>
      <c r="V901" s="87"/>
      <c r="W901" s="94"/>
      <c r="X901" s="39"/>
      <c r="Y901" s="13"/>
      <c r="Z901" s="13"/>
      <c r="AA901" s="13"/>
      <c r="AB901" s="13"/>
      <c r="AC901" s="13"/>
      <c r="AD901" s="13"/>
      <c r="AE901" s="13"/>
      <c r="AF901" s="13"/>
      <c r="AG901" s="13"/>
      <c r="AH901" s="39"/>
      <c r="AI901" s="140"/>
      <c r="AJ901" s="39"/>
      <c r="AK901" s="140"/>
      <c r="AL901" s="13"/>
      <c r="AM901" s="13"/>
      <c r="AN901" s="13"/>
      <c r="AO901" s="155"/>
      <c r="AP901" s="26"/>
      <c r="AQ901" s="26"/>
      <c r="AR901" s="26"/>
      <c r="AS901" s="26"/>
      <c r="AT901" s="26"/>
      <c r="AU901" s="26"/>
      <c r="AV901" s="26"/>
      <c r="AW901" s="26"/>
      <c r="AX901" s="26"/>
      <c r="AY901" s="26"/>
      <c r="AZ901" s="26"/>
      <c r="BA901" s="26"/>
      <c r="BB901" s="26"/>
      <c r="BC901" s="26"/>
      <c r="BD901" s="26"/>
      <c r="BE901" s="26"/>
      <c r="BF901" s="26"/>
    </row>
    <row r="902" spans="1:58" ht="15.75" customHeight="1" outlineLevel="1" x14ac:dyDescent="0.45">
      <c r="A902" s="13">
        <v>899</v>
      </c>
      <c r="B902" s="39" t="s">
        <v>524</v>
      </c>
      <c r="C902" s="216" t="s">
        <v>525</v>
      </c>
      <c r="D902" s="13" t="s">
        <v>840</v>
      </c>
      <c r="E902" s="13"/>
      <c r="F902" s="132" t="s">
        <v>181</v>
      </c>
      <c r="G902" s="13"/>
      <c r="H902" s="13"/>
      <c r="I902" s="13"/>
      <c r="J902" s="13"/>
      <c r="K902" s="13"/>
      <c r="L902" s="13"/>
      <c r="M902" s="39"/>
      <c r="N902" s="161" t="s">
        <v>756</v>
      </c>
      <c r="O902" s="69" t="s">
        <v>364</v>
      </c>
      <c r="P902" s="91">
        <v>44.618749999999999</v>
      </c>
      <c r="Q902" s="91">
        <v>-124.03078333333333</v>
      </c>
      <c r="R902" s="14" t="s">
        <v>190</v>
      </c>
      <c r="S902" s="87" t="s">
        <v>379</v>
      </c>
      <c r="T902" s="87"/>
      <c r="U902" s="87"/>
      <c r="V902" s="87"/>
      <c r="W902" s="94"/>
      <c r="X902" s="39"/>
      <c r="Y902" s="13"/>
      <c r="Z902" s="13"/>
      <c r="AA902" s="13"/>
      <c r="AB902" s="13"/>
      <c r="AC902" s="13"/>
      <c r="AD902" s="13"/>
      <c r="AE902" s="13"/>
      <c r="AF902" s="13"/>
      <c r="AG902" s="13"/>
      <c r="AH902" s="39"/>
      <c r="AI902" s="140"/>
      <c r="AJ902" s="39"/>
      <c r="AK902" s="140"/>
      <c r="AL902" s="13"/>
      <c r="AM902" s="13"/>
      <c r="AN902" s="13"/>
      <c r="AO902" s="155"/>
      <c r="AP902" s="26"/>
      <c r="AQ902" s="26"/>
      <c r="AR902" s="26"/>
      <c r="AS902" s="26"/>
      <c r="AT902" s="26"/>
      <c r="AU902" s="26"/>
      <c r="AV902" s="26"/>
      <c r="AW902" s="26"/>
      <c r="AX902" s="26"/>
      <c r="AY902" s="26"/>
      <c r="AZ902" s="26"/>
      <c r="BA902" s="26"/>
      <c r="BB902" s="26"/>
      <c r="BC902" s="26"/>
      <c r="BD902" s="26"/>
      <c r="BE902" s="26"/>
      <c r="BF902" s="26"/>
    </row>
    <row r="903" spans="1:58" ht="15.75" customHeight="1" outlineLevel="1" x14ac:dyDescent="0.45">
      <c r="A903" s="13">
        <v>900</v>
      </c>
      <c r="B903" s="39" t="s">
        <v>524</v>
      </c>
      <c r="C903" s="216" t="s">
        <v>525</v>
      </c>
      <c r="D903" s="13" t="s">
        <v>840</v>
      </c>
      <c r="E903" s="13"/>
      <c r="F903" s="132" t="s">
        <v>181</v>
      </c>
      <c r="G903" s="13"/>
      <c r="H903" s="13"/>
      <c r="I903" s="13"/>
      <c r="J903" s="13"/>
      <c r="K903" s="13"/>
      <c r="L903" s="13"/>
      <c r="M903" s="39"/>
      <c r="N903" s="161" t="s">
        <v>756</v>
      </c>
      <c r="O903" s="69" t="s">
        <v>364</v>
      </c>
      <c r="P903" s="91">
        <v>44.618749999999999</v>
      </c>
      <c r="Q903" s="91">
        <v>-124.03078333333333</v>
      </c>
      <c r="R903" s="14" t="s">
        <v>190</v>
      </c>
      <c r="S903" s="87" t="s">
        <v>379</v>
      </c>
      <c r="T903" s="87"/>
      <c r="U903" s="87"/>
      <c r="V903" s="87"/>
      <c r="W903" s="94"/>
      <c r="X903" s="39"/>
      <c r="Y903" s="13"/>
      <c r="Z903" s="13"/>
      <c r="AA903" s="13"/>
      <c r="AB903" s="13"/>
      <c r="AC903" s="13"/>
      <c r="AD903" s="13"/>
      <c r="AE903" s="13"/>
      <c r="AF903" s="13"/>
      <c r="AG903" s="13"/>
      <c r="AH903" s="39"/>
      <c r="AI903" s="140"/>
      <c r="AJ903" s="39"/>
      <c r="AK903" s="140"/>
      <c r="AL903" s="13"/>
      <c r="AM903" s="13"/>
      <c r="AN903" s="13"/>
      <c r="AO903" s="155"/>
      <c r="AP903" s="26"/>
      <c r="AQ903" s="26"/>
      <c r="AR903" s="26"/>
      <c r="AS903" s="26"/>
      <c r="AT903" s="26"/>
      <c r="AU903" s="26"/>
      <c r="AV903" s="26"/>
      <c r="AW903" s="26"/>
      <c r="AX903" s="26"/>
      <c r="AY903" s="26"/>
      <c r="AZ903" s="26"/>
      <c r="BA903" s="26"/>
      <c r="BB903" s="26"/>
      <c r="BC903" s="26"/>
      <c r="BD903" s="26"/>
      <c r="BE903" s="26"/>
      <c r="BF903" s="26"/>
    </row>
    <row r="904" spans="1:58" ht="15.75" customHeight="1" outlineLevel="1" x14ac:dyDescent="0.45">
      <c r="A904" s="13">
        <v>901</v>
      </c>
      <c r="B904" s="39" t="s">
        <v>524</v>
      </c>
      <c r="C904" s="216" t="s">
        <v>525</v>
      </c>
      <c r="D904" s="13" t="s">
        <v>840</v>
      </c>
      <c r="E904" s="13"/>
      <c r="F904" s="133" t="s">
        <v>275</v>
      </c>
      <c r="G904" s="13"/>
      <c r="H904" s="13"/>
      <c r="I904" s="13"/>
      <c r="J904" s="13"/>
      <c r="K904" s="13"/>
      <c r="L904" s="13"/>
      <c r="M904" s="39"/>
      <c r="N904" s="161" t="s">
        <v>756</v>
      </c>
      <c r="O904" s="69" t="s">
        <v>364</v>
      </c>
      <c r="P904" s="91">
        <v>44.618749999999999</v>
      </c>
      <c r="Q904" s="91">
        <v>-124.03078333333333</v>
      </c>
      <c r="R904" s="14" t="s">
        <v>190</v>
      </c>
      <c r="S904" s="87" t="s">
        <v>379</v>
      </c>
      <c r="T904" s="87"/>
      <c r="U904" s="87"/>
      <c r="V904" s="87"/>
      <c r="W904" s="94"/>
      <c r="X904" s="39"/>
      <c r="Y904" s="13"/>
      <c r="Z904" s="13"/>
      <c r="AA904" s="13"/>
      <c r="AB904" s="13"/>
      <c r="AC904" s="13"/>
      <c r="AD904" s="13"/>
      <c r="AE904" s="13"/>
      <c r="AF904" s="13"/>
      <c r="AG904" s="13"/>
      <c r="AH904" s="39"/>
      <c r="AI904" s="140"/>
      <c r="AJ904" s="39"/>
      <c r="AK904" s="140"/>
      <c r="AL904" s="13"/>
      <c r="AM904" s="13"/>
      <c r="AN904" s="13"/>
      <c r="AO904" s="155"/>
      <c r="AP904" s="26"/>
      <c r="AQ904" s="26"/>
      <c r="AR904" s="26"/>
      <c r="AS904" s="26"/>
      <c r="AT904" s="26"/>
      <c r="AU904" s="26"/>
      <c r="AV904" s="26"/>
      <c r="AW904" s="26"/>
      <c r="AX904" s="26"/>
      <c r="AY904" s="26"/>
      <c r="AZ904" s="26"/>
      <c r="BA904" s="26"/>
      <c r="BB904" s="26"/>
      <c r="BC904" s="26"/>
      <c r="BD904" s="26"/>
      <c r="BE904" s="26"/>
      <c r="BF904" s="26"/>
    </row>
    <row r="905" spans="1:58" ht="15.75" customHeight="1" outlineLevel="1" x14ac:dyDescent="0.45">
      <c r="A905" s="13">
        <v>902</v>
      </c>
      <c r="B905" s="39" t="s">
        <v>524</v>
      </c>
      <c r="C905" s="216" t="s">
        <v>525</v>
      </c>
      <c r="D905" s="13" t="s">
        <v>840</v>
      </c>
      <c r="E905" s="13"/>
      <c r="F905" s="133" t="s">
        <v>275</v>
      </c>
      <c r="G905" s="13"/>
      <c r="H905" s="13"/>
      <c r="I905" s="13"/>
      <c r="J905" s="13"/>
      <c r="K905" s="13"/>
      <c r="L905" s="13"/>
      <c r="M905" s="39"/>
      <c r="N905" s="161" t="s">
        <v>756</v>
      </c>
      <c r="O905" s="69" t="s">
        <v>364</v>
      </c>
      <c r="P905" s="91">
        <v>44.618749999999999</v>
      </c>
      <c r="Q905" s="91">
        <v>-124.03078333333333</v>
      </c>
      <c r="R905" s="14" t="s">
        <v>190</v>
      </c>
      <c r="S905" s="87" t="s">
        <v>379</v>
      </c>
      <c r="T905" s="87"/>
      <c r="U905" s="87"/>
      <c r="V905" s="87"/>
      <c r="W905" s="94"/>
      <c r="X905" s="39"/>
      <c r="Y905" s="13"/>
      <c r="Z905" s="13"/>
      <c r="AA905" s="13"/>
      <c r="AB905" s="13"/>
      <c r="AC905" s="13"/>
      <c r="AD905" s="13"/>
      <c r="AE905" s="13"/>
      <c r="AF905" s="13"/>
      <c r="AG905" s="13"/>
      <c r="AH905" s="39"/>
      <c r="AI905" s="140"/>
      <c r="AJ905" s="39"/>
      <c r="AK905" s="140"/>
      <c r="AL905" s="13"/>
      <c r="AM905" s="13"/>
      <c r="AN905" s="13"/>
      <c r="AO905" s="155"/>
      <c r="AP905" s="26"/>
      <c r="AQ905" s="26"/>
      <c r="AR905" s="26"/>
      <c r="AS905" s="26"/>
      <c r="AT905" s="26"/>
      <c r="AU905" s="26"/>
      <c r="AV905" s="26"/>
      <c r="AW905" s="26"/>
      <c r="AX905" s="26"/>
      <c r="AY905" s="26"/>
      <c r="AZ905" s="26"/>
      <c r="BA905" s="26"/>
      <c r="BB905" s="26"/>
      <c r="BC905" s="26"/>
      <c r="BD905" s="26"/>
      <c r="BE905" s="26"/>
      <c r="BF905" s="26"/>
    </row>
    <row r="906" spans="1:58" ht="15.75" customHeight="1" outlineLevel="1" x14ac:dyDescent="0.45">
      <c r="A906" s="13">
        <v>903</v>
      </c>
      <c r="B906" s="39" t="s">
        <v>524</v>
      </c>
      <c r="C906" s="216" t="s">
        <v>525</v>
      </c>
      <c r="D906" s="13" t="s">
        <v>841</v>
      </c>
      <c r="E906" s="13"/>
      <c r="F906" s="132" t="s">
        <v>181</v>
      </c>
      <c r="G906" s="13"/>
      <c r="H906" s="13"/>
      <c r="I906" s="13"/>
      <c r="J906" s="13"/>
      <c r="K906" s="13"/>
      <c r="L906" s="13"/>
      <c r="M906" s="39"/>
      <c r="N906" s="161" t="s">
        <v>842</v>
      </c>
      <c r="O906" s="69" t="s">
        <v>394</v>
      </c>
      <c r="P906" s="91">
        <v>-27.533300000000001</v>
      </c>
      <c r="Q906" s="91">
        <v>153.31666999999999</v>
      </c>
      <c r="R906" s="14" t="s">
        <v>190</v>
      </c>
      <c r="S906" s="87" t="s">
        <v>426</v>
      </c>
      <c r="T906" s="87"/>
      <c r="U906" s="87"/>
      <c r="V906" s="87"/>
      <c r="W906" s="94"/>
      <c r="X906" s="39"/>
      <c r="Y906" s="13"/>
      <c r="Z906" s="13"/>
      <c r="AA906" s="13"/>
      <c r="AB906" s="13"/>
      <c r="AC906" s="13"/>
      <c r="AD906" s="13"/>
      <c r="AE906" s="13"/>
      <c r="AF906" s="13"/>
      <c r="AG906" s="13"/>
      <c r="AH906" s="39"/>
      <c r="AI906" s="140"/>
      <c r="AJ906" s="39"/>
      <c r="AK906" s="140"/>
      <c r="AL906" s="13"/>
      <c r="AM906" s="13"/>
      <c r="AN906" s="13"/>
      <c r="AO906" s="155"/>
      <c r="AP906" s="26"/>
      <c r="AQ906" s="26"/>
      <c r="AR906" s="26"/>
      <c r="AS906" s="26"/>
      <c r="AT906" s="26"/>
      <c r="AU906" s="26"/>
      <c r="AV906" s="26"/>
      <c r="AW906" s="26"/>
      <c r="AX906" s="26"/>
      <c r="AY906" s="26"/>
      <c r="AZ906" s="26"/>
      <c r="BA906" s="26"/>
      <c r="BB906" s="26"/>
      <c r="BC906" s="26"/>
      <c r="BD906" s="26"/>
      <c r="BE906" s="26"/>
      <c r="BF906" s="26"/>
    </row>
    <row r="907" spans="1:58" ht="15.75" customHeight="1" outlineLevel="1" x14ac:dyDescent="0.45">
      <c r="A907" s="13">
        <v>904</v>
      </c>
      <c r="B907" s="39" t="s">
        <v>524</v>
      </c>
      <c r="C907" s="216" t="s">
        <v>525</v>
      </c>
      <c r="D907" s="13" t="s">
        <v>841</v>
      </c>
      <c r="E907" s="13"/>
      <c r="F907" s="132" t="s">
        <v>181</v>
      </c>
      <c r="G907" s="13"/>
      <c r="H907" s="13"/>
      <c r="I907" s="13"/>
      <c r="J907" s="13"/>
      <c r="K907" s="13"/>
      <c r="L907" s="13"/>
      <c r="M907" s="39"/>
      <c r="N907" s="161" t="s">
        <v>842</v>
      </c>
      <c r="O907" s="69" t="s">
        <v>394</v>
      </c>
      <c r="P907" s="91">
        <v>-27.533300000000001</v>
      </c>
      <c r="Q907" s="91">
        <v>153.31666999999999</v>
      </c>
      <c r="R907" s="14" t="s">
        <v>190</v>
      </c>
      <c r="S907" s="87" t="s">
        <v>426</v>
      </c>
      <c r="T907" s="87"/>
      <c r="U907" s="87"/>
      <c r="V907" s="87"/>
      <c r="W907" s="94"/>
      <c r="X907" s="39"/>
      <c r="Y907" s="13"/>
      <c r="Z907" s="13"/>
      <c r="AA907" s="13"/>
      <c r="AB907" s="13"/>
      <c r="AC907" s="13"/>
      <c r="AD907" s="13"/>
      <c r="AE907" s="13"/>
      <c r="AF907" s="13"/>
      <c r="AG907" s="13"/>
      <c r="AH907" s="39"/>
      <c r="AI907" s="140"/>
      <c r="AJ907" s="39"/>
      <c r="AK907" s="140"/>
      <c r="AL907" s="13"/>
      <c r="AM907" s="13"/>
      <c r="AN907" s="13"/>
      <c r="AO907" s="155"/>
      <c r="AP907" s="26"/>
      <c r="AQ907" s="26"/>
      <c r="AR907" s="26"/>
      <c r="AS907" s="26"/>
      <c r="AT907" s="26"/>
      <c r="AU907" s="26"/>
      <c r="AV907" s="26"/>
      <c r="AW907" s="26"/>
      <c r="AX907" s="26"/>
      <c r="AY907" s="26"/>
      <c r="AZ907" s="26"/>
      <c r="BA907" s="26"/>
      <c r="BB907" s="26"/>
      <c r="BC907" s="26"/>
      <c r="BD907" s="26"/>
      <c r="BE907" s="26"/>
      <c r="BF907" s="26"/>
    </row>
    <row r="908" spans="1:58" ht="15.75" customHeight="1" outlineLevel="1" x14ac:dyDescent="0.45">
      <c r="A908" s="13">
        <v>905</v>
      </c>
      <c r="B908" s="39" t="s">
        <v>524</v>
      </c>
      <c r="C908" s="216" t="s">
        <v>525</v>
      </c>
      <c r="D908" s="13" t="s">
        <v>841</v>
      </c>
      <c r="E908" s="13"/>
      <c r="F908" s="132" t="s">
        <v>181</v>
      </c>
      <c r="G908" s="13"/>
      <c r="H908" s="13"/>
      <c r="I908" s="13"/>
      <c r="J908" s="13"/>
      <c r="K908" s="13"/>
      <c r="L908" s="13"/>
      <c r="M908" s="39"/>
      <c r="N908" s="161" t="s">
        <v>842</v>
      </c>
      <c r="O908" s="69" t="s">
        <v>394</v>
      </c>
      <c r="P908" s="91">
        <v>-27.533300000000001</v>
      </c>
      <c r="Q908" s="91">
        <v>153.31666999999999</v>
      </c>
      <c r="R908" s="14" t="s">
        <v>190</v>
      </c>
      <c r="S908" s="87" t="s">
        <v>426</v>
      </c>
      <c r="T908" s="87"/>
      <c r="U908" s="87"/>
      <c r="V908" s="87"/>
      <c r="W908" s="94"/>
      <c r="X908" s="39"/>
      <c r="Y908" s="13"/>
      <c r="Z908" s="13"/>
      <c r="AA908" s="13"/>
      <c r="AB908" s="13"/>
      <c r="AC908" s="13"/>
      <c r="AD908" s="13"/>
      <c r="AE908" s="13"/>
      <c r="AF908" s="13"/>
      <c r="AG908" s="13"/>
      <c r="AH908" s="39"/>
      <c r="AI908" s="140"/>
      <c r="AJ908" s="39"/>
      <c r="AK908" s="140"/>
      <c r="AL908" s="13"/>
      <c r="AM908" s="13"/>
      <c r="AN908" s="13"/>
      <c r="AO908" s="155"/>
      <c r="AP908" s="26"/>
      <c r="AQ908" s="26"/>
      <c r="AR908" s="26"/>
      <c r="AS908" s="26"/>
      <c r="AT908" s="26"/>
      <c r="AU908" s="26"/>
      <c r="AV908" s="26"/>
      <c r="AW908" s="26"/>
      <c r="AX908" s="26"/>
      <c r="AY908" s="26"/>
      <c r="AZ908" s="26"/>
      <c r="BA908" s="26"/>
      <c r="BB908" s="26"/>
      <c r="BC908" s="26"/>
      <c r="BD908" s="26"/>
      <c r="BE908" s="26"/>
      <c r="BF908" s="26"/>
    </row>
    <row r="909" spans="1:58" ht="15.75" customHeight="1" outlineLevel="1" x14ac:dyDescent="0.45">
      <c r="A909" s="13">
        <v>906</v>
      </c>
      <c r="B909" s="39" t="s">
        <v>524</v>
      </c>
      <c r="C909" s="216" t="s">
        <v>525</v>
      </c>
      <c r="D909" s="13" t="s">
        <v>841</v>
      </c>
      <c r="E909" s="13"/>
      <c r="F909" s="132" t="s">
        <v>181</v>
      </c>
      <c r="G909" s="13"/>
      <c r="H909" s="13"/>
      <c r="I909" s="13"/>
      <c r="J909" s="13"/>
      <c r="K909" s="13"/>
      <c r="L909" s="13"/>
      <c r="M909" s="39"/>
      <c r="N909" s="161" t="s">
        <v>842</v>
      </c>
      <c r="O909" s="69" t="s">
        <v>394</v>
      </c>
      <c r="P909" s="91">
        <v>-27.533300000000001</v>
      </c>
      <c r="Q909" s="91">
        <v>153.31666999999999</v>
      </c>
      <c r="R909" s="14" t="s">
        <v>190</v>
      </c>
      <c r="S909" s="87" t="s">
        <v>426</v>
      </c>
      <c r="T909" s="87"/>
      <c r="U909" s="87"/>
      <c r="V909" s="87"/>
      <c r="W909" s="94"/>
      <c r="X909" s="39"/>
      <c r="Y909" s="13"/>
      <c r="Z909" s="13"/>
      <c r="AA909" s="13"/>
      <c r="AB909" s="13"/>
      <c r="AC909" s="13"/>
      <c r="AD909" s="13"/>
      <c r="AE909" s="13"/>
      <c r="AF909" s="13"/>
      <c r="AG909" s="13"/>
      <c r="AH909" s="39"/>
      <c r="AI909" s="140"/>
      <c r="AJ909" s="39"/>
      <c r="AK909" s="140"/>
      <c r="AL909" s="13"/>
      <c r="AM909" s="13"/>
      <c r="AN909" s="13"/>
      <c r="AO909" s="155"/>
      <c r="AP909" s="26"/>
      <c r="AQ909" s="26"/>
      <c r="AR909" s="26"/>
      <c r="AS909" s="26"/>
      <c r="AT909" s="26"/>
      <c r="AU909" s="26"/>
      <c r="AV909" s="26"/>
      <c r="AW909" s="26"/>
      <c r="AX909" s="26"/>
      <c r="AY909" s="26"/>
      <c r="AZ909" s="26"/>
      <c r="BA909" s="26"/>
      <c r="BB909" s="26"/>
      <c r="BC909" s="26"/>
      <c r="BD909" s="26"/>
      <c r="BE909" s="26"/>
      <c r="BF909" s="26"/>
    </row>
    <row r="910" spans="1:58" ht="15.75" customHeight="1" outlineLevel="1" x14ac:dyDescent="0.45">
      <c r="A910" s="13">
        <v>907</v>
      </c>
      <c r="B910" s="39" t="s">
        <v>524</v>
      </c>
      <c r="C910" s="216" t="s">
        <v>525</v>
      </c>
      <c r="D910" s="13" t="s">
        <v>841</v>
      </c>
      <c r="E910" s="13"/>
      <c r="F910" s="132" t="s">
        <v>181</v>
      </c>
      <c r="G910" s="13"/>
      <c r="H910" s="13"/>
      <c r="I910" s="13"/>
      <c r="J910" s="13"/>
      <c r="K910" s="13"/>
      <c r="L910" s="13"/>
      <c r="M910" s="39"/>
      <c r="N910" s="161" t="s">
        <v>842</v>
      </c>
      <c r="O910" s="69" t="s">
        <v>394</v>
      </c>
      <c r="P910" s="91">
        <v>-27.533300000000001</v>
      </c>
      <c r="Q910" s="91">
        <v>153.31666999999999</v>
      </c>
      <c r="R910" s="14" t="s">
        <v>190</v>
      </c>
      <c r="S910" s="87" t="s">
        <v>426</v>
      </c>
      <c r="T910" s="87"/>
      <c r="U910" s="87"/>
      <c r="V910" s="87"/>
      <c r="W910" s="94"/>
      <c r="X910" s="39"/>
      <c r="Y910" s="13"/>
      <c r="Z910" s="13"/>
      <c r="AA910" s="13"/>
      <c r="AB910" s="13"/>
      <c r="AC910" s="13"/>
      <c r="AD910" s="13"/>
      <c r="AE910" s="13"/>
      <c r="AF910" s="13"/>
      <c r="AG910" s="13"/>
      <c r="AH910" s="39"/>
      <c r="AI910" s="140"/>
      <c r="AJ910" s="39"/>
      <c r="AK910" s="140"/>
      <c r="AL910" s="13"/>
      <c r="AM910" s="13"/>
      <c r="AN910" s="13"/>
      <c r="AO910" s="155"/>
      <c r="AP910" s="26"/>
      <c r="AQ910" s="26"/>
      <c r="AR910" s="26"/>
      <c r="AS910" s="26"/>
      <c r="AT910" s="26"/>
      <c r="AU910" s="26"/>
      <c r="AV910" s="26"/>
      <c r="AW910" s="26"/>
      <c r="AX910" s="26"/>
      <c r="AY910" s="26"/>
      <c r="AZ910" s="26"/>
      <c r="BA910" s="26"/>
      <c r="BB910" s="26"/>
      <c r="BC910" s="26"/>
      <c r="BD910" s="26"/>
      <c r="BE910" s="26"/>
      <c r="BF910" s="26"/>
    </row>
    <row r="911" spans="1:58" ht="15.75" customHeight="1" outlineLevel="1" x14ac:dyDescent="0.45">
      <c r="A911" s="13">
        <v>908</v>
      </c>
      <c r="B911" s="39" t="s">
        <v>524</v>
      </c>
      <c r="C911" s="216" t="s">
        <v>525</v>
      </c>
      <c r="D911" s="13" t="s">
        <v>841</v>
      </c>
      <c r="E911" s="13"/>
      <c r="F911" s="132" t="s">
        <v>181</v>
      </c>
      <c r="G911" s="13"/>
      <c r="H911" s="13"/>
      <c r="I911" s="13"/>
      <c r="J911" s="13"/>
      <c r="K911" s="13"/>
      <c r="L911" s="13"/>
      <c r="M911" s="39"/>
      <c r="N911" s="161" t="s">
        <v>842</v>
      </c>
      <c r="O911" s="69" t="s">
        <v>394</v>
      </c>
      <c r="P911" s="91">
        <v>-27.533300000000001</v>
      </c>
      <c r="Q911" s="91">
        <v>153.31666999999999</v>
      </c>
      <c r="R911" s="14" t="s">
        <v>190</v>
      </c>
      <c r="S911" s="87" t="s">
        <v>426</v>
      </c>
      <c r="T911" s="87"/>
      <c r="U911" s="87"/>
      <c r="V911" s="87"/>
      <c r="W911" s="94"/>
      <c r="X911" s="39"/>
      <c r="Y911" s="13"/>
      <c r="Z911" s="13"/>
      <c r="AA911" s="13"/>
      <c r="AB911" s="13"/>
      <c r="AC911" s="13"/>
      <c r="AD911" s="13"/>
      <c r="AE911" s="13"/>
      <c r="AF911" s="13"/>
      <c r="AG911" s="13"/>
      <c r="AH911" s="39"/>
      <c r="AI911" s="140"/>
      <c r="AJ911" s="39"/>
      <c r="AK911" s="140"/>
      <c r="AL911" s="13"/>
      <c r="AM911" s="13"/>
      <c r="AN911" s="13"/>
      <c r="AO911" s="155"/>
      <c r="AP911" s="26"/>
      <c r="AQ911" s="26"/>
      <c r="AR911" s="26"/>
      <c r="AS911" s="26"/>
      <c r="AT911" s="26"/>
      <c r="AU911" s="26"/>
      <c r="AV911" s="26"/>
      <c r="AW911" s="26"/>
      <c r="AX911" s="26"/>
      <c r="AY911" s="26"/>
      <c r="AZ911" s="26"/>
      <c r="BA911" s="26"/>
      <c r="BB911" s="26"/>
      <c r="BC911" s="26"/>
      <c r="BD911" s="26"/>
      <c r="BE911" s="26"/>
      <c r="BF911" s="26"/>
    </row>
    <row r="912" spans="1:58" ht="15.75" customHeight="1" outlineLevel="1" x14ac:dyDescent="0.45">
      <c r="A912" s="13">
        <v>909</v>
      </c>
      <c r="B912" s="39" t="s">
        <v>524</v>
      </c>
      <c r="C912" s="216" t="s">
        <v>525</v>
      </c>
      <c r="D912" s="13" t="s">
        <v>841</v>
      </c>
      <c r="E912" s="13"/>
      <c r="F912" s="132" t="s">
        <v>181</v>
      </c>
      <c r="G912" s="13"/>
      <c r="H912" s="13"/>
      <c r="I912" s="13"/>
      <c r="J912" s="13"/>
      <c r="K912" s="13"/>
      <c r="L912" s="13"/>
      <c r="M912" s="39"/>
      <c r="N912" s="161" t="s">
        <v>842</v>
      </c>
      <c r="O912" s="69" t="s">
        <v>394</v>
      </c>
      <c r="P912" s="91">
        <v>-27.533300000000001</v>
      </c>
      <c r="Q912" s="91">
        <v>153.31666999999999</v>
      </c>
      <c r="R912" s="14" t="s">
        <v>190</v>
      </c>
      <c r="S912" s="87" t="s">
        <v>426</v>
      </c>
      <c r="T912" s="87"/>
      <c r="U912" s="87"/>
      <c r="V912" s="87"/>
      <c r="W912" s="94"/>
      <c r="X912" s="39"/>
      <c r="Y912" s="13"/>
      <c r="Z912" s="13"/>
      <c r="AA912" s="13"/>
      <c r="AB912" s="13"/>
      <c r="AC912" s="13"/>
      <c r="AD912" s="13"/>
      <c r="AE912" s="13"/>
      <c r="AF912" s="13"/>
      <c r="AG912" s="13"/>
      <c r="AH912" s="39"/>
      <c r="AI912" s="140"/>
      <c r="AJ912" s="39"/>
      <c r="AK912" s="140"/>
      <c r="AL912" s="13"/>
      <c r="AM912" s="13"/>
      <c r="AN912" s="13"/>
      <c r="AO912" s="155"/>
      <c r="AP912" s="26"/>
      <c r="AQ912" s="26"/>
      <c r="AR912" s="26"/>
      <c r="AS912" s="26"/>
      <c r="AT912" s="26"/>
      <c r="AU912" s="26"/>
      <c r="AV912" s="26"/>
      <c r="AW912" s="26"/>
      <c r="AX912" s="26"/>
      <c r="AY912" s="26"/>
      <c r="AZ912" s="26"/>
      <c r="BA912" s="26"/>
      <c r="BB912" s="26"/>
      <c r="BC912" s="26"/>
      <c r="BD912" s="26"/>
      <c r="BE912" s="26"/>
      <c r="BF912" s="26"/>
    </row>
    <row r="913" spans="1:58" ht="15.75" customHeight="1" outlineLevel="1" x14ac:dyDescent="0.45">
      <c r="A913" s="13">
        <v>910</v>
      </c>
      <c r="B913" s="39" t="s">
        <v>524</v>
      </c>
      <c r="C913" s="216" t="s">
        <v>525</v>
      </c>
      <c r="D913" s="13" t="s">
        <v>841</v>
      </c>
      <c r="E913" s="13"/>
      <c r="F913" s="132" t="s">
        <v>181</v>
      </c>
      <c r="G913" s="13"/>
      <c r="H913" s="13"/>
      <c r="I913" s="13"/>
      <c r="J913" s="13"/>
      <c r="K913" s="13"/>
      <c r="L913" s="13"/>
      <c r="M913" s="39"/>
      <c r="N913" s="161" t="s">
        <v>842</v>
      </c>
      <c r="O913" s="69" t="s">
        <v>394</v>
      </c>
      <c r="P913" s="91">
        <v>-27.533300000000001</v>
      </c>
      <c r="Q913" s="91">
        <v>153.31666999999999</v>
      </c>
      <c r="R913" s="14" t="s">
        <v>190</v>
      </c>
      <c r="S913" s="87" t="s">
        <v>426</v>
      </c>
      <c r="T913" s="87"/>
      <c r="U913" s="87"/>
      <c r="V913" s="87"/>
      <c r="W913" s="94"/>
      <c r="X913" s="39"/>
      <c r="Y913" s="13"/>
      <c r="Z913" s="13"/>
      <c r="AA913" s="13"/>
      <c r="AB913" s="13"/>
      <c r="AC913" s="13"/>
      <c r="AD913" s="13"/>
      <c r="AE913" s="13"/>
      <c r="AF913" s="13"/>
      <c r="AG913" s="13"/>
      <c r="AH913" s="39"/>
      <c r="AI913" s="140"/>
      <c r="AJ913" s="39"/>
      <c r="AK913" s="140"/>
      <c r="AL913" s="13"/>
      <c r="AM913" s="13"/>
      <c r="AN913" s="13"/>
      <c r="AO913" s="155"/>
      <c r="AP913" s="26"/>
      <c r="AQ913" s="26"/>
      <c r="AR913" s="26"/>
      <c r="AS913" s="26"/>
      <c r="AT913" s="26"/>
      <c r="AU913" s="26"/>
      <c r="AV913" s="26"/>
      <c r="AW913" s="26"/>
      <c r="AX913" s="26"/>
      <c r="AY913" s="26"/>
      <c r="AZ913" s="26"/>
      <c r="BA913" s="26"/>
      <c r="BB913" s="26"/>
      <c r="BC913" s="26"/>
      <c r="BD913" s="26"/>
      <c r="BE913" s="26"/>
      <c r="BF913" s="26"/>
    </row>
    <row r="914" spans="1:58" ht="15.75" customHeight="1" outlineLevel="1" x14ac:dyDescent="0.45">
      <c r="A914" s="13">
        <v>911</v>
      </c>
      <c r="B914" s="39" t="s">
        <v>524</v>
      </c>
      <c r="C914" s="216" t="s">
        <v>525</v>
      </c>
      <c r="D914" s="13" t="s">
        <v>841</v>
      </c>
      <c r="E914" s="13"/>
      <c r="F914" s="132" t="s">
        <v>181</v>
      </c>
      <c r="G914" s="13"/>
      <c r="H914" s="13"/>
      <c r="I914" s="13"/>
      <c r="J914" s="13"/>
      <c r="K914" s="13"/>
      <c r="L914" s="13"/>
      <c r="M914" s="39"/>
      <c r="N914" s="161" t="s">
        <v>842</v>
      </c>
      <c r="O914" s="69" t="s">
        <v>394</v>
      </c>
      <c r="P914" s="91">
        <v>-27.533300000000001</v>
      </c>
      <c r="Q914" s="91">
        <v>153.31666999999999</v>
      </c>
      <c r="R914" s="14" t="s">
        <v>190</v>
      </c>
      <c r="S914" s="87" t="s">
        <v>426</v>
      </c>
      <c r="T914" s="87"/>
      <c r="U914" s="87"/>
      <c r="V914" s="87"/>
      <c r="W914" s="94"/>
      <c r="X914" s="39"/>
      <c r="Y914" s="13"/>
      <c r="Z914" s="13"/>
      <c r="AA914" s="13"/>
      <c r="AB914" s="13"/>
      <c r="AC914" s="13"/>
      <c r="AD914" s="13"/>
      <c r="AE914" s="13"/>
      <c r="AF914" s="13"/>
      <c r="AG914" s="13"/>
      <c r="AH914" s="39"/>
      <c r="AI914" s="140"/>
      <c r="AJ914" s="39"/>
      <c r="AK914" s="140"/>
      <c r="AL914" s="13"/>
      <c r="AM914" s="13"/>
      <c r="AN914" s="13"/>
      <c r="AO914" s="155"/>
      <c r="AP914" s="26"/>
      <c r="AQ914" s="26"/>
      <c r="AR914" s="26"/>
      <c r="AS914" s="26"/>
      <c r="AT914" s="26"/>
      <c r="AU914" s="26"/>
      <c r="AV914" s="26"/>
      <c r="AW914" s="26"/>
      <c r="AX914" s="26"/>
      <c r="AY914" s="26"/>
      <c r="AZ914" s="26"/>
      <c r="BA914" s="26"/>
      <c r="BB914" s="26"/>
      <c r="BC914" s="26"/>
      <c r="BD914" s="26"/>
      <c r="BE914" s="26"/>
      <c r="BF914" s="26"/>
    </row>
    <row r="915" spans="1:58" ht="15.75" customHeight="1" outlineLevel="1" x14ac:dyDescent="0.45">
      <c r="A915" s="13">
        <v>912</v>
      </c>
      <c r="B915" s="39" t="s">
        <v>524</v>
      </c>
      <c r="C915" s="216" t="s">
        <v>525</v>
      </c>
      <c r="D915" s="13" t="s">
        <v>841</v>
      </c>
      <c r="E915" s="13"/>
      <c r="F915" s="132" t="s">
        <v>181</v>
      </c>
      <c r="G915" s="13"/>
      <c r="H915" s="13"/>
      <c r="I915" s="13"/>
      <c r="J915" s="13"/>
      <c r="K915" s="13"/>
      <c r="L915" s="13"/>
      <c r="M915" s="39"/>
      <c r="N915" s="161" t="s">
        <v>842</v>
      </c>
      <c r="O915" s="69" t="s">
        <v>394</v>
      </c>
      <c r="P915" s="91">
        <v>-27.533300000000001</v>
      </c>
      <c r="Q915" s="91">
        <v>153.31666999999999</v>
      </c>
      <c r="R915" s="14" t="s">
        <v>190</v>
      </c>
      <c r="S915" s="87" t="s">
        <v>426</v>
      </c>
      <c r="T915" s="87"/>
      <c r="U915" s="87"/>
      <c r="V915" s="87"/>
      <c r="W915" s="94"/>
      <c r="X915" s="39"/>
      <c r="Y915" s="13"/>
      <c r="Z915" s="13"/>
      <c r="AA915" s="13"/>
      <c r="AB915" s="13"/>
      <c r="AC915" s="13"/>
      <c r="AD915" s="13"/>
      <c r="AE915" s="13"/>
      <c r="AF915" s="13"/>
      <c r="AG915" s="13"/>
      <c r="AH915" s="39"/>
      <c r="AI915" s="140"/>
      <c r="AJ915" s="39"/>
      <c r="AK915" s="140"/>
      <c r="AL915" s="13"/>
      <c r="AM915" s="13"/>
      <c r="AN915" s="13"/>
      <c r="AO915" s="155"/>
      <c r="AP915" s="26"/>
      <c r="AQ915" s="26"/>
      <c r="AR915" s="26"/>
      <c r="AS915" s="26"/>
      <c r="AT915" s="26"/>
      <c r="AU915" s="26"/>
      <c r="AV915" s="26"/>
      <c r="AW915" s="26"/>
      <c r="AX915" s="26"/>
      <c r="AY915" s="26"/>
      <c r="AZ915" s="26"/>
      <c r="BA915" s="26"/>
      <c r="BB915" s="26"/>
      <c r="BC915" s="26"/>
      <c r="BD915" s="26"/>
      <c r="BE915" s="26"/>
      <c r="BF915" s="26"/>
    </row>
    <row r="916" spans="1:58" ht="15.75" customHeight="1" outlineLevel="1" x14ac:dyDescent="0.45">
      <c r="A916" s="13">
        <v>913</v>
      </c>
      <c r="B916" s="39" t="s">
        <v>524</v>
      </c>
      <c r="C916" s="216" t="s">
        <v>525</v>
      </c>
      <c r="D916" s="13" t="s">
        <v>841</v>
      </c>
      <c r="E916" s="13"/>
      <c r="F916" s="132" t="s">
        <v>181</v>
      </c>
      <c r="G916" s="13"/>
      <c r="H916" s="13"/>
      <c r="I916" s="13"/>
      <c r="J916" s="13"/>
      <c r="K916" s="13"/>
      <c r="L916" s="13"/>
      <c r="M916" s="39"/>
      <c r="N916" s="161" t="s">
        <v>842</v>
      </c>
      <c r="O916" s="69" t="s">
        <v>394</v>
      </c>
      <c r="P916" s="91">
        <v>-27.533300000000001</v>
      </c>
      <c r="Q916" s="91">
        <v>153.31666999999999</v>
      </c>
      <c r="R916" s="14" t="s">
        <v>190</v>
      </c>
      <c r="S916" s="87" t="s">
        <v>426</v>
      </c>
      <c r="T916" s="87"/>
      <c r="U916" s="87"/>
      <c r="V916" s="87"/>
      <c r="W916" s="94"/>
      <c r="X916" s="39"/>
      <c r="Y916" s="13"/>
      <c r="Z916" s="13"/>
      <c r="AA916" s="13"/>
      <c r="AB916" s="13"/>
      <c r="AC916" s="13"/>
      <c r="AD916" s="13"/>
      <c r="AE916" s="13"/>
      <c r="AF916" s="13"/>
      <c r="AG916" s="13"/>
      <c r="AH916" s="39"/>
      <c r="AI916" s="140"/>
      <c r="AJ916" s="39"/>
      <c r="AK916" s="140"/>
      <c r="AL916" s="13"/>
      <c r="AM916" s="13"/>
      <c r="AN916" s="13"/>
      <c r="AO916" s="155"/>
      <c r="AP916" s="26"/>
      <c r="AQ916" s="26"/>
      <c r="AR916" s="26"/>
      <c r="AS916" s="26"/>
      <c r="AT916" s="26"/>
      <c r="AU916" s="26"/>
      <c r="AV916" s="26"/>
      <c r="AW916" s="26"/>
      <c r="AX916" s="26"/>
      <c r="AY916" s="26"/>
      <c r="AZ916" s="26"/>
      <c r="BA916" s="26"/>
      <c r="BB916" s="26"/>
      <c r="BC916" s="26"/>
      <c r="BD916" s="26"/>
      <c r="BE916" s="26"/>
      <c r="BF916" s="26"/>
    </row>
    <row r="917" spans="1:58" ht="15.75" customHeight="1" outlineLevel="1" x14ac:dyDescent="0.45">
      <c r="A917" s="13">
        <v>914</v>
      </c>
      <c r="B917" s="39" t="s">
        <v>524</v>
      </c>
      <c r="C917" s="216" t="s">
        <v>525</v>
      </c>
      <c r="D917" s="13" t="s">
        <v>841</v>
      </c>
      <c r="E917" s="13"/>
      <c r="F917" s="132" t="s">
        <v>181</v>
      </c>
      <c r="G917" s="13"/>
      <c r="H917" s="13"/>
      <c r="I917" s="13"/>
      <c r="J917" s="13"/>
      <c r="K917" s="13"/>
      <c r="L917" s="13"/>
      <c r="M917" s="39"/>
      <c r="N917" s="161" t="s">
        <v>842</v>
      </c>
      <c r="O917" s="69" t="s">
        <v>394</v>
      </c>
      <c r="P917" s="91">
        <v>-27.533300000000001</v>
      </c>
      <c r="Q917" s="91">
        <v>153.31666999999999</v>
      </c>
      <c r="R917" s="14" t="s">
        <v>190</v>
      </c>
      <c r="S917" s="87" t="s">
        <v>426</v>
      </c>
      <c r="T917" s="87"/>
      <c r="U917" s="87"/>
      <c r="V917" s="87"/>
      <c r="W917" s="94"/>
      <c r="X917" s="39"/>
      <c r="Y917" s="13"/>
      <c r="Z917" s="13"/>
      <c r="AA917" s="13"/>
      <c r="AB917" s="13"/>
      <c r="AC917" s="13"/>
      <c r="AD917" s="13"/>
      <c r="AE917" s="13"/>
      <c r="AF917" s="13"/>
      <c r="AG917" s="13"/>
      <c r="AH917" s="39"/>
      <c r="AI917" s="140"/>
      <c r="AJ917" s="39"/>
      <c r="AK917" s="140"/>
      <c r="AL917" s="13"/>
      <c r="AM917" s="13"/>
      <c r="AN917" s="13"/>
      <c r="AO917" s="155"/>
      <c r="AP917" s="26"/>
      <c r="AQ917" s="26"/>
      <c r="AR917" s="26"/>
      <c r="AS917" s="26"/>
      <c r="AT917" s="26"/>
      <c r="AU917" s="26"/>
      <c r="AV917" s="26"/>
      <c r="AW917" s="26"/>
      <c r="AX917" s="26"/>
      <c r="AY917" s="26"/>
      <c r="AZ917" s="26"/>
      <c r="BA917" s="26"/>
      <c r="BB917" s="26"/>
      <c r="BC917" s="26"/>
      <c r="BD917" s="26"/>
      <c r="BE917" s="26"/>
      <c r="BF917" s="26"/>
    </row>
    <row r="918" spans="1:58" ht="15.75" customHeight="1" outlineLevel="1" x14ac:dyDescent="0.45">
      <c r="A918" s="13">
        <v>915</v>
      </c>
      <c r="B918" s="39" t="s">
        <v>524</v>
      </c>
      <c r="C918" s="216" t="s">
        <v>525</v>
      </c>
      <c r="D918" s="13" t="s">
        <v>841</v>
      </c>
      <c r="E918" s="13"/>
      <c r="F918" s="132" t="s">
        <v>181</v>
      </c>
      <c r="G918" s="13"/>
      <c r="H918" s="13"/>
      <c r="I918" s="13"/>
      <c r="J918" s="13"/>
      <c r="K918" s="13"/>
      <c r="L918" s="13"/>
      <c r="M918" s="39"/>
      <c r="N918" s="161" t="s">
        <v>842</v>
      </c>
      <c r="O918" s="69" t="s">
        <v>394</v>
      </c>
      <c r="P918" s="91">
        <v>-27.533300000000001</v>
      </c>
      <c r="Q918" s="91">
        <v>153.31666999999999</v>
      </c>
      <c r="R918" s="14" t="s">
        <v>190</v>
      </c>
      <c r="S918" s="87" t="s">
        <v>426</v>
      </c>
      <c r="T918" s="87"/>
      <c r="U918" s="87"/>
      <c r="V918" s="87"/>
      <c r="W918" s="94"/>
      <c r="X918" s="39"/>
      <c r="Y918" s="13"/>
      <c r="Z918" s="13"/>
      <c r="AA918" s="13"/>
      <c r="AB918" s="13"/>
      <c r="AC918" s="13"/>
      <c r="AD918" s="13"/>
      <c r="AE918" s="13"/>
      <c r="AF918" s="13"/>
      <c r="AG918" s="13"/>
      <c r="AH918" s="39"/>
      <c r="AI918" s="140"/>
      <c r="AJ918" s="39"/>
      <c r="AK918" s="140"/>
      <c r="AL918" s="13"/>
      <c r="AM918" s="13"/>
      <c r="AN918" s="13"/>
      <c r="AO918" s="155"/>
      <c r="AP918" s="26"/>
      <c r="AQ918" s="26"/>
      <c r="AR918" s="26"/>
      <c r="AS918" s="26"/>
      <c r="AT918" s="26"/>
      <c r="AU918" s="26"/>
      <c r="AV918" s="26"/>
      <c r="AW918" s="26"/>
      <c r="AX918" s="26"/>
      <c r="AY918" s="26"/>
      <c r="AZ918" s="26"/>
      <c r="BA918" s="26"/>
      <c r="BB918" s="26"/>
      <c r="BC918" s="26"/>
      <c r="BD918" s="26"/>
      <c r="BE918" s="26"/>
      <c r="BF918" s="26"/>
    </row>
    <row r="919" spans="1:58" ht="15.75" customHeight="1" outlineLevel="1" x14ac:dyDescent="0.45">
      <c r="A919" s="13">
        <v>916</v>
      </c>
      <c r="B919" s="39" t="s">
        <v>524</v>
      </c>
      <c r="C919" s="216" t="s">
        <v>525</v>
      </c>
      <c r="D919" s="13" t="s">
        <v>841</v>
      </c>
      <c r="E919" s="13"/>
      <c r="F919" s="132" t="s">
        <v>181</v>
      </c>
      <c r="G919" s="13"/>
      <c r="H919" s="13"/>
      <c r="I919" s="13"/>
      <c r="J919" s="13"/>
      <c r="K919" s="13"/>
      <c r="L919" s="13"/>
      <c r="M919" s="39"/>
      <c r="N919" s="161" t="s">
        <v>842</v>
      </c>
      <c r="O919" s="69" t="s">
        <v>394</v>
      </c>
      <c r="P919" s="91">
        <v>-27.533300000000001</v>
      </c>
      <c r="Q919" s="91">
        <v>153.31666999999999</v>
      </c>
      <c r="R919" s="14" t="s">
        <v>190</v>
      </c>
      <c r="S919" s="87" t="s">
        <v>426</v>
      </c>
      <c r="T919" s="87"/>
      <c r="U919" s="87"/>
      <c r="V919" s="87"/>
      <c r="W919" s="94"/>
      <c r="X919" s="39"/>
      <c r="Y919" s="13"/>
      <c r="Z919" s="13"/>
      <c r="AA919" s="13"/>
      <c r="AB919" s="13"/>
      <c r="AC919" s="13"/>
      <c r="AD919" s="13"/>
      <c r="AE919" s="13"/>
      <c r="AF919" s="13"/>
      <c r="AG919" s="13"/>
      <c r="AH919" s="39"/>
      <c r="AI919" s="140"/>
      <c r="AJ919" s="39"/>
      <c r="AK919" s="140"/>
      <c r="AL919" s="13"/>
      <c r="AM919" s="13"/>
      <c r="AN919" s="13"/>
      <c r="AO919" s="155"/>
      <c r="AP919" s="26"/>
      <c r="AQ919" s="26"/>
      <c r="AR919" s="26"/>
      <c r="AS919" s="26"/>
      <c r="AT919" s="26"/>
      <c r="AU919" s="26"/>
      <c r="AV919" s="26"/>
      <c r="AW919" s="26"/>
      <c r="AX919" s="26"/>
      <c r="AY919" s="26"/>
      <c r="AZ919" s="26"/>
      <c r="BA919" s="26"/>
      <c r="BB919" s="26"/>
      <c r="BC919" s="26"/>
      <c r="BD919" s="26"/>
      <c r="BE919" s="26"/>
      <c r="BF919" s="26"/>
    </row>
    <row r="920" spans="1:58" ht="15.75" customHeight="1" outlineLevel="1" x14ac:dyDescent="0.45">
      <c r="A920" s="13">
        <v>917</v>
      </c>
      <c r="B920" s="39" t="s">
        <v>524</v>
      </c>
      <c r="C920" s="216" t="s">
        <v>525</v>
      </c>
      <c r="D920" s="13" t="s">
        <v>841</v>
      </c>
      <c r="E920" s="13"/>
      <c r="F920" s="132" t="s">
        <v>181</v>
      </c>
      <c r="G920" s="13"/>
      <c r="H920" s="13"/>
      <c r="I920" s="13"/>
      <c r="J920" s="13"/>
      <c r="K920" s="13"/>
      <c r="L920" s="13"/>
      <c r="M920" s="39"/>
      <c r="N920" s="161" t="s">
        <v>842</v>
      </c>
      <c r="O920" s="69" t="s">
        <v>394</v>
      </c>
      <c r="P920" s="91">
        <v>-27.533300000000001</v>
      </c>
      <c r="Q920" s="91">
        <v>153.31666999999999</v>
      </c>
      <c r="R920" s="14" t="s">
        <v>190</v>
      </c>
      <c r="S920" s="87" t="s">
        <v>426</v>
      </c>
      <c r="T920" s="87"/>
      <c r="U920" s="87"/>
      <c r="V920" s="87"/>
      <c r="W920" s="94"/>
      <c r="X920" s="39"/>
      <c r="Y920" s="13"/>
      <c r="Z920" s="13"/>
      <c r="AA920" s="13"/>
      <c r="AB920" s="13"/>
      <c r="AC920" s="13"/>
      <c r="AD920" s="13"/>
      <c r="AE920" s="13"/>
      <c r="AF920" s="13"/>
      <c r="AG920" s="13"/>
      <c r="AH920" s="39"/>
      <c r="AI920" s="140"/>
      <c r="AJ920" s="39"/>
      <c r="AK920" s="140"/>
      <c r="AL920" s="13"/>
      <c r="AM920" s="13"/>
      <c r="AN920" s="13"/>
      <c r="AO920" s="155"/>
      <c r="AP920" s="26"/>
      <c r="AQ920" s="26"/>
      <c r="AR920" s="26"/>
      <c r="AS920" s="26"/>
      <c r="AT920" s="26"/>
      <c r="AU920" s="26"/>
      <c r="AV920" s="26"/>
      <c r="AW920" s="26"/>
      <c r="AX920" s="26"/>
      <c r="AY920" s="26"/>
      <c r="AZ920" s="26"/>
      <c r="BA920" s="26"/>
      <c r="BB920" s="26"/>
      <c r="BC920" s="26"/>
      <c r="BD920" s="26"/>
      <c r="BE920" s="26"/>
      <c r="BF920" s="26"/>
    </row>
    <row r="921" spans="1:58" ht="15.75" customHeight="1" outlineLevel="1" x14ac:dyDescent="0.45">
      <c r="A921" s="13">
        <v>918</v>
      </c>
      <c r="B921" s="39" t="s">
        <v>524</v>
      </c>
      <c r="C921" s="216" t="s">
        <v>525</v>
      </c>
      <c r="D921" s="13" t="s">
        <v>841</v>
      </c>
      <c r="E921" s="13"/>
      <c r="F921" s="132" t="s">
        <v>181</v>
      </c>
      <c r="G921" s="13"/>
      <c r="H921" s="13"/>
      <c r="I921" s="13"/>
      <c r="J921" s="13"/>
      <c r="K921" s="13"/>
      <c r="L921" s="13"/>
      <c r="M921" s="39"/>
      <c r="N921" s="161" t="s">
        <v>842</v>
      </c>
      <c r="O921" s="69" t="s">
        <v>394</v>
      </c>
      <c r="P921" s="91">
        <v>-27.533300000000001</v>
      </c>
      <c r="Q921" s="91">
        <v>153.31666999999999</v>
      </c>
      <c r="R921" s="14" t="s">
        <v>190</v>
      </c>
      <c r="S921" s="87" t="s">
        <v>426</v>
      </c>
      <c r="T921" s="87"/>
      <c r="U921" s="87"/>
      <c r="V921" s="87"/>
      <c r="W921" s="94"/>
      <c r="X921" s="39"/>
      <c r="Y921" s="13"/>
      <c r="Z921" s="13"/>
      <c r="AA921" s="13"/>
      <c r="AB921" s="13"/>
      <c r="AC921" s="13"/>
      <c r="AD921" s="13"/>
      <c r="AE921" s="13"/>
      <c r="AF921" s="13"/>
      <c r="AG921" s="13"/>
      <c r="AH921" s="39"/>
      <c r="AI921" s="140"/>
      <c r="AJ921" s="39"/>
      <c r="AK921" s="140"/>
      <c r="AL921" s="13"/>
      <c r="AM921" s="13"/>
      <c r="AN921" s="13"/>
      <c r="AO921" s="155"/>
      <c r="AP921" s="26"/>
      <c r="AQ921" s="26"/>
      <c r="AR921" s="26"/>
      <c r="AS921" s="26"/>
      <c r="AT921" s="26"/>
      <c r="AU921" s="26"/>
      <c r="AV921" s="26"/>
      <c r="AW921" s="26"/>
      <c r="AX921" s="26"/>
      <c r="AY921" s="26"/>
      <c r="AZ921" s="26"/>
      <c r="BA921" s="26"/>
      <c r="BB921" s="26"/>
      <c r="BC921" s="26"/>
      <c r="BD921" s="26"/>
      <c r="BE921" s="26"/>
      <c r="BF921" s="26"/>
    </row>
    <row r="922" spans="1:58" ht="15.75" customHeight="1" outlineLevel="1" x14ac:dyDescent="0.45">
      <c r="A922" s="13">
        <v>919</v>
      </c>
      <c r="B922" s="39" t="s">
        <v>524</v>
      </c>
      <c r="C922" s="216" t="s">
        <v>525</v>
      </c>
      <c r="D922" s="13" t="s">
        <v>841</v>
      </c>
      <c r="E922" s="13"/>
      <c r="F922" s="132" t="s">
        <v>181</v>
      </c>
      <c r="G922" s="13"/>
      <c r="H922" s="13"/>
      <c r="I922" s="13"/>
      <c r="J922" s="13"/>
      <c r="K922" s="13"/>
      <c r="L922" s="13"/>
      <c r="M922" s="39"/>
      <c r="N922" s="161" t="s">
        <v>842</v>
      </c>
      <c r="O922" s="69" t="s">
        <v>394</v>
      </c>
      <c r="P922" s="91">
        <v>-27.533300000000001</v>
      </c>
      <c r="Q922" s="91">
        <v>153.31666999999999</v>
      </c>
      <c r="R922" s="14" t="s">
        <v>190</v>
      </c>
      <c r="S922" s="87" t="s">
        <v>426</v>
      </c>
      <c r="T922" s="87"/>
      <c r="U922" s="87"/>
      <c r="V922" s="87"/>
      <c r="W922" s="94"/>
      <c r="X922" s="39"/>
      <c r="Y922" s="13"/>
      <c r="Z922" s="13"/>
      <c r="AA922" s="13"/>
      <c r="AB922" s="13"/>
      <c r="AC922" s="13"/>
      <c r="AD922" s="13"/>
      <c r="AE922" s="13"/>
      <c r="AF922" s="13"/>
      <c r="AG922" s="13"/>
      <c r="AH922" s="39"/>
      <c r="AI922" s="140"/>
      <c r="AJ922" s="39"/>
      <c r="AK922" s="140"/>
      <c r="AL922" s="13"/>
      <c r="AM922" s="13"/>
      <c r="AN922" s="13"/>
      <c r="AO922" s="155"/>
      <c r="AP922" s="26"/>
      <c r="AQ922" s="26"/>
      <c r="AR922" s="26"/>
      <c r="AS922" s="26"/>
      <c r="AT922" s="26"/>
      <c r="AU922" s="26"/>
      <c r="AV922" s="26"/>
      <c r="AW922" s="26"/>
      <c r="AX922" s="26"/>
      <c r="AY922" s="26"/>
      <c r="AZ922" s="26"/>
      <c r="BA922" s="26"/>
      <c r="BB922" s="26"/>
      <c r="BC922" s="26"/>
      <c r="BD922" s="26"/>
      <c r="BE922" s="26"/>
      <c r="BF922" s="26"/>
    </row>
    <row r="923" spans="1:58" ht="15.75" customHeight="1" outlineLevel="1" x14ac:dyDescent="0.45">
      <c r="A923" s="13">
        <v>920</v>
      </c>
      <c r="B923" s="39" t="s">
        <v>524</v>
      </c>
      <c r="C923" s="216" t="s">
        <v>525</v>
      </c>
      <c r="D923" s="13" t="s">
        <v>841</v>
      </c>
      <c r="E923" s="13"/>
      <c r="F923" s="132" t="s">
        <v>181</v>
      </c>
      <c r="G923" s="13"/>
      <c r="H923" s="13"/>
      <c r="I923" s="13"/>
      <c r="J923" s="13"/>
      <c r="K923" s="13"/>
      <c r="L923" s="13"/>
      <c r="M923" s="39"/>
      <c r="N923" s="161" t="s">
        <v>842</v>
      </c>
      <c r="O923" s="69" t="s">
        <v>394</v>
      </c>
      <c r="P923" s="91">
        <v>-27.533300000000001</v>
      </c>
      <c r="Q923" s="91">
        <v>153.31666999999999</v>
      </c>
      <c r="R923" s="14" t="s">
        <v>190</v>
      </c>
      <c r="S923" s="87" t="s">
        <v>426</v>
      </c>
      <c r="T923" s="87"/>
      <c r="U923" s="87"/>
      <c r="V923" s="87"/>
      <c r="W923" s="94"/>
      <c r="X923" s="39"/>
      <c r="Y923" s="13"/>
      <c r="Z923" s="13"/>
      <c r="AA923" s="13"/>
      <c r="AB923" s="13"/>
      <c r="AC923" s="13"/>
      <c r="AD923" s="13"/>
      <c r="AE923" s="13"/>
      <c r="AF923" s="13"/>
      <c r="AG923" s="13"/>
      <c r="AH923" s="39"/>
      <c r="AI923" s="140"/>
      <c r="AJ923" s="39"/>
      <c r="AK923" s="140"/>
      <c r="AL923" s="13"/>
      <c r="AM923" s="13"/>
      <c r="AN923" s="13"/>
      <c r="AO923" s="155"/>
      <c r="AP923" s="26"/>
      <c r="AQ923" s="26"/>
      <c r="AR923" s="26"/>
      <c r="AS923" s="26"/>
      <c r="AT923" s="26"/>
      <c r="AU923" s="26"/>
      <c r="AV923" s="26"/>
      <c r="AW923" s="26"/>
      <c r="AX923" s="26"/>
      <c r="AY923" s="26"/>
      <c r="AZ923" s="26"/>
      <c r="BA923" s="26"/>
      <c r="BB923" s="26"/>
      <c r="BC923" s="26"/>
      <c r="BD923" s="26"/>
      <c r="BE923" s="26"/>
      <c r="BF923" s="26"/>
    </row>
    <row r="924" spans="1:58" ht="15.75" customHeight="1" outlineLevel="1" x14ac:dyDescent="0.45">
      <c r="A924" s="13">
        <v>921</v>
      </c>
      <c r="B924" s="39" t="s">
        <v>524</v>
      </c>
      <c r="C924" s="216" t="s">
        <v>525</v>
      </c>
      <c r="D924" s="13" t="s">
        <v>841</v>
      </c>
      <c r="E924" s="13"/>
      <c r="F924" s="132" t="s">
        <v>181</v>
      </c>
      <c r="G924" s="13"/>
      <c r="H924" s="13"/>
      <c r="I924" s="13"/>
      <c r="J924" s="13"/>
      <c r="K924" s="13"/>
      <c r="L924" s="13"/>
      <c r="M924" s="39"/>
      <c r="N924" s="161" t="s">
        <v>842</v>
      </c>
      <c r="O924" s="69" t="s">
        <v>394</v>
      </c>
      <c r="P924" s="91">
        <v>-27.533300000000001</v>
      </c>
      <c r="Q924" s="91">
        <v>153.31666999999999</v>
      </c>
      <c r="R924" s="14" t="s">
        <v>190</v>
      </c>
      <c r="S924" s="87" t="s">
        <v>426</v>
      </c>
      <c r="T924" s="87"/>
      <c r="U924" s="87"/>
      <c r="V924" s="87"/>
      <c r="W924" s="94"/>
      <c r="X924" s="39"/>
      <c r="Y924" s="13"/>
      <c r="Z924" s="13"/>
      <c r="AA924" s="13"/>
      <c r="AB924" s="13"/>
      <c r="AC924" s="13"/>
      <c r="AD924" s="13"/>
      <c r="AE924" s="13"/>
      <c r="AF924" s="13"/>
      <c r="AG924" s="13"/>
      <c r="AH924" s="39"/>
      <c r="AI924" s="140"/>
      <c r="AJ924" s="39"/>
      <c r="AK924" s="140"/>
      <c r="AL924" s="13"/>
      <c r="AM924" s="13"/>
      <c r="AN924" s="13"/>
      <c r="AO924" s="155"/>
      <c r="AP924" s="26"/>
      <c r="AQ924" s="26"/>
      <c r="AR924" s="26"/>
      <c r="AS924" s="26"/>
      <c r="AT924" s="26"/>
      <c r="AU924" s="26"/>
      <c r="AV924" s="26"/>
      <c r="AW924" s="26"/>
      <c r="AX924" s="26"/>
      <c r="AY924" s="26"/>
      <c r="AZ924" s="26"/>
      <c r="BA924" s="26"/>
      <c r="BB924" s="26"/>
      <c r="BC924" s="26"/>
      <c r="BD924" s="26"/>
      <c r="BE924" s="26"/>
      <c r="BF924" s="26"/>
    </row>
    <row r="925" spans="1:58" ht="15.75" customHeight="1" outlineLevel="1" x14ac:dyDescent="0.45">
      <c r="A925" s="13">
        <v>922</v>
      </c>
      <c r="B925" s="39" t="s">
        <v>524</v>
      </c>
      <c r="C925" s="216" t="s">
        <v>525</v>
      </c>
      <c r="D925" s="13" t="s">
        <v>841</v>
      </c>
      <c r="E925" s="13"/>
      <c r="F925" s="132" t="s">
        <v>181</v>
      </c>
      <c r="G925" s="13"/>
      <c r="H925" s="13"/>
      <c r="I925" s="13"/>
      <c r="J925" s="13"/>
      <c r="K925" s="13"/>
      <c r="L925" s="13"/>
      <c r="M925" s="39"/>
      <c r="N925" s="161" t="s">
        <v>842</v>
      </c>
      <c r="O925" s="69" t="s">
        <v>394</v>
      </c>
      <c r="P925" s="91">
        <v>-27.533300000000001</v>
      </c>
      <c r="Q925" s="91">
        <v>153.31666999999999</v>
      </c>
      <c r="R925" s="14" t="s">
        <v>190</v>
      </c>
      <c r="S925" s="87" t="s">
        <v>426</v>
      </c>
      <c r="T925" s="87"/>
      <c r="U925" s="87"/>
      <c r="V925" s="87"/>
      <c r="W925" s="94"/>
      <c r="X925" s="39"/>
      <c r="Y925" s="13"/>
      <c r="Z925" s="13"/>
      <c r="AA925" s="13"/>
      <c r="AB925" s="13"/>
      <c r="AC925" s="13"/>
      <c r="AD925" s="13"/>
      <c r="AE925" s="13"/>
      <c r="AF925" s="13"/>
      <c r="AG925" s="13"/>
      <c r="AH925" s="39"/>
      <c r="AI925" s="140"/>
      <c r="AJ925" s="39"/>
      <c r="AK925" s="140"/>
      <c r="AL925" s="13"/>
      <c r="AM925" s="13"/>
      <c r="AN925" s="13"/>
      <c r="AO925" s="155"/>
      <c r="AP925" s="26"/>
      <c r="AQ925" s="26"/>
      <c r="AR925" s="26"/>
      <c r="AS925" s="26"/>
      <c r="AT925" s="26"/>
      <c r="AU925" s="26"/>
      <c r="AV925" s="26"/>
      <c r="AW925" s="26"/>
      <c r="AX925" s="26"/>
      <c r="AY925" s="26"/>
      <c r="AZ925" s="26"/>
      <c r="BA925" s="26"/>
      <c r="BB925" s="26"/>
      <c r="BC925" s="26"/>
      <c r="BD925" s="26"/>
      <c r="BE925" s="26"/>
      <c r="BF925" s="26"/>
    </row>
    <row r="926" spans="1:58" ht="15.75" customHeight="1" outlineLevel="1" x14ac:dyDescent="0.45">
      <c r="A926" s="13">
        <v>923</v>
      </c>
      <c r="B926" s="39" t="s">
        <v>524</v>
      </c>
      <c r="C926" s="216" t="s">
        <v>525</v>
      </c>
      <c r="D926" s="13" t="s">
        <v>843</v>
      </c>
      <c r="E926" s="13"/>
      <c r="F926" s="132" t="s">
        <v>181</v>
      </c>
      <c r="G926" s="13"/>
      <c r="H926" s="13"/>
      <c r="I926" s="13"/>
      <c r="J926" s="13"/>
      <c r="K926" s="13"/>
      <c r="L926" s="13"/>
      <c r="M926" s="39"/>
      <c r="N926" s="161" t="s">
        <v>844</v>
      </c>
      <c r="O926" s="69" t="s">
        <v>495</v>
      </c>
      <c r="P926" s="91">
        <v>12.566700000000001</v>
      </c>
      <c r="Q926" s="91">
        <v>101.9</v>
      </c>
      <c r="R926" s="14" t="s">
        <v>197</v>
      </c>
      <c r="S926" s="87" t="s">
        <v>426</v>
      </c>
      <c r="T926" s="87"/>
      <c r="U926" s="87"/>
      <c r="V926" s="87"/>
      <c r="W926" s="94"/>
      <c r="X926" s="39"/>
      <c r="Y926" s="13"/>
      <c r="Z926" s="13"/>
      <c r="AA926" s="13"/>
      <c r="AB926" s="13"/>
      <c r="AC926" s="13"/>
      <c r="AD926" s="13"/>
      <c r="AE926" s="13"/>
      <c r="AF926" s="13"/>
      <c r="AG926" s="13"/>
      <c r="AH926" s="39"/>
      <c r="AI926" s="140"/>
      <c r="AJ926" s="39"/>
      <c r="AK926" s="140"/>
      <c r="AL926" s="13"/>
      <c r="AM926" s="13"/>
      <c r="AN926" s="13"/>
      <c r="AO926" s="155"/>
      <c r="AP926" s="26"/>
      <c r="AQ926" s="26"/>
      <c r="AR926" s="26"/>
      <c r="AS926" s="26"/>
      <c r="AT926" s="26"/>
      <c r="AU926" s="26"/>
      <c r="AV926" s="26"/>
      <c r="AW926" s="26"/>
      <c r="AX926" s="26"/>
      <c r="AY926" s="26"/>
      <c r="AZ926" s="26"/>
      <c r="BA926" s="26"/>
      <c r="BB926" s="26"/>
      <c r="BC926" s="26"/>
      <c r="BD926" s="26"/>
      <c r="BE926" s="26"/>
      <c r="BF926" s="26"/>
    </row>
    <row r="927" spans="1:58" ht="15.75" customHeight="1" outlineLevel="1" x14ac:dyDescent="0.45">
      <c r="A927" s="13">
        <v>924</v>
      </c>
      <c r="B927" s="39" t="s">
        <v>524</v>
      </c>
      <c r="C927" s="216" t="s">
        <v>525</v>
      </c>
      <c r="D927" s="13" t="s">
        <v>845</v>
      </c>
      <c r="E927" s="13"/>
      <c r="F927" s="132" t="s">
        <v>181</v>
      </c>
      <c r="G927" s="13"/>
      <c r="H927" s="13"/>
      <c r="I927" s="13"/>
      <c r="J927" s="13"/>
      <c r="K927" s="13"/>
      <c r="L927" s="13"/>
      <c r="M927" s="39"/>
      <c r="N927" s="161" t="s">
        <v>846</v>
      </c>
      <c r="O927" s="69" t="s">
        <v>532</v>
      </c>
      <c r="P927" s="91">
        <v>40.133299999999998</v>
      </c>
      <c r="Q927" s="91">
        <v>8.8332999999999995</v>
      </c>
      <c r="R927" s="14" t="s">
        <v>197</v>
      </c>
      <c r="S927" s="87" t="s">
        <v>553</v>
      </c>
      <c r="T927" s="87"/>
      <c r="U927" s="87"/>
      <c r="V927" s="87"/>
      <c r="W927" s="94"/>
      <c r="X927" s="39"/>
      <c r="Y927" s="13"/>
      <c r="Z927" s="13"/>
      <c r="AA927" s="13"/>
      <c r="AB927" s="13"/>
      <c r="AC927" s="13"/>
      <c r="AD927" s="13"/>
      <c r="AE927" s="13"/>
      <c r="AF927" s="13"/>
      <c r="AG927" s="13"/>
      <c r="AH927" s="39"/>
      <c r="AI927" s="140"/>
      <c r="AJ927" s="39"/>
      <c r="AK927" s="140"/>
      <c r="AL927" s="13"/>
      <c r="AM927" s="13"/>
      <c r="AN927" s="13"/>
      <c r="AO927" s="155"/>
      <c r="AP927" s="26"/>
      <c r="AQ927" s="26"/>
      <c r="AR927" s="26"/>
      <c r="AS927" s="26"/>
      <c r="AT927" s="26"/>
      <c r="AU927" s="26"/>
      <c r="AV927" s="26"/>
      <c r="AW927" s="26"/>
      <c r="AX927" s="26"/>
      <c r="AY927" s="26"/>
      <c r="AZ927" s="26"/>
      <c r="BA927" s="26"/>
      <c r="BB927" s="26"/>
      <c r="BC927" s="26"/>
      <c r="BD927" s="26"/>
      <c r="BE927" s="26"/>
      <c r="BF927" s="26"/>
    </row>
    <row r="928" spans="1:58" ht="15.75" customHeight="1" outlineLevel="1" x14ac:dyDescent="0.45">
      <c r="A928" s="13">
        <v>925</v>
      </c>
      <c r="B928" s="39" t="s">
        <v>524</v>
      </c>
      <c r="C928" s="216" t="s">
        <v>525</v>
      </c>
      <c r="D928" s="13" t="s">
        <v>845</v>
      </c>
      <c r="E928" s="13"/>
      <c r="F928" s="133" t="s">
        <v>275</v>
      </c>
      <c r="G928" s="13"/>
      <c r="H928" s="13"/>
      <c r="I928" s="13"/>
      <c r="J928" s="13"/>
      <c r="K928" s="13"/>
      <c r="L928" s="13"/>
      <c r="M928" s="39"/>
      <c r="N928" s="161" t="s">
        <v>846</v>
      </c>
      <c r="O928" s="69" t="s">
        <v>532</v>
      </c>
      <c r="P928" s="91">
        <v>40.133299999999998</v>
      </c>
      <c r="Q928" s="91">
        <v>8.8332999999999995</v>
      </c>
      <c r="R928" s="14" t="s">
        <v>197</v>
      </c>
      <c r="S928" s="87" t="s">
        <v>553</v>
      </c>
      <c r="T928" s="87"/>
      <c r="U928" s="87"/>
      <c r="V928" s="87"/>
      <c r="W928" s="94"/>
      <c r="X928" s="39"/>
      <c r="Y928" s="13"/>
      <c r="Z928" s="13"/>
      <c r="AA928" s="13"/>
      <c r="AB928" s="13"/>
      <c r="AC928" s="13"/>
      <c r="AD928" s="13"/>
      <c r="AE928" s="13"/>
      <c r="AF928" s="13"/>
      <c r="AG928" s="13"/>
      <c r="AH928" s="39"/>
      <c r="AI928" s="140"/>
      <c r="AJ928" s="39"/>
      <c r="AK928" s="140"/>
      <c r="AL928" s="13"/>
      <c r="AM928" s="13"/>
      <c r="AN928" s="13"/>
      <c r="AO928" s="155"/>
      <c r="AP928" s="26"/>
      <c r="AQ928" s="26"/>
      <c r="AR928" s="26"/>
      <c r="AS928" s="26"/>
      <c r="AT928" s="26"/>
      <c r="AU928" s="26"/>
      <c r="AV928" s="26"/>
      <c r="AW928" s="26"/>
      <c r="AX928" s="26"/>
      <c r="AY928" s="26"/>
      <c r="AZ928" s="26"/>
      <c r="BA928" s="26"/>
      <c r="BB928" s="26"/>
      <c r="BC928" s="26"/>
      <c r="BD928" s="26"/>
      <c r="BE928" s="26"/>
      <c r="BF928" s="26"/>
    </row>
    <row r="929" spans="1:58" ht="15.75" customHeight="1" outlineLevel="1" x14ac:dyDescent="0.45">
      <c r="A929" s="13">
        <v>926</v>
      </c>
      <c r="B929" s="39" t="s">
        <v>524</v>
      </c>
      <c r="C929" s="216" t="s">
        <v>525</v>
      </c>
      <c r="D929" s="13" t="s">
        <v>845</v>
      </c>
      <c r="E929" s="13"/>
      <c r="F929" s="133" t="s">
        <v>275</v>
      </c>
      <c r="G929" s="13"/>
      <c r="H929" s="13"/>
      <c r="I929" s="13"/>
      <c r="J929" s="13"/>
      <c r="K929" s="13"/>
      <c r="L929" s="13"/>
      <c r="M929" s="39"/>
      <c r="N929" s="161" t="s">
        <v>846</v>
      </c>
      <c r="O929" s="69" t="s">
        <v>532</v>
      </c>
      <c r="P929" s="91">
        <v>40.133299999999998</v>
      </c>
      <c r="Q929" s="91">
        <v>8.8332999999999995</v>
      </c>
      <c r="R929" s="14" t="s">
        <v>197</v>
      </c>
      <c r="S929" s="87" t="s">
        <v>553</v>
      </c>
      <c r="T929" s="87"/>
      <c r="U929" s="87"/>
      <c r="V929" s="87"/>
      <c r="W929" s="94"/>
      <c r="X929" s="39"/>
      <c r="Y929" s="13"/>
      <c r="Z929" s="13"/>
      <c r="AA929" s="13"/>
      <c r="AB929" s="13"/>
      <c r="AC929" s="13"/>
      <c r="AD929" s="13"/>
      <c r="AE929" s="13"/>
      <c r="AF929" s="13"/>
      <c r="AG929" s="13"/>
      <c r="AH929" s="39"/>
      <c r="AI929" s="140"/>
      <c r="AJ929" s="39"/>
      <c r="AK929" s="140"/>
      <c r="AL929" s="13"/>
      <c r="AM929" s="13"/>
      <c r="AN929" s="13"/>
      <c r="AO929" s="155"/>
      <c r="AP929" s="26"/>
      <c r="AQ929" s="26"/>
      <c r="AR929" s="26"/>
      <c r="AS929" s="26"/>
      <c r="AT929" s="26"/>
      <c r="AU929" s="26"/>
      <c r="AV929" s="26"/>
      <c r="AW929" s="26"/>
      <c r="AX929" s="26"/>
      <c r="AY929" s="26"/>
      <c r="AZ929" s="26"/>
      <c r="BA929" s="26"/>
      <c r="BB929" s="26"/>
      <c r="BC929" s="26"/>
      <c r="BD929" s="26"/>
      <c r="BE929" s="26"/>
      <c r="BF929" s="26"/>
    </row>
    <row r="930" spans="1:58" ht="15.75" customHeight="1" outlineLevel="1" x14ac:dyDescent="0.45">
      <c r="A930" s="13">
        <v>927</v>
      </c>
      <c r="B930" s="39" t="s">
        <v>524</v>
      </c>
      <c r="C930" s="216" t="s">
        <v>525</v>
      </c>
      <c r="D930" s="13" t="s">
        <v>847</v>
      </c>
      <c r="E930" s="13"/>
      <c r="F930" s="132" t="s">
        <v>181</v>
      </c>
      <c r="G930" s="13"/>
      <c r="H930" s="13"/>
      <c r="I930" s="13"/>
      <c r="J930" s="13"/>
      <c r="K930" s="13"/>
      <c r="L930" s="13"/>
      <c r="M930" s="39"/>
      <c r="N930" s="161" t="s">
        <v>848</v>
      </c>
      <c r="O930" s="69" t="s">
        <v>345</v>
      </c>
      <c r="P930" s="91">
        <v>37.15</v>
      </c>
      <c r="Q930" s="91">
        <v>126.2833</v>
      </c>
      <c r="R930" s="14" t="s">
        <v>197</v>
      </c>
      <c r="S930" s="87" t="s">
        <v>572</v>
      </c>
      <c r="T930" s="87"/>
      <c r="U930" s="87"/>
      <c r="V930" s="87"/>
      <c r="W930" s="94"/>
      <c r="X930" s="39"/>
      <c r="Y930" s="13"/>
      <c r="Z930" s="13"/>
      <c r="AA930" s="13"/>
      <c r="AB930" s="13"/>
      <c r="AC930" s="13"/>
      <c r="AD930" s="13"/>
      <c r="AE930" s="13"/>
      <c r="AF930" s="13"/>
      <c r="AG930" s="13"/>
      <c r="AH930" s="39"/>
      <c r="AI930" s="140"/>
      <c r="AJ930" s="39"/>
      <c r="AK930" s="140"/>
      <c r="AL930" s="13"/>
      <c r="AM930" s="13"/>
      <c r="AN930" s="13"/>
      <c r="AO930" s="155"/>
      <c r="AP930" s="26"/>
      <c r="AQ930" s="26"/>
      <c r="AR930" s="26"/>
      <c r="AS930" s="26"/>
      <c r="AT930" s="26"/>
      <c r="AU930" s="26"/>
      <c r="AV930" s="26"/>
      <c r="AW930" s="26"/>
      <c r="AX930" s="26"/>
      <c r="AY930" s="26"/>
      <c r="AZ930" s="26"/>
      <c r="BA930" s="26"/>
      <c r="BB930" s="26"/>
      <c r="BC930" s="26"/>
      <c r="BD930" s="26"/>
      <c r="BE930" s="26"/>
      <c r="BF930" s="26"/>
    </row>
    <row r="931" spans="1:58" ht="15.75" customHeight="1" outlineLevel="1" x14ac:dyDescent="0.45">
      <c r="A931" s="13">
        <v>928</v>
      </c>
      <c r="B931" s="39" t="s">
        <v>524</v>
      </c>
      <c r="C931" s="216" t="s">
        <v>525</v>
      </c>
      <c r="D931" s="13" t="s">
        <v>847</v>
      </c>
      <c r="E931" s="13"/>
      <c r="F931" s="132" t="s">
        <v>181</v>
      </c>
      <c r="G931" s="13"/>
      <c r="H931" s="13"/>
      <c r="I931" s="13"/>
      <c r="J931" s="13"/>
      <c r="K931" s="13"/>
      <c r="L931" s="13"/>
      <c r="M931" s="39"/>
      <c r="N931" s="161" t="s">
        <v>848</v>
      </c>
      <c r="O931" s="69" t="s">
        <v>345</v>
      </c>
      <c r="P931" s="91">
        <v>37.15</v>
      </c>
      <c r="Q931" s="91">
        <v>126.2833</v>
      </c>
      <c r="R931" s="14" t="s">
        <v>197</v>
      </c>
      <c r="S931" s="87" t="s">
        <v>572</v>
      </c>
      <c r="T931" s="87"/>
      <c r="U931" s="87"/>
      <c r="V931" s="87"/>
      <c r="W931" s="94"/>
      <c r="X931" s="39"/>
      <c r="Y931" s="13"/>
      <c r="Z931" s="13"/>
      <c r="AA931" s="13"/>
      <c r="AB931" s="13"/>
      <c r="AC931" s="13"/>
      <c r="AD931" s="13"/>
      <c r="AE931" s="13"/>
      <c r="AF931" s="13"/>
      <c r="AG931" s="13"/>
      <c r="AH931" s="39"/>
      <c r="AI931" s="140"/>
      <c r="AJ931" s="39"/>
      <c r="AK931" s="140"/>
      <c r="AL931" s="13"/>
      <c r="AM931" s="13"/>
      <c r="AN931" s="13"/>
      <c r="AO931" s="155"/>
      <c r="AP931" s="26"/>
      <c r="AQ931" s="26"/>
      <c r="AR931" s="26"/>
      <c r="AS931" s="26"/>
      <c r="AT931" s="26"/>
      <c r="AU931" s="26"/>
      <c r="AV931" s="26"/>
      <c r="AW931" s="26"/>
      <c r="AX931" s="26"/>
      <c r="AY931" s="26"/>
      <c r="AZ931" s="26"/>
      <c r="BA931" s="26"/>
      <c r="BB931" s="26"/>
      <c r="BC931" s="26"/>
      <c r="BD931" s="26"/>
      <c r="BE931" s="26"/>
      <c r="BF931" s="26"/>
    </row>
    <row r="932" spans="1:58" ht="15.75" customHeight="1" outlineLevel="1" x14ac:dyDescent="0.45">
      <c r="A932" s="13">
        <v>929</v>
      </c>
      <c r="B932" s="39" t="s">
        <v>524</v>
      </c>
      <c r="C932" s="216" t="s">
        <v>525</v>
      </c>
      <c r="D932" s="13" t="s">
        <v>847</v>
      </c>
      <c r="E932" s="13"/>
      <c r="F932" s="132" t="s">
        <v>181</v>
      </c>
      <c r="G932" s="13"/>
      <c r="H932" s="13"/>
      <c r="I932" s="13"/>
      <c r="J932" s="13"/>
      <c r="K932" s="13"/>
      <c r="L932" s="13"/>
      <c r="M932" s="39"/>
      <c r="N932" s="161" t="s">
        <v>848</v>
      </c>
      <c r="O932" s="69" t="s">
        <v>345</v>
      </c>
      <c r="P932" s="91">
        <v>37.15</v>
      </c>
      <c r="Q932" s="91">
        <v>126.2833</v>
      </c>
      <c r="R932" s="14" t="s">
        <v>197</v>
      </c>
      <c r="S932" s="87" t="s">
        <v>572</v>
      </c>
      <c r="T932" s="87"/>
      <c r="U932" s="87"/>
      <c r="V932" s="87"/>
      <c r="W932" s="94"/>
      <c r="X932" s="39"/>
      <c r="Y932" s="13"/>
      <c r="Z932" s="13"/>
      <c r="AA932" s="13"/>
      <c r="AB932" s="13"/>
      <c r="AC932" s="13"/>
      <c r="AD932" s="13"/>
      <c r="AE932" s="13"/>
      <c r="AF932" s="13"/>
      <c r="AG932" s="13"/>
      <c r="AH932" s="39"/>
      <c r="AI932" s="140"/>
      <c r="AJ932" s="39"/>
      <c r="AK932" s="140"/>
      <c r="AL932" s="13"/>
      <c r="AM932" s="13"/>
      <c r="AN932" s="13"/>
      <c r="AO932" s="155"/>
      <c r="AP932" s="26"/>
      <c r="AQ932" s="26"/>
      <c r="AR932" s="26"/>
      <c r="AS932" s="26"/>
      <c r="AT932" s="26"/>
      <c r="AU932" s="26"/>
      <c r="AV932" s="26"/>
      <c r="AW932" s="26"/>
      <c r="AX932" s="26"/>
      <c r="AY932" s="26"/>
      <c r="AZ932" s="26"/>
      <c r="BA932" s="26"/>
      <c r="BB932" s="26"/>
      <c r="BC932" s="26"/>
      <c r="BD932" s="26"/>
      <c r="BE932" s="26"/>
      <c r="BF932" s="26"/>
    </row>
    <row r="933" spans="1:58" ht="15.75" customHeight="1" outlineLevel="1" x14ac:dyDescent="0.45">
      <c r="A933" s="13">
        <v>930</v>
      </c>
      <c r="B933" s="39" t="s">
        <v>524</v>
      </c>
      <c r="C933" s="216" t="s">
        <v>525</v>
      </c>
      <c r="D933" s="13" t="s">
        <v>849</v>
      </c>
      <c r="E933" s="13"/>
      <c r="F933" s="132" t="s">
        <v>181</v>
      </c>
      <c r="G933" s="13"/>
      <c r="H933" s="13"/>
      <c r="I933" s="13"/>
      <c r="J933" s="13"/>
      <c r="K933" s="13"/>
      <c r="L933" s="13"/>
      <c r="M933" s="39"/>
      <c r="N933" s="161" t="s">
        <v>850</v>
      </c>
      <c r="O933" s="69" t="s">
        <v>851</v>
      </c>
      <c r="P933" s="91">
        <v>29.53</v>
      </c>
      <c r="Q933" s="91">
        <v>34.979999999999997</v>
      </c>
      <c r="R933" s="14" t="s">
        <v>230</v>
      </c>
      <c r="S933" s="87" t="s">
        <v>553</v>
      </c>
      <c r="T933" s="87"/>
      <c r="U933" s="87"/>
      <c r="V933" s="87"/>
      <c r="W933" s="94"/>
      <c r="X933" s="39"/>
      <c r="Y933" s="13"/>
      <c r="Z933" s="13"/>
      <c r="AA933" s="13"/>
      <c r="AB933" s="13"/>
      <c r="AC933" s="13"/>
      <c r="AD933" s="13"/>
      <c r="AE933" s="13"/>
      <c r="AF933" s="13"/>
      <c r="AG933" s="13"/>
      <c r="AH933" s="39"/>
      <c r="AI933" s="140"/>
      <c r="AJ933" s="39"/>
      <c r="AK933" s="140"/>
      <c r="AL933" s="13"/>
      <c r="AM933" s="13"/>
      <c r="AN933" s="13"/>
      <c r="AO933" s="155"/>
      <c r="AP933" s="26"/>
      <c r="AQ933" s="26"/>
      <c r="AR933" s="26"/>
      <c r="AS933" s="26"/>
      <c r="AT933" s="26"/>
      <c r="AU933" s="26"/>
      <c r="AV933" s="26"/>
      <c r="AW933" s="26"/>
      <c r="AX933" s="26"/>
      <c r="AY933" s="26"/>
      <c r="AZ933" s="26"/>
      <c r="BA933" s="26"/>
      <c r="BB933" s="26"/>
      <c r="BC933" s="26"/>
      <c r="BD933" s="26"/>
      <c r="BE933" s="26"/>
      <c r="BF933" s="26"/>
    </row>
    <row r="934" spans="1:58" ht="15.75" customHeight="1" outlineLevel="1" x14ac:dyDescent="0.45">
      <c r="A934" s="13">
        <v>931</v>
      </c>
      <c r="B934" s="39" t="s">
        <v>524</v>
      </c>
      <c r="C934" s="216" t="s">
        <v>525</v>
      </c>
      <c r="D934" s="13" t="s">
        <v>849</v>
      </c>
      <c r="E934" s="13"/>
      <c r="F934" s="132" t="s">
        <v>181</v>
      </c>
      <c r="G934" s="13"/>
      <c r="H934" s="13"/>
      <c r="I934" s="13"/>
      <c r="J934" s="13"/>
      <c r="K934" s="13"/>
      <c r="L934" s="13"/>
      <c r="M934" s="39"/>
      <c r="N934" s="161" t="s">
        <v>850</v>
      </c>
      <c r="O934" s="69" t="s">
        <v>851</v>
      </c>
      <c r="P934" s="91">
        <v>29.53</v>
      </c>
      <c r="Q934" s="91">
        <v>34.979999999999997</v>
      </c>
      <c r="R934" s="14" t="s">
        <v>230</v>
      </c>
      <c r="S934" s="87" t="s">
        <v>553</v>
      </c>
      <c r="T934" s="87"/>
      <c r="U934" s="87"/>
      <c r="V934" s="87"/>
      <c r="W934" s="94"/>
      <c r="X934" s="39"/>
      <c r="Y934" s="13"/>
      <c r="Z934" s="13"/>
      <c r="AA934" s="13"/>
      <c r="AB934" s="13"/>
      <c r="AC934" s="13"/>
      <c r="AD934" s="13"/>
      <c r="AE934" s="13"/>
      <c r="AF934" s="13"/>
      <c r="AG934" s="13"/>
      <c r="AH934" s="39"/>
      <c r="AI934" s="140"/>
      <c r="AJ934" s="39"/>
      <c r="AK934" s="140"/>
      <c r="AL934" s="13"/>
      <c r="AM934" s="13"/>
      <c r="AN934" s="13"/>
      <c r="AO934" s="155"/>
      <c r="AP934" s="26"/>
      <c r="AQ934" s="26"/>
      <c r="AR934" s="26"/>
      <c r="AS934" s="26"/>
      <c r="AT934" s="26"/>
      <c r="AU934" s="26"/>
      <c r="AV934" s="26"/>
      <c r="AW934" s="26"/>
      <c r="AX934" s="26"/>
      <c r="AY934" s="26"/>
      <c r="AZ934" s="26"/>
      <c r="BA934" s="26"/>
      <c r="BB934" s="26"/>
      <c r="BC934" s="26"/>
      <c r="BD934" s="26"/>
      <c r="BE934" s="26"/>
      <c r="BF934" s="26"/>
    </row>
    <row r="935" spans="1:58" ht="15.75" customHeight="1" outlineLevel="1" x14ac:dyDescent="0.45">
      <c r="A935" s="13">
        <v>932</v>
      </c>
      <c r="B935" s="39" t="s">
        <v>524</v>
      </c>
      <c r="C935" s="216" t="s">
        <v>525</v>
      </c>
      <c r="D935" s="13" t="s">
        <v>849</v>
      </c>
      <c r="E935" s="13"/>
      <c r="F935" s="132" t="s">
        <v>181</v>
      </c>
      <c r="G935" s="13"/>
      <c r="H935" s="13"/>
      <c r="I935" s="13"/>
      <c r="J935" s="13"/>
      <c r="K935" s="13"/>
      <c r="L935" s="13"/>
      <c r="M935" s="39"/>
      <c r="N935" s="161" t="s">
        <v>850</v>
      </c>
      <c r="O935" s="69" t="s">
        <v>851</v>
      </c>
      <c r="P935" s="91">
        <v>29.53</v>
      </c>
      <c r="Q935" s="91">
        <v>34.979999999999997</v>
      </c>
      <c r="R935" s="14" t="s">
        <v>230</v>
      </c>
      <c r="S935" s="87" t="s">
        <v>553</v>
      </c>
      <c r="T935" s="87"/>
      <c r="U935" s="87"/>
      <c r="V935" s="87"/>
      <c r="W935" s="94"/>
      <c r="X935" s="39"/>
      <c r="Y935" s="13"/>
      <c r="Z935" s="13"/>
      <c r="AA935" s="13"/>
      <c r="AB935" s="13"/>
      <c r="AC935" s="13"/>
      <c r="AD935" s="13"/>
      <c r="AE935" s="13"/>
      <c r="AF935" s="13"/>
      <c r="AG935" s="13"/>
      <c r="AH935" s="39"/>
      <c r="AI935" s="140"/>
      <c r="AJ935" s="39"/>
      <c r="AK935" s="140"/>
      <c r="AL935" s="13"/>
      <c r="AM935" s="13"/>
      <c r="AN935" s="13"/>
      <c r="AO935" s="155"/>
      <c r="AP935" s="26"/>
      <c r="AQ935" s="26"/>
      <c r="AR935" s="26"/>
      <c r="AS935" s="26"/>
      <c r="AT935" s="26"/>
      <c r="AU935" s="26"/>
      <c r="AV935" s="26"/>
      <c r="AW935" s="26"/>
      <c r="AX935" s="26"/>
      <c r="AY935" s="26"/>
      <c r="AZ935" s="26"/>
      <c r="BA935" s="26"/>
      <c r="BB935" s="26"/>
      <c r="BC935" s="26"/>
      <c r="BD935" s="26"/>
      <c r="BE935" s="26"/>
      <c r="BF935" s="26"/>
    </row>
    <row r="936" spans="1:58" ht="15.75" customHeight="1" outlineLevel="1" x14ac:dyDescent="0.45">
      <c r="A936" s="13">
        <v>933</v>
      </c>
      <c r="B936" s="39" t="s">
        <v>524</v>
      </c>
      <c r="C936" s="216" t="s">
        <v>525</v>
      </c>
      <c r="D936" s="13" t="s">
        <v>849</v>
      </c>
      <c r="E936" s="13"/>
      <c r="F936" s="132" t="s">
        <v>181</v>
      </c>
      <c r="G936" s="13"/>
      <c r="H936" s="13"/>
      <c r="I936" s="13"/>
      <c r="J936" s="13"/>
      <c r="K936" s="13"/>
      <c r="L936" s="13"/>
      <c r="M936" s="39"/>
      <c r="N936" s="161" t="s">
        <v>850</v>
      </c>
      <c r="O936" s="69" t="s">
        <v>851</v>
      </c>
      <c r="P936" s="91">
        <v>29.53</v>
      </c>
      <c r="Q936" s="91">
        <v>34.979999999999997</v>
      </c>
      <c r="R936" s="14" t="s">
        <v>230</v>
      </c>
      <c r="S936" s="87" t="s">
        <v>553</v>
      </c>
      <c r="T936" s="87"/>
      <c r="U936" s="87"/>
      <c r="V936" s="87"/>
      <c r="W936" s="94"/>
      <c r="X936" s="39"/>
      <c r="Y936" s="13"/>
      <c r="Z936" s="13"/>
      <c r="AA936" s="13"/>
      <c r="AB936" s="13"/>
      <c r="AC936" s="13"/>
      <c r="AD936" s="13"/>
      <c r="AE936" s="13"/>
      <c r="AF936" s="13"/>
      <c r="AG936" s="13"/>
      <c r="AH936" s="39"/>
      <c r="AI936" s="140"/>
      <c r="AJ936" s="39"/>
      <c r="AK936" s="140"/>
      <c r="AL936" s="13"/>
      <c r="AM936" s="13"/>
      <c r="AN936" s="13"/>
      <c r="AO936" s="155"/>
      <c r="AP936" s="26"/>
      <c r="AQ936" s="26"/>
      <c r="AR936" s="26"/>
      <c r="AS936" s="26"/>
      <c r="AT936" s="26"/>
      <c r="AU936" s="26"/>
      <c r="AV936" s="26"/>
      <c r="AW936" s="26"/>
      <c r="AX936" s="26"/>
      <c r="AY936" s="26"/>
      <c r="AZ936" s="26"/>
      <c r="BA936" s="26"/>
      <c r="BB936" s="26"/>
      <c r="BC936" s="26"/>
      <c r="BD936" s="26"/>
      <c r="BE936" s="26"/>
      <c r="BF936" s="26"/>
    </row>
    <row r="937" spans="1:58" ht="15.75" customHeight="1" outlineLevel="1" x14ac:dyDescent="0.45">
      <c r="A937" s="13">
        <v>934</v>
      </c>
      <c r="B937" s="39" t="s">
        <v>524</v>
      </c>
      <c r="C937" s="216" t="s">
        <v>525</v>
      </c>
      <c r="D937" s="13" t="s">
        <v>849</v>
      </c>
      <c r="E937" s="13"/>
      <c r="F937" s="132" t="s">
        <v>181</v>
      </c>
      <c r="G937" s="13"/>
      <c r="H937" s="13"/>
      <c r="I937" s="13"/>
      <c r="J937" s="13"/>
      <c r="K937" s="13"/>
      <c r="L937" s="13"/>
      <c r="M937" s="39"/>
      <c r="N937" s="161" t="s">
        <v>850</v>
      </c>
      <c r="O937" s="69" t="s">
        <v>851</v>
      </c>
      <c r="P937" s="91">
        <v>29.53</v>
      </c>
      <c r="Q937" s="91">
        <v>34.979999999999997</v>
      </c>
      <c r="R937" s="14" t="s">
        <v>230</v>
      </c>
      <c r="S937" s="87" t="s">
        <v>553</v>
      </c>
      <c r="T937" s="87"/>
      <c r="U937" s="87"/>
      <c r="V937" s="87"/>
      <c r="W937" s="94"/>
      <c r="X937" s="39"/>
      <c r="Y937" s="13"/>
      <c r="Z937" s="13"/>
      <c r="AA937" s="13"/>
      <c r="AB937" s="13"/>
      <c r="AC937" s="13"/>
      <c r="AD937" s="13"/>
      <c r="AE937" s="13"/>
      <c r="AF937" s="13"/>
      <c r="AG937" s="13"/>
      <c r="AH937" s="39"/>
      <c r="AI937" s="140"/>
      <c r="AJ937" s="39"/>
      <c r="AK937" s="140"/>
      <c r="AL937" s="13"/>
      <c r="AM937" s="13"/>
      <c r="AN937" s="13"/>
      <c r="AO937" s="155"/>
      <c r="AP937" s="26"/>
      <c r="AQ937" s="26"/>
      <c r="AR937" s="26"/>
      <c r="AS937" s="26"/>
      <c r="AT937" s="26"/>
      <c r="AU937" s="26"/>
      <c r="AV937" s="26"/>
      <c r="AW937" s="26"/>
      <c r="AX937" s="26"/>
      <c r="AY937" s="26"/>
      <c r="AZ937" s="26"/>
      <c r="BA937" s="26"/>
      <c r="BB937" s="26"/>
      <c r="BC937" s="26"/>
      <c r="BD937" s="26"/>
      <c r="BE937" s="26"/>
      <c r="BF937" s="26"/>
    </row>
    <row r="938" spans="1:58" ht="15.75" customHeight="1" outlineLevel="1" x14ac:dyDescent="0.45">
      <c r="A938" s="13">
        <v>935</v>
      </c>
      <c r="B938" s="39" t="s">
        <v>524</v>
      </c>
      <c r="C938" s="216" t="s">
        <v>525</v>
      </c>
      <c r="D938" s="13" t="s">
        <v>849</v>
      </c>
      <c r="E938" s="13"/>
      <c r="F938" s="132" t="s">
        <v>181</v>
      </c>
      <c r="G938" s="13"/>
      <c r="H938" s="13"/>
      <c r="I938" s="13"/>
      <c r="J938" s="13"/>
      <c r="K938" s="13"/>
      <c r="L938" s="13"/>
      <c r="M938" s="39"/>
      <c r="N938" s="161" t="s">
        <v>850</v>
      </c>
      <c r="O938" s="69" t="s">
        <v>851</v>
      </c>
      <c r="P938" s="91">
        <v>29.53</v>
      </c>
      <c r="Q938" s="91">
        <v>34.979999999999997</v>
      </c>
      <c r="R938" s="14" t="s">
        <v>230</v>
      </c>
      <c r="S938" s="87" t="s">
        <v>553</v>
      </c>
      <c r="T938" s="87"/>
      <c r="U938" s="87"/>
      <c r="V938" s="87"/>
      <c r="W938" s="94"/>
      <c r="X938" s="39"/>
      <c r="Y938" s="13"/>
      <c r="Z938" s="13"/>
      <c r="AA938" s="13"/>
      <c r="AB938" s="13"/>
      <c r="AC938" s="13"/>
      <c r="AD938" s="13"/>
      <c r="AE938" s="13"/>
      <c r="AF938" s="13"/>
      <c r="AG938" s="13"/>
      <c r="AH938" s="39"/>
      <c r="AI938" s="140"/>
      <c r="AJ938" s="39"/>
      <c r="AK938" s="140"/>
      <c r="AL938" s="13"/>
      <c r="AM938" s="13"/>
      <c r="AN938" s="13"/>
      <c r="AO938" s="155"/>
      <c r="AP938" s="26"/>
      <c r="AQ938" s="26"/>
      <c r="AR938" s="26"/>
      <c r="AS938" s="26"/>
      <c r="AT938" s="26"/>
      <c r="AU938" s="26"/>
      <c r="AV938" s="26"/>
      <c r="AW938" s="26"/>
      <c r="AX938" s="26"/>
      <c r="AY938" s="26"/>
      <c r="AZ938" s="26"/>
      <c r="BA938" s="26"/>
      <c r="BB938" s="26"/>
      <c r="BC938" s="26"/>
      <c r="BD938" s="26"/>
      <c r="BE938" s="26"/>
      <c r="BF938" s="26"/>
    </row>
    <row r="939" spans="1:58" ht="15.75" customHeight="1" outlineLevel="1" x14ac:dyDescent="0.45">
      <c r="A939" s="13">
        <v>936</v>
      </c>
      <c r="B939" s="39" t="s">
        <v>524</v>
      </c>
      <c r="C939" s="216" t="s">
        <v>525</v>
      </c>
      <c r="D939" s="13" t="s">
        <v>849</v>
      </c>
      <c r="E939" s="13"/>
      <c r="F939" s="132" t="s">
        <v>181</v>
      </c>
      <c r="G939" s="13"/>
      <c r="H939" s="13"/>
      <c r="I939" s="13"/>
      <c r="J939" s="13"/>
      <c r="K939" s="13"/>
      <c r="L939" s="13"/>
      <c r="M939" s="39"/>
      <c r="N939" s="161" t="s">
        <v>850</v>
      </c>
      <c r="O939" s="69" t="s">
        <v>851</v>
      </c>
      <c r="P939" s="91">
        <v>29.53</v>
      </c>
      <c r="Q939" s="91">
        <v>34.979999999999997</v>
      </c>
      <c r="R939" s="14" t="s">
        <v>230</v>
      </c>
      <c r="S939" s="87" t="s">
        <v>553</v>
      </c>
      <c r="T939" s="87"/>
      <c r="U939" s="87"/>
      <c r="V939" s="87"/>
      <c r="W939" s="94"/>
      <c r="X939" s="39"/>
      <c r="Y939" s="13"/>
      <c r="Z939" s="13"/>
      <c r="AA939" s="13"/>
      <c r="AB939" s="13"/>
      <c r="AC939" s="13"/>
      <c r="AD939" s="13"/>
      <c r="AE939" s="13"/>
      <c r="AF939" s="13"/>
      <c r="AG939" s="13"/>
      <c r="AH939" s="39"/>
      <c r="AI939" s="140"/>
      <c r="AJ939" s="39"/>
      <c r="AK939" s="140"/>
      <c r="AL939" s="13"/>
      <c r="AM939" s="13"/>
      <c r="AN939" s="13"/>
      <c r="AO939" s="155"/>
      <c r="AP939" s="26"/>
      <c r="AQ939" s="26"/>
      <c r="AR939" s="26"/>
      <c r="AS939" s="26"/>
      <c r="AT939" s="26"/>
      <c r="AU939" s="26"/>
      <c r="AV939" s="26"/>
      <c r="AW939" s="26"/>
      <c r="AX939" s="26"/>
      <c r="AY939" s="26"/>
      <c r="AZ939" s="26"/>
      <c r="BA939" s="26"/>
      <c r="BB939" s="26"/>
      <c r="BC939" s="26"/>
      <c r="BD939" s="26"/>
      <c r="BE939" s="26"/>
      <c r="BF939" s="26"/>
    </row>
    <row r="940" spans="1:58" ht="15.75" customHeight="1" outlineLevel="1" x14ac:dyDescent="0.45">
      <c r="A940" s="13">
        <v>937</v>
      </c>
      <c r="B940" s="39" t="s">
        <v>524</v>
      </c>
      <c r="C940" s="216" t="s">
        <v>525</v>
      </c>
      <c r="D940" s="13" t="s">
        <v>849</v>
      </c>
      <c r="E940" s="13"/>
      <c r="F940" s="132" t="s">
        <v>181</v>
      </c>
      <c r="G940" s="13"/>
      <c r="H940" s="13"/>
      <c r="I940" s="13"/>
      <c r="J940" s="13"/>
      <c r="K940" s="13"/>
      <c r="L940" s="13"/>
      <c r="M940" s="39"/>
      <c r="N940" s="161" t="s">
        <v>850</v>
      </c>
      <c r="O940" s="69" t="s">
        <v>851</v>
      </c>
      <c r="P940" s="91">
        <v>29.46</v>
      </c>
      <c r="Q940" s="91">
        <v>34.97</v>
      </c>
      <c r="R940" s="14" t="s">
        <v>230</v>
      </c>
      <c r="S940" s="87" t="s">
        <v>553</v>
      </c>
      <c r="T940" s="87"/>
      <c r="U940" s="87"/>
      <c r="V940" s="87"/>
      <c r="W940" s="94"/>
      <c r="X940" s="39"/>
      <c r="Y940" s="13"/>
      <c r="Z940" s="13"/>
      <c r="AA940" s="13"/>
      <c r="AB940" s="13"/>
      <c r="AC940" s="13"/>
      <c r="AD940" s="13"/>
      <c r="AE940" s="13"/>
      <c r="AF940" s="13"/>
      <c r="AG940" s="13"/>
      <c r="AH940" s="39"/>
      <c r="AI940" s="140"/>
      <c r="AJ940" s="39"/>
      <c r="AK940" s="140"/>
      <c r="AL940" s="13"/>
      <c r="AM940" s="13"/>
      <c r="AN940" s="13"/>
      <c r="AO940" s="155"/>
      <c r="AP940" s="26"/>
      <c r="AQ940" s="26"/>
      <c r="AR940" s="26"/>
      <c r="AS940" s="26"/>
      <c r="AT940" s="26"/>
      <c r="AU940" s="26"/>
      <c r="AV940" s="26"/>
      <c r="AW940" s="26"/>
      <c r="AX940" s="26"/>
      <c r="AY940" s="26"/>
      <c r="AZ940" s="26"/>
      <c r="BA940" s="26"/>
      <c r="BB940" s="26"/>
      <c r="BC940" s="26"/>
      <c r="BD940" s="26"/>
      <c r="BE940" s="26"/>
      <c r="BF940" s="26"/>
    </row>
    <row r="941" spans="1:58" ht="15.75" customHeight="1" outlineLevel="1" x14ac:dyDescent="0.45">
      <c r="A941" s="13">
        <v>938</v>
      </c>
      <c r="B941" s="39" t="s">
        <v>524</v>
      </c>
      <c r="C941" s="216" t="s">
        <v>525</v>
      </c>
      <c r="D941" s="13" t="s">
        <v>849</v>
      </c>
      <c r="E941" s="13"/>
      <c r="F941" s="132" t="s">
        <v>181</v>
      </c>
      <c r="G941" s="13"/>
      <c r="H941" s="13"/>
      <c r="I941" s="13"/>
      <c r="J941" s="13"/>
      <c r="K941" s="13"/>
      <c r="L941" s="13"/>
      <c r="M941" s="39"/>
      <c r="N941" s="161" t="s">
        <v>850</v>
      </c>
      <c r="O941" s="69" t="s">
        <v>851</v>
      </c>
      <c r="P941" s="91">
        <v>29.46</v>
      </c>
      <c r="Q941" s="91">
        <v>34.97</v>
      </c>
      <c r="R941" s="14" t="s">
        <v>230</v>
      </c>
      <c r="S941" s="87" t="s">
        <v>553</v>
      </c>
      <c r="T941" s="87"/>
      <c r="U941" s="87"/>
      <c r="V941" s="87"/>
      <c r="W941" s="94"/>
      <c r="X941" s="39"/>
      <c r="Y941" s="13"/>
      <c r="Z941" s="13"/>
      <c r="AA941" s="13"/>
      <c r="AB941" s="13"/>
      <c r="AC941" s="13"/>
      <c r="AD941" s="13"/>
      <c r="AE941" s="13"/>
      <c r="AF941" s="13"/>
      <c r="AG941" s="13"/>
      <c r="AH941" s="39"/>
      <c r="AI941" s="140"/>
      <c r="AJ941" s="39"/>
      <c r="AK941" s="140"/>
      <c r="AL941" s="13"/>
      <c r="AM941" s="13"/>
      <c r="AN941" s="13"/>
      <c r="AO941" s="155"/>
      <c r="AP941" s="26"/>
      <c r="AQ941" s="26"/>
      <c r="AR941" s="26"/>
      <c r="AS941" s="26"/>
      <c r="AT941" s="26"/>
      <c r="AU941" s="26"/>
      <c r="AV941" s="26"/>
      <c r="AW941" s="26"/>
      <c r="AX941" s="26"/>
      <c r="AY941" s="26"/>
      <c r="AZ941" s="26"/>
      <c r="BA941" s="26"/>
      <c r="BB941" s="26"/>
      <c r="BC941" s="26"/>
      <c r="BD941" s="26"/>
      <c r="BE941" s="26"/>
      <c r="BF941" s="26"/>
    </row>
    <row r="942" spans="1:58" ht="15.75" customHeight="1" outlineLevel="1" x14ac:dyDescent="0.45">
      <c r="A942" s="13">
        <v>939</v>
      </c>
      <c r="B942" s="39" t="s">
        <v>524</v>
      </c>
      <c r="C942" s="216" t="s">
        <v>525</v>
      </c>
      <c r="D942" s="13" t="s">
        <v>852</v>
      </c>
      <c r="E942" s="13"/>
      <c r="F942" s="132" t="s">
        <v>181</v>
      </c>
      <c r="G942" s="13"/>
      <c r="H942" s="13"/>
      <c r="I942" s="13"/>
      <c r="J942" s="13"/>
      <c r="K942" s="13"/>
      <c r="L942" s="13"/>
      <c r="M942" s="39"/>
      <c r="N942" s="161" t="s">
        <v>853</v>
      </c>
      <c r="O942" s="69" t="s">
        <v>854</v>
      </c>
      <c r="P942" s="91">
        <v>24.301500000000001</v>
      </c>
      <c r="Q942" s="91">
        <v>54.366100000000003</v>
      </c>
      <c r="R942" s="14" t="s">
        <v>230</v>
      </c>
      <c r="S942" s="87" t="s">
        <v>426</v>
      </c>
      <c r="T942" s="87"/>
      <c r="U942" s="87"/>
      <c r="V942" s="87"/>
      <c r="W942" s="94"/>
      <c r="X942" s="39"/>
      <c r="Y942" s="13"/>
      <c r="Z942" s="13"/>
      <c r="AA942" s="13"/>
      <c r="AB942" s="13"/>
      <c r="AC942" s="13"/>
      <c r="AD942" s="13"/>
      <c r="AE942" s="13"/>
      <c r="AF942" s="13"/>
      <c r="AG942" s="13"/>
      <c r="AH942" s="39"/>
      <c r="AI942" s="140"/>
      <c r="AJ942" s="39"/>
      <c r="AK942" s="140"/>
      <c r="AL942" s="13"/>
      <c r="AM942" s="13"/>
      <c r="AN942" s="13"/>
      <c r="AO942" s="155"/>
      <c r="AP942" s="26"/>
      <c r="AQ942" s="26"/>
      <c r="AR942" s="26"/>
      <c r="AS942" s="26"/>
      <c r="AT942" s="26"/>
      <c r="AU942" s="26"/>
      <c r="AV942" s="26"/>
      <c r="AW942" s="26"/>
      <c r="AX942" s="26"/>
      <c r="AY942" s="26"/>
      <c r="AZ942" s="26"/>
      <c r="BA942" s="26"/>
      <c r="BB942" s="26"/>
      <c r="BC942" s="26"/>
      <c r="BD942" s="26"/>
      <c r="BE942" s="26"/>
      <c r="BF942" s="26"/>
    </row>
    <row r="943" spans="1:58" ht="15.75" customHeight="1" outlineLevel="1" x14ac:dyDescent="0.45">
      <c r="A943" s="13">
        <v>940</v>
      </c>
      <c r="B943" s="39" t="s">
        <v>524</v>
      </c>
      <c r="C943" s="216" t="s">
        <v>525</v>
      </c>
      <c r="D943" s="13" t="s">
        <v>852</v>
      </c>
      <c r="E943" s="13"/>
      <c r="F943" s="132" t="s">
        <v>181</v>
      </c>
      <c r="G943" s="13"/>
      <c r="H943" s="13"/>
      <c r="I943" s="13"/>
      <c r="J943" s="13"/>
      <c r="K943" s="13"/>
      <c r="L943" s="13"/>
      <c r="M943" s="39"/>
      <c r="N943" s="161" t="s">
        <v>853</v>
      </c>
      <c r="O943" s="69" t="s">
        <v>854</v>
      </c>
      <c r="P943" s="91">
        <v>24.301500000000001</v>
      </c>
      <c r="Q943" s="91">
        <v>54.366100000000003</v>
      </c>
      <c r="R943" s="14" t="s">
        <v>230</v>
      </c>
      <c r="S943" s="87" t="s">
        <v>426</v>
      </c>
      <c r="T943" s="87"/>
      <c r="U943" s="87"/>
      <c r="V943" s="87"/>
      <c r="W943" s="94"/>
      <c r="X943" s="39"/>
      <c r="Y943" s="13"/>
      <c r="Z943" s="13"/>
      <c r="AA943" s="13"/>
      <c r="AB943" s="13"/>
      <c r="AC943" s="13"/>
      <c r="AD943" s="13"/>
      <c r="AE943" s="13"/>
      <c r="AF943" s="13"/>
      <c r="AG943" s="13"/>
      <c r="AH943" s="39"/>
      <c r="AI943" s="140"/>
      <c r="AJ943" s="39"/>
      <c r="AK943" s="140"/>
      <c r="AL943" s="13"/>
      <c r="AM943" s="13"/>
      <c r="AN943" s="13"/>
      <c r="AO943" s="155"/>
      <c r="AP943" s="26"/>
      <c r="AQ943" s="26"/>
      <c r="AR943" s="26"/>
      <c r="AS943" s="26"/>
      <c r="AT943" s="26"/>
      <c r="AU943" s="26"/>
      <c r="AV943" s="26"/>
      <c r="AW943" s="26"/>
      <c r="AX943" s="26"/>
      <c r="AY943" s="26"/>
      <c r="AZ943" s="26"/>
      <c r="BA943" s="26"/>
      <c r="BB943" s="26"/>
      <c r="BC943" s="26"/>
      <c r="BD943" s="26"/>
      <c r="BE943" s="26"/>
      <c r="BF943" s="26"/>
    </row>
    <row r="944" spans="1:58" ht="15.75" customHeight="1" outlineLevel="1" x14ac:dyDescent="0.45">
      <c r="A944" s="13">
        <v>941</v>
      </c>
      <c r="B944" s="39" t="s">
        <v>524</v>
      </c>
      <c r="C944" s="216" t="s">
        <v>525</v>
      </c>
      <c r="D944" s="13" t="s">
        <v>852</v>
      </c>
      <c r="E944" s="13"/>
      <c r="F944" s="132" t="s">
        <v>181</v>
      </c>
      <c r="G944" s="13"/>
      <c r="H944" s="13"/>
      <c r="I944" s="13"/>
      <c r="J944" s="13"/>
      <c r="K944" s="13"/>
      <c r="L944" s="13"/>
      <c r="M944" s="39"/>
      <c r="N944" s="161" t="s">
        <v>853</v>
      </c>
      <c r="O944" s="69" t="s">
        <v>854</v>
      </c>
      <c r="P944" s="91">
        <v>24.301500000000001</v>
      </c>
      <c r="Q944" s="91">
        <v>54.366100000000003</v>
      </c>
      <c r="R944" s="14" t="s">
        <v>230</v>
      </c>
      <c r="S944" s="87" t="s">
        <v>426</v>
      </c>
      <c r="T944" s="87"/>
      <c r="U944" s="87"/>
      <c r="V944" s="87"/>
      <c r="W944" s="94"/>
      <c r="X944" s="39"/>
      <c r="Y944" s="13"/>
      <c r="Z944" s="13"/>
      <c r="AA944" s="13"/>
      <c r="AB944" s="13"/>
      <c r="AC944" s="13"/>
      <c r="AD944" s="13"/>
      <c r="AE944" s="13"/>
      <c r="AF944" s="13"/>
      <c r="AG944" s="13"/>
      <c r="AH944" s="39"/>
      <c r="AI944" s="140"/>
      <c r="AJ944" s="39"/>
      <c r="AK944" s="140"/>
      <c r="AL944" s="13"/>
      <c r="AM944" s="13"/>
      <c r="AN944" s="13"/>
      <c r="AO944" s="155"/>
      <c r="AP944" s="26"/>
      <c r="AQ944" s="26"/>
      <c r="AR944" s="26"/>
      <c r="AS944" s="26"/>
      <c r="AT944" s="26"/>
      <c r="AU944" s="26"/>
      <c r="AV944" s="26"/>
      <c r="AW944" s="26"/>
      <c r="AX944" s="26"/>
      <c r="AY944" s="26"/>
      <c r="AZ944" s="26"/>
      <c r="BA944" s="26"/>
      <c r="BB944" s="26"/>
      <c r="BC944" s="26"/>
      <c r="BD944" s="26"/>
      <c r="BE944" s="26"/>
      <c r="BF944" s="26"/>
    </row>
    <row r="945" spans="1:58" ht="15.75" customHeight="1" outlineLevel="1" x14ac:dyDescent="0.45">
      <c r="A945" s="13">
        <v>942</v>
      </c>
      <c r="B945" s="39" t="s">
        <v>524</v>
      </c>
      <c r="C945" s="216" t="s">
        <v>525</v>
      </c>
      <c r="D945" s="13" t="s">
        <v>852</v>
      </c>
      <c r="E945" s="13"/>
      <c r="F945" s="132" t="s">
        <v>181</v>
      </c>
      <c r="G945" s="13"/>
      <c r="H945" s="13"/>
      <c r="I945" s="13"/>
      <c r="J945" s="13"/>
      <c r="K945" s="13"/>
      <c r="L945" s="13"/>
      <c r="M945" s="39"/>
      <c r="N945" s="161" t="s">
        <v>853</v>
      </c>
      <c r="O945" s="69" t="s">
        <v>854</v>
      </c>
      <c r="P945" s="91">
        <v>24.301500000000001</v>
      </c>
      <c r="Q945" s="91">
        <v>54.366100000000003</v>
      </c>
      <c r="R945" s="14" t="s">
        <v>230</v>
      </c>
      <c r="S945" s="87" t="s">
        <v>426</v>
      </c>
      <c r="T945" s="87"/>
      <c r="U945" s="87"/>
      <c r="V945" s="87"/>
      <c r="W945" s="94"/>
      <c r="X945" s="39"/>
      <c r="Y945" s="13"/>
      <c r="Z945" s="13"/>
      <c r="AA945" s="13"/>
      <c r="AB945" s="13"/>
      <c r="AC945" s="13"/>
      <c r="AD945" s="13"/>
      <c r="AE945" s="13"/>
      <c r="AF945" s="13"/>
      <c r="AG945" s="13"/>
      <c r="AH945" s="39"/>
      <c r="AI945" s="140"/>
      <c r="AJ945" s="39"/>
      <c r="AK945" s="140"/>
      <c r="AL945" s="13"/>
      <c r="AM945" s="13"/>
      <c r="AN945" s="13"/>
      <c r="AO945" s="155"/>
      <c r="AP945" s="26"/>
      <c r="AQ945" s="26"/>
      <c r="AR945" s="26"/>
      <c r="AS945" s="26"/>
      <c r="AT945" s="26"/>
      <c r="AU945" s="26"/>
      <c r="AV945" s="26"/>
      <c r="AW945" s="26"/>
      <c r="AX945" s="26"/>
      <c r="AY945" s="26"/>
      <c r="AZ945" s="26"/>
      <c r="BA945" s="26"/>
      <c r="BB945" s="26"/>
      <c r="BC945" s="26"/>
      <c r="BD945" s="26"/>
      <c r="BE945" s="26"/>
      <c r="BF945" s="26"/>
    </row>
    <row r="946" spans="1:58" ht="15.75" customHeight="1" outlineLevel="1" x14ac:dyDescent="0.45">
      <c r="A946" s="13">
        <v>943</v>
      </c>
      <c r="B946" s="39" t="s">
        <v>524</v>
      </c>
      <c r="C946" s="216" t="s">
        <v>525</v>
      </c>
      <c r="D946" s="13" t="s">
        <v>852</v>
      </c>
      <c r="E946" s="13"/>
      <c r="F946" s="132" t="s">
        <v>181</v>
      </c>
      <c r="G946" s="13"/>
      <c r="H946" s="13"/>
      <c r="I946" s="13"/>
      <c r="J946" s="13"/>
      <c r="K946" s="13"/>
      <c r="L946" s="13"/>
      <c r="M946" s="39"/>
      <c r="N946" s="161" t="s">
        <v>853</v>
      </c>
      <c r="O946" s="69" t="s">
        <v>854</v>
      </c>
      <c r="P946" s="91">
        <v>24.301500000000001</v>
      </c>
      <c r="Q946" s="91">
        <v>54.366100000000003</v>
      </c>
      <c r="R946" s="14" t="s">
        <v>230</v>
      </c>
      <c r="S946" s="87" t="s">
        <v>426</v>
      </c>
      <c r="T946" s="87"/>
      <c r="U946" s="87"/>
      <c r="V946" s="87"/>
      <c r="W946" s="94"/>
      <c r="X946" s="39"/>
      <c r="Y946" s="13"/>
      <c r="Z946" s="13"/>
      <c r="AA946" s="13"/>
      <c r="AB946" s="13"/>
      <c r="AC946" s="13"/>
      <c r="AD946" s="13"/>
      <c r="AE946" s="13"/>
      <c r="AF946" s="13"/>
      <c r="AG946" s="13"/>
      <c r="AH946" s="39"/>
      <c r="AI946" s="140"/>
      <c r="AJ946" s="39"/>
      <c r="AK946" s="140"/>
      <c r="AL946" s="13"/>
      <c r="AM946" s="13"/>
      <c r="AN946" s="13"/>
      <c r="AO946" s="155"/>
      <c r="AP946" s="26"/>
      <c r="AQ946" s="26"/>
      <c r="AR946" s="26"/>
      <c r="AS946" s="26"/>
      <c r="AT946" s="26"/>
      <c r="AU946" s="26"/>
      <c r="AV946" s="26"/>
      <c r="AW946" s="26"/>
      <c r="AX946" s="26"/>
      <c r="AY946" s="26"/>
      <c r="AZ946" s="26"/>
      <c r="BA946" s="26"/>
      <c r="BB946" s="26"/>
      <c r="BC946" s="26"/>
      <c r="BD946" s="26"/>
      <c r="BE946" s="26"/>
      <c r="BF946" s="26"/>
    </row>
    <row r="947" spans="1:58" ht="15.75" customHeight="1" outlineLevel="1" x14ac:dyDescent="0.45">
      <c r="A947" s="13">
        <v>944</v>
      </c>
      <c r="B947" s="39" t="s">
        <v>524</v>
      </c>
      <c r="C947" s="216" t="s">
        <v>525</v>
      </c>
      <c r="D947" s="13" t="s">
        <v>855</v>
      </c>
      <c r="E947" s="13"/>
      <c r="F947" s="132" t="s">
        <v>181</v>
      </c>
      <c r="G947" s="13"/>
      <c r="H947" s="13"/>
      <c r="I947" s="13"/>
      <c r="J947" s="13"/>
      <c r="K947" s="13"/>
      <c r="L947" s="13"/>
      <c r="M947" s="39"/>
      <c r="N947" s="161" t="s">
        <v>856</v>
      </c>
      <c r="O947" s="69" t="s">
        <v>353</v>
      </c>
      <c r="P947" s="91">
        <v>56.88</v>
      </c>
      <c r="Q947" s="91">
        <v>9.07</v>
      </c>
      <c r="R947" s="14" t="s">
        <v>210</v>
      </c>
      <c r="S947" s="87" t="s">
        <v>356</v>
      </c>
      <c r="T947" s="87"/>
      <c r="U947" s="87"/>
      <c r="V947" s="87"/>
      <c r="W947" s="94"/>
      <c r="X947" s="39"/>
      <c r="Y947" s="13"/>
      <c r="Z947" s="13"/>
      <c r="AA947" s="13"/>
      <c r="AB947" s="13"/>
      <c r="AC947" s="13"/>
      <c r="AD947" s="13"/>
      <c r="AE947" s="13"/>
      <c r="AF947" s="13"/>
      <c r="AG947" s="13"/>
      <c r="AH947" s="39"/>
      <c r="AI947" s="140"/>
      <c r="AJ947" s="39"/>
      <c r="AK947" s="140"/>
      <c r="AL947" s="13"/>
      <c r="AM947" s="13"/>
      <c r="AN947" s="13"/>
      <c r="AO947" s="155"/>
      <c r="AP947" s="26"/>
      <c r="AQ947" s="26"/>
      <c r="AR947" s="26"/>
      <c r="AS947" s="26"/>
      <c r="AT947" s="26"/>
      <c r="AU947" s="26"/>
      <c r="AV947" s="26"/>
      <c r="AW947" s="26"/>
      <c r="AX947" s="26"/>
      <c r="AY947" s="26"/>
      <c r="AZ947" s="26"/>
      <c r="BA947" s="26"/>
      <c r="BB947" s="26"/>
      <c r="BC947" s="26"/>
      <c r="BD947" s="26"/>
      <c r="BE947" s="26"/>
      <c r="BF947" s="26"/>
    </row>
    <row r="948" spans="1:58" ht="15.75" customHeight="1" outlineLevel="1" x14ac:dyDescent="0.45">
      <c r="A948" s="13">
        <v>945</v>
      </c>
      <c r="B948" s="39" t="s">
        <v>524</v>
      </c>
      <c r="C948" s="216" t="s">
        <v>525</v>
      </c>
      <c r="D948" s="13" t="s">
        <v>855</v>
      </c>
      <c r="E948" s="13"/>
      <c r="F948" s="132" t="s">
        <v>181</v>
      </c>
      <c r="G948" s="13"/>
      <c r="H948" s="13"/>
      <c r="I948" s="13"/>
      <c r="J948" s="13"/>
      <c r="K948" s="13"/>
      <c r="L948" s="13"/>
      <c r="M948" s="39"/>
      <c r="N948" s="161" t="s">
        <v>856</v>
      </c>
      <c r="O948" s="69" t="s">
        <v>353</v>
      </c>
      <c r="P948" s="91">
        <v>56.88</v>
      </c>
      <c r="Q948" s="91">
        <v>9.07</v>
      </c>
      <c r="R948" s="14" t="s">
        <v>210</v>
      </c>
      <c r="S948" s="87" t="s">
        <v>356</v>
      </c>
      <c r="T948" s="87"/>
      <c r="U948" s="87"/>
      <c r="V948" s="87"/>
      <c r="W948" s="94"/>
      <c r="X948" s="39"/>
      <c r="Y948" s="13"/>
      <c r="Z948" s="13"/>
      <c r="AA948" s="13"/>
      <c r="AB948" s="13"/>
      <c r="AC948" s="13"/>
      <c r="AD948" s="13"/>
      <c r="AE948" s="13"/>
      <c r="AF948" s="13"/>
      <c r="AG948" s="13"/>
      <c r="AH948" s="39"/>
      <c r="AI948" s="140"/>
      <c r="AJ948" s="39"/>
      <c r="AK948" s="140"/>
      <c r="AL948" s="13"/>
      <c r="AM948" s="13"/>
      <c r="AN948" s="13"/>
      <c r="AO948" s="155"/>
      <c r="AP948" s="26"/>
      <c r="AQ948" s="26"/>
      <c r="AR948" s="26"/>
      <c r="AS948" s="26"/>
      <c r="AT948" s="26"/>
      <c r="AU948" s="26"/>
      <c r="AV948" s="26"/>
      <c r="AW948" s="26"/>
      <c r="AX948" s="26"/>
      <c r="AY948" s="26"/>
      <c r="AZ948" s="26"/>
      <c r="BA948" s="26"/>
      <c r="BB948" s="26"/>
      <c r="BC948" s="26"/>
      <c r="BD948" s="26"/>
      <c r="BE948" s="26"/>
      <c r="BF948" s="26"/>
    </row>
    <row r="949" spans="1:58" ht="15.75" customHeight="1" outlineLevel="1" x14ac:dyDescent="0.45">
      <c r="A949" s="13">
        <v>946</v>
      </c>
      <c r="B949" s="39" t="s">
        <v>524</v>
      </c>
      <c r="C949" s="216" t="s">
        <v>525</v>
      </c>
      <c r="D949" s="13" t="s">
        <v>855</v>
      </c>
      <c r="E949" s="13"/>
      <c r="F949" s="132" t="s">
        <v>181</v>
      </c>
      <c r="G949" s="13"/>
      <c r="H949" s="13"/>
      <c r="I949" s="13"/>
      <c r="J949" s="13"/>
      <c r="K949" s="13"/>
      <c r="L949" s="13"/>
      <c r="M949" s="39"/>
      <c r="N949" s="161" t="s">
        <v>856</v>
      </c>
      <c r="O949" s="69" t="s">
        <v>353</v>
      </c>
      <c r="P949" s="91">
        <v>56.88</v>
      </c>
      <c r="Q949" s="91">
        <v>9.07</v>
      </c>
      <c r="R949" s="14" t="s">
        <v>210</v>
      </c>
      <c r="S949" s="87" t="s">
        <v>356</v>
      </c>
      <c r="T949" s="87"/>
      <c r="U949" s="87"/>
      <c r="V949" s="87"/>
      <c r="W949" s="94"/>
      <c r="X949" s="39"/>
      <c r="Y949" s="13"/>
      <c r="Z949" s="13"/>
      <c r="AA949" s="13"/>
      <c r="AB949" s="13"/>
      <c r="AC949" s="13"/>
      <c r="AD949" s="13"/>
      <c r="AE949" s="13"/>
      <c r="AF949" s="13"/>
      <c r="AG949" s="13"/>
      <c r="AH949" s="39"/>
      <c r="AI949" s="140"/>
      <c r="AJ949" s="39"/>
      <c r="AK949" s="140"/>
      <c r="AL949" s="13"/>
      <c r="AM949" s="13"/>
      <c r="AN949" s="13"/>
      <c r="AO949" s="155"/>
      <c r="AP949" s="26"/>
      <c r="AQ949" s="26"/>
      <c r="AR949" s="26"/>
      <c r="AS949" s="26"/>
      <c r="AT949" s="26"/>
      <c r="AU949" s="26"/>
      <c r="AV949" s="26"/>
      <c r="AW949" s="26"/>
      <c r="AX949" s="26"/>
      <c r="AY949" s="26"/>
      <c r="AZ949" s="26"/>
      <c r="BA949" s="26"/>
      <c r="BB949" s="26"/>
      <c r="BC949" s="26"/>
      <c r="BD949" s="26"/>
      <c r="BE949" s="26"/>
      <c r="BF949" s="26"/>
    </row>
    <row r="950" spans="1:58" ht="15.75" customHeight="1" outlineLevel="1" x14ac:dyDescent="0.45">
      <c r="A950" s="13">
        <v>947</v>
      </c>
      <c r="B950" s="39" t="s">
        <v>524</v>
      </c>
      <c r="C950" s="216" t="s">
        <v>525</v>
      </c>
      <c r="D950" s="13" t="s">
        <v>855</v>
      </c>
      <c r="E950" s="13"/>
      <c r="F950" s="132" t="s">
        <v>181</v>
      </c>
      <c r="G950" s="13"/>
      <c r="H950" s="13"/>
      <c r="I950" s="13"/>
      <c r="J950" s="13"/>
      <c r="K950" s="13"/>
      <c r="L950" s="13"/>
      <c r="M950" s="39"/>
      <c r="N950" s="161" t="s">
        <v>856</v>
      </c>
      <c r="O950" s="69" t="s">
        <v>353</v>
      </c>
      <c r="P950" s="91">
        <v>56.88</v>
      </c>
      <c r="Q950" s="91">
        <v>9.07</v>
      </c>
      <c r="R950" s="14" t="s">
        <v>210</v>
      </c>
      <c r="S950" s="87" t="s">
        <v>356</v>
      </c>
      <c r="T950" s="87"/>
      <c r="U950" s="87"/>
      <c r="V950" s="87"/>
      <c r="W950" s="94"/>
      <c r="X950" s="39"/>
      <c r="Y950" s="13"/>
      <c r="Z950" s="13"/>
      <c r="AA950" s="13"/>
      <c r="AB950" s="13"/>
      <c r="AC950" s="13"/>
      <c r="AD950" s="13"/>
      <c r="AE950" s="13"/>
      <c r="AF950" s="13"/>
      <c r="AG950" s="13"/>
      <c r="AH950" s="39"/>
      <c r="AI950" s="140"/>
      <c r="AJ950" s="39"/>
      <c r="AK950" s="140"/>
      <c r="AL950" s="13"/>
      <c r="AM950" s="13"/>
      <c r="AN950" s="13"/>
      <c r="AO950" s="155"/>
      <c r="AP950" s="26"/>
      <c r="AQ950" s="26"/>
      <c r="AR950" s="26"/>
      <c r="AS950" s="26"/>
      <c r="AT950" s="26"/>
      <c r="AU950" s="26"/>
      <c r="AV950" s="26"/>
      <c r="AW950" s="26"/>
      <c r="AX950" s="26"/>
      <c r="AY950" s="26"/>
      <c r="AZ950" s="26"/>
      <c r="BA950" s="26"/>
      <c r="BB950" s="26"/>
      <c r="BC950" s="26"/>
      <c r="BD950" s="26"/>
      <c r="BE950" s="26"/>
      <c r="BF950" s="26"/>
    </row>
    <row r="951" spans="1:58" ht="15.75" customHeight="1" outlineLevel="1" x14ac:dyDescent="0.45">
      <c r="A951" s="13">
        <v>948</v>
      </c>
      <c r="B951" s="39" t="s">
        <v>524</v>
      </c>
      <c r="C951" s="216" t="s">
        <v>525</v>
      </c>
      <c r="D951" s="13" t="s">
        <v>855</v>
      </c>
      <c r="E951" s="13"/>
      <c r="F951" s="132" t="s">
        <v>181</v>
      </c>
      <c r="G951" s="13"/>
      <c r="H951" s="13"/>
      <c r="I951" s="13"/>
      <c r="J951" s="13"/>
      <c r="K951" s="13"/>
      <c r="L951" s="13"/>
      <c r="M951" s="39"/>
      <c r="N951" s="161" t="s">
        <v>856</v>
      </c>
      <c r="O951" s="69" t="s">
        <v>353</v>
      </c>
      <c r="P951" s="91">
        <v>56.88</v>
      </c>
      <c r="Q951" s="91">
        <v>9.07</v>
      </c>
      <c r="R951" s="14" t="s">
        <v>210</v>
      </c>
      <c r="S951" s="87" t="s">
        <v>356</v>
      </c>
      <c r="T951" s="87"/>
      <c r="U951" s="87"/>
      <c r="V951" s="87"/>
      <c r="W951" s="94"/>
      <c r="X951" s="39"/>
      <c r="Y951" s="13"/>
      <c r="Z951" s="13"/>
      <c r="AA951" s="13"/>
      <c r="AB951" s="13"/>
      <c r="AC951" s="13"/>
      <c r="AD951" s="13"/>
      <c r="AE951" s="13"/>
      <c r="AF951" s="13"/>
      <c r="AG951" s="13"/>
      <c r="AH951" s="39"/>
      <c r="AI951" s="140"/>
      <c r="AJ951" s="39"/>
      <c r="AK951" s="140"/>
      <c r="AL951" s="13"/>
      <c r="AM951" s="13"/>
      <c r="AN951" s="13"/>
      <c r="AO951" s="155"/>
      <c r="AP951" s="26"/>
      <c r="AQ951" s="26"/>
      <c r="AR951" s="26"/>
      <c r="AS951" s="26"/>
      <c r="AT951" s="26"/>
      <c r="AU951" s="26"/>
      <c r="AV951" s="26"/>
      <c r="AW951" s="26"/>
      <c r="AX951" s="26"/>
      <c r="AY951" s="26"/>
      <c r="AZ951" s="26"/>
      <c r="BA951" s="26"/>
      <c r="BB951" s="26"/>
      <c r="BC951" s="26"/>
      <c r="BD951" s="26"/>
      <c r="BE951" s="26"/>
      <c r="BF951" s="26"/>
    </row>
    <row r="952" spans="1:58" ht="15.75" customHeight="1" outlineLevel="1" x14ac:dyDescent="0.45">
      <c r="A952" s="13">
        <v>949</v>
      </c>
      <c r="B952" s="39" t="s">
        <v>524</v>
      </c>
      <c r="C952" s="216" t="s">
        <v>525</v>
      </c>
      <c r="D952" s="13" t="s">
        <v>855</v>
      </c>
      <c r="E952" s="13"/>
      <c r="F952" s="132" t="s">
        <v>181</v>
      </c>
      <c r="G952" s="13"/>
      <c r="H952" s="13"/>
      <c r="I952" s="13"/>
      <c r="J952" s="13"/>
      <c r="K952" s="13"/>
      <c r="L952" s="13"/>
      <c r="M952" s="39"/>
      <c r="N952" s="161" t="s">
        <v>856</v>
      </c>
      <c r="O952" s="69" t="s">
        <v>353</v>
      </c>
      <c r="P952" s="91">
        <v>56.88</v>
      </c>
      <c r="Q952" s="91">
        <v>9.07</v>
      </c>
      <c r="R952" s="14" t="s">
        <v>210</v>
      </c>
      <c r="S952" s="87" t="s">
        <v>356</v>
      </c>
      <c r="T952" s="87"/>
      <c r="U952" s="87"/>
      <c r="V952" s="87"/>
      <c r="W952" s="94"/>
      <c r="X952" s="39"/>
      <c r="Y952" s="13"/>
      <c r="Z952" s="13"/>
      <c r="AA952" s="13"/>
      <c r="AB952" s="13"/>
      <c r="AC952" s="13"/>
      <c r="AD952" s="13"/>
      <c r="AE952" s="13"/>
      <c r="AF952" s="13"/>
      <c r="AG952" s="13"/>
      <c r="AH952" s="39"/>
      <c r="AI952" s="140"/>
      <c r="AJ952" s="39"/>
      <c r="AK952" s="140"/>
      <c r="AL952" s="13"/>
      <c r="AM952" s="13"/>
      <c r="AN952" s="13"/>
      <c r="AO952" s="155"/>
      <c r="AP952" s="26"/>
      <c r="AQ952" s="26"/>
      <c r="AR952" s="26"/>
      <c r="AS952" s="26"/>
      <c r="AT952" s="26"/>
      <c r="AU952" s="26"/>
      <c r="AV952" s="26"/>
      <c r="AW952" s="26"/>
      <c r="AX952" s="26"/>
      <c r="AY952" s="26"/>
      <c r="AZ952" s="26"/>
      <c r="BA952" s="26"/>
      <c r="BB952" s="26"/>
      <c r="BC952" s="26"/>
      <c r="BD952" s="26"/>
      <c r="BE952" s="26"/>
      <c r="BF952" s="26"/>
    </row>
    <row r="953" spans="1:58" ht="15.75" customHeight="1" outlineLevel="1" x14ac:dyDescent="0.45">
      <c r="A953" s="13">
        <v>950</v>
      </c>
      <c r="B953" s="39" t="s">
        <v>524</v>
      </c>
      <c r="C953" s="216" t="s">
        <v>525</v>
      </c>
      <c r="D953" s="13" t="s">
        <v>855</v>
      </c>
      <c r="E953" s="13"/>
      <c r="F953" s="132" t="s">
        <v>181</v>
      </c>
      <c r="G953" s="13"/>
      <c r="H953" s="13"/>
      <c r="I953" s="13"/>
      <c r="J953" s="13"/>
      <c r="K953" s="13"/>
      <c r="L953" s="13"/>
      <c r="M953" s="39"/>
      <c r="N953" s="161" t="s">
        <v>856</v>
      </c>
      <c r="O953" s="69" t="s">
        <v>353</v>
      </c>
      <c r="P953" s="91">
        <v>56.88</v>
      </c>
      <c r="Q953" s="91">
        <v>9.07</v>
      </c>
      <c r="R953" s="14" t="s">
        <v>210</v>
      </c>
      <c r="S953" s="87" t="s">
        <v>356</v>
      </c>
      <c r="T953" s="87"/>
      <c r="U953" s="87"/>
      <c r="V953" s="87"/>
      <c r="W953" s="94"/>
      <c r="X953" s="39"/>
      <c r="Y953" s="13"/>
      <c r="Z953" s="13"/>
      <c r="AA953" s="13"/>
      <c r="AB953" s="13"/>
      <c r="AC953" s="13"/>
      <c r="AD953" s="13"/>
      <c r="AE953" s="13"/>
      <c r="AF953" s="13"/>
      <c r="AG953" s="13"/>
      <c r="AH953" s="39"/>
      <c r="AI953" s="140"/>
      <c r="AJ953" s="39"/>
      <c r="AK953" s="140"/>
      <c r="AL953" s="13"/>
      <c r="AM953" s="13"/>
      <c r="AN953" s="13"/>
      <c r="AO953" s="155"/>
      <c r="AP953" s="26"/>
      <c r="AQ953" s="26"/>
      <c r="AR953" s="26"/>
      <c r="AS953" s="26"/>
      <c r="AT953" s="26"/>
      <c r="AU953" s="26"/>
      <c r="AV953" s="26"/>
      <c r="AW953" s="26"/>
      <c r="AX953" s="26"/>
      <c r="AY953" s="26"/>
      <c r="AZ953" s="26"/>
      <c r="BA953" s="26"/>
      <c r="BB953" s="26"/>
      <c r="BC953" s="26"/>
      <c r="BD953" s="26"/>
      <c r="BE953" s="26"/>
      <c r="BF953" s="26"/>
    </row>
    <row r="954" spans="1:58" ht="15.75" customHeight="1" outlineLevel="1" x14ac:dyDescent="0.45">
      <c r="A954" s="13">
        <v>951</v>
      </c>
      <c r="B954" s="39" t="s">
        <v>524</v>
      </c>
      <c r="C954" s="216" t="s">
        <v>525</v>
      </c>
      <c r="D954" s="13" t="s">
        <v>855</v>
      </c>
      <c r="E954" s="13"/>
      <c r="F954" s="132" t="s">
        <v>181</v>
      </c>
      <c r="G954" s="13"/>
      <c r="H954" s="13"/>
      <c r="I954" s="13"/>
      <c r="J954" s="13"/>
      <c r="K954" s="13"/>
      <c r="L954" s="13"/>
      <c r="M954" s="39"/>
      <c r="N954" s="161" t="s">
        <v>856</v>
      </c>
      <c r="O954" s="69" t="s">
        <v>353</v>
      </c>
      <c r="P954" s="91">
        <v>56.88</v>
      </c>
      <c r="Q954" s="91">
        <v>9.07</v>
      </c>
      <c r="R954" s="14" t="s">
        <v>210</v>
      </c>
      <c r="S954" s="87" t="s">
        <v>356</v>
      </c>
      <c r="T954" s="87"/>
      <c r="U954" s="87"/>
      <c r="V954" s="87"/>
      <c r="W954" s="94"/>
      <c r="X954" s="39"/>
      <c r="Y954" s="13"/>
      <c r="Z954" s="13"/>
      <c r="AA954" s="13"/>
      <c r="AB954" s="13"/>
      <c r="AC954" s="13"/>
      <c r="AD954" s="13"/>
      <c r="AE954" s="13"/>
      <c r="AF954" s="13"/>
      <c r="AG954" s="13"/>
      <c r="AH954" s="39"/>
      <c r="AI954" s="140"/>
      <c r="AJ954" s="39"/>
      <c r="AK954" s="140"/>
      <c r="AL954" s="13"/>
      <c r="AM954" s="13"/>
      <c r="AN954" s="13"/>
      <c r="AO954" s="155"/>
      <c r="AP954" s="26"/>
      <c r="AQ954" s="26"/>
      <c r="AR954" s="26"/>
      <c r="AS954" s="26"/>
      <c r="AT954" s="26"/>
      <c r="AU954" s="26"/>
      <c r="AV954" s="26"/>
      <c r="AW954" s="26"/>
      <c r="AX954" s="26"/>
      <c r="AY954" s="26"/>
      <c r="AZ954" s="26"/>
      <c r="BA954" s="26"/>
      <c r="BB954" s="26"/>
      <c r="BC954" s="26"/>
      <c r="BD954" s="26"/>
      <c r="BE954" s="26"/>
      <c r="BF954" s="26"/>
    </row>
    <row r="955" spans="1:58" ht="15.75" customHeight="1" outlineLevel="1" x14ac:dyDescent="0.45">
      <c r="A955" s="13">
        <v>952</v>
      </c>
      <c r="B955" s="39" t="s">
        <v>524</v>
      </c>
      <c r="C955" s="216" t="s">
        <v>525</v>
      </c>
      <c r="D955" s="13" t="s">
        <v>855</v>
      </c>
      <c r="E955" s="13"/>
      <c r="F955" s="132" t="s">
        <v>181</v>
      </c>
      <c r="G955" s="13"/>
      <c r="H955" s="13"/>
      <c r="I955" s="13"/>
      <c r="J955" s="13"/>
      <c r="K955" s="13"/>
      <c r="L955" s="13"/>
      <c r="M955" s="39"/>
      <c r="N955" s="161" t="s">
        <v>856</v>
      </c>
      <c r="O955" s="69" t="s">
        <v>353</v>
      </c>
      <c r="P955" s="91">
        <v>56.88</v>
      </c>
      <c r="Q955" s="91">
        <v>9.07</v>
      </c>
      <c r="R955" s="14" t="s">
        <v>210</v>
      </c>
      <c r="S955" s="87" t="s">
        <v>356</v>
      </c>
      <c r="T955" s="87"/>
      <c r="U955" s="87"/>
      <c r="V955" s="87"/>
      <c r="W955" s="94"/>
      <c r="X955" s="39"/>
      <c r="Y955" s="13"/>
      <c r="Z955" s="13"/>
      <c r="AA955" s="13"/>
      <c r="AB955" s="13"/>
      <c r="AC955" s="13"/>
      <c r="AD955" s="13"/>
      <c r="AE955" s="13"/>
      <c r="AF955" s="13"/>
      <c r="AG955" s="13"/>
      <c r="AH955" s="39"/>
      <c r="AI955" s="140"/>
      <c r="AJ955" s="39"/>
      <c r="AK955" s="140"/>
      <c r="AL955" s="13"/>
      <c r="AM955" s="13"/>
      <c r="AN955" s="13"/>
      <c r="AO955" s="155"/>
      <c r="AP955" s="26"/>
      <c r="AQ955" s="26"/>
      <c r="AR955" s="26"/>
      <c r="AS955" s="26"/>
      <c r="AT955" s="26"/>
      <c r="AU955" s="26"/>
      <c r="AV955" s="26"/>
      <c r="AW955" s="26"/>
      <c r="AX955" s="26"/>
      <c r="AY955" s="26"/>
      <c r="AZ955" s="26"/>
      <c r="BA955" s="26"/>
      <c r="BB955" s="26"/>
      <c r="BC955" s="26"/>
      <c r="BD955" s="26"/>
      <c r="BE955" s="26"/>
      <c r="BF955" s="26"/>
    </row>
    <row r="956" spans="1:58" ht="15.75" customHeight="1" outlineLevel="1" x14ac:dyDescent="0.45">
      <c r="A956" s="13">
        <v>953</v>
      </c>
      <c r="B956" s="39" t="s">
        <v>524</v>
      </c>
      <c r="C956" s="216" t="s">
        <v>525</v>
      </c>
      <c r="D956" s="13" t="s">
        <v>855</v>
      </c>
      <c r="E956" s="13"/>
      <c r="F956" s="132" t="s">
        <v>181</v>
      </c>
      <c r="G956" s="13"/>
      <c r="H956" s="13"/>
      <c r="I956" s="13"/>
      <c r="J956" s="13"/>
      <c r="K956" s="13"/>
      <c r="L956" s="13"/>
      <c r="M956" s="39"/>
      <c r="N956" s="161" t="s">
        <v>856</v>
      </c>
      <c r="O956" s="69" t="s">
        <v>353</v>
      </c>
      <c r="P956" s="91">
        <v>56.88</v>
      </c>
      <c r="Q956" s="91">
        <v>9.07</v>
      </c>
      <c r="R956" s="14" t="s">
        <v>210</v>
      </c>
      <c r="S956" s="87" t="s">
        <v>356</v>
      </c>
      <c r="T956" s="87"/>
      <c r="U956" s="87"/>
      <c r="V956" s="87"/>
      <c r="W956" s="94"/>
      <c r="X956" s="39"/>
      <c r="Y956" s="13"/>
      <c r="Z956" s="13"/>
      <c r="AA956" s="13"/>
      <c r="AB956" s="13"/>
      <c r="AC956" s="13"/>
      <c r="AD956" s="13"/>
      <c r="AE956" s="13"/>
      <c r="AF956" s="13"/>
      <c r="AG956" s="13"/>
      <c r="AH956" s="39"/>
      <c r="AI956" s="140"/>
      <c r="AJ956" s="39"/>
      <c r="AK956" s="140"/>
      <c r="AL956" s="13"/>
      <c r="AM956" s="13"/>
      <c r="AN956" s="13"/>
      <c r="AO956" s="155"/>
      <c r="AP956" s="26"/>
      <c r="AQ956" s="26"/>
      <c r="AR956" s="26"/>
      <c r="AS956" s="26"/>
      <c r="AT956" s="26"/>
      <c r="AU956" s="26"/>
      <c r="AV956" s="26"/>
      <c r="AW956" s="26"/>
      <c r="AX956" s="26"/>
      <c r="AY956" s="26"/>
      <c r="AZ956" s="26"/>
      <c r="BA956" s="26"/>
      <c r="BB956" s="26"/>
      <c r="BC956" s="26"/>
      <c r="BD956" s="26"/>
      <c r="BE956" s="26"/>
      <c r="BF956" s="26"/>
    </row>
    <row r="957" spans="1:58" ht="15.75" customHeight="1" outlineLevel="1" x14ac:dyDescent="0.45">
      <c r="A957" s="13">
        <v>954</v>
      </c>
      <c r="B957" s="39" t="s">
        <v>524</v>
      </c>
      <c r="C957" s="216" t="s">
        <v>525</v>
      </c>
      <c r="D957" s="13" t="s">
        <v>855</v>
      </c>
      <c r="E957" s="13"/>
      <c r="F957" s="132" t="s">
        <v>181</v>
      </c>
      <c r="G957" s="13"/>
      <c r="H957" s="13"/>
      <c r="I957" s="13"/>
      <c r="J957" s="13"/>
      <c r="K957" s="13"/>
      <c r="L957" s="13"/>
      <c r="M957" s="39"/>
      <c r="N957" s="161" t="s">
        <v>856</v>
      </c>
      <c r="O957" s="69" t="s">
        <v>353</v>
      </c>
      <c r="P957" s="91">
        <v>56.88</v>
      </c>
      <c r="Q957" s="91">
        <v>9.07</v>
      </c>
      <c r="R957" s="14" t="s">
        <v>210</v>
      </c>
      <c r="S957" s="87" t="s">
        <v>356</v>
      </c>
      <c r="T957" s="87"/>
      <c r="U957" s="87"/>
      <c r="V957" s="87"/>
      <c r="W957" s="94"/>
      <c r="X957" s="39"/>
      <c r="Y957" s="13"/>
      <c r="Z957" s="13"/>
      <c r="AA957" s="13"/>
      <c r="AB957" s="13"/>
      <c r="AC957" s="13"/>
      <c r="AD957" s="13"/>
      <c r="AE957" s="13"/>
      <c r="AF957" s="13"/>
      <c r="AG957" s="13"/>
      <c r="AH957" s="39"/>
      <c r="AI957" s="140"/>
      <c r="AJ957" s="39"/>
      <c r="AK957" s="140"/>
      <c r="AL957" s="13"/>
      <c r="AM957" s="13"/>
      <c r="AN957" s="13"/>
      <c r="AO957" s="155"/>
      <c r="AP957" s="26"/>
      <c r="AQ957" s="26"/>
      <c r="AR957" s="26"/>
      <c r="AS957" s="26"/>
      <c r="AT957" s="26"/>
      <c r="AU957" s="26"/>
      <c r="AV957" s="26"/>
      <c r="AW957" s="26"/>
      <c r="AX957" s="26"/>
      <c r="AY957" s="26"/>
      <c r="AZ957" s="26"/>
      <c r="BA957" s="26"/>
      <c r="BB957" s="26"/>
      <c r="BC957" s="26"/>
      <c r="BD957" s="26"/>
      <c r="BE957" s="26"/>
      <c r="BF957" s="26"/>
    </row>
    <row r="958" spans="1:58" ht="15.75" customHeight="1" outlineLevel="1" x14ac:dyDescent="0.45">
      <c r="A958" s="13">
        <v>955</v>
      </c>
      <c r="B958" s="39" t="s">
        <v>524</v>
      </c>
      <c r="C958" s="216" t="s">
        <v>525</v>
      </c>
      <c r="D958" s="13" t="s">
        <v>855</v>
      </c>
      <c r="E958" s="13"/>
      <c r="F958" s="132" t="s">
        <v>181</v>
      </c>
      <c r="G958" s="13"/>
      <c r="H958" s="13"/>
      <c r="I958" s="13"/>
      <c r="J958" s="13"/>
      <c r="K958" s="13"/>
      <c r="L958" s="13"/>
      <c r="M958" s="39"/>
      <c r="N958" s="161" t="s">
        <v>856</v>
      </c>
      <c r="O958" s="69" t="s">
        <v>353</v>
      </c>
      <c r="P958" s="91">
        <v>56.88</v>
      </c>
      <c r="Q958" s="91">
        <v>9.07</v>
      </c>
      <c r="R958" s="14" t="s">
        <v>210</v>
      </c>
      <c r="S958" s="87" t="s">
        <v>356</v>
      </c>
      <c r="T958" s="87"/>
      <c r="U958" s="87"/>
      <c r="V958" s="87"/>
      <c r="W958" s="94"/>
      <c r="X958" s="39"/>
      <c r="Y958" s="13"/>
      <c r="Z958" s="13"/>
      <c r="AA958" s="13"/>
      <c r="AB958" s="13"/>
      <c r="AC958" s="13"/>
      <c r="AD958" s="13"/>
      <c r="AE958" s="13"/>
      <c r="AF958" s="13"/>
      <c r="AG958" s="13"/>
      <c r="AH958" s="39"/>
      <c r="AI958" s="140"/>
      <c r="AJ958" s="39"/>
      <c r="AK958" s="140"/>
      <c r="AL958" s="13"/>
      <c r="AM958" s="13"/>
      <c r="AN958" s="13"/>
      <c r="AO958" s="155"/>
      <c r="AP958" s="26"/>
      <c r="AQ958" s="26"/>
      <c r="AR958" s="26"/>
      <c r="AS958" s="26"/>
      <c r="AT958" s="26"/>
      <c r="AU958" s="26"/>
      <c r="AV958" s="26"/>
      <c r="AW958" s="26"/>
      <c r="AX958" s="26"/>
      <c r="AY958" s="26"/>
      <c r="AZ958" s="26"/>
      <c r="BA958" s="26"/>
      <c r="BB958" s="26"/>
      <c r="BC958" s="26"/>
      <c r="BD958" s="26"/>
      <c r="BE958" s="26"/>
      <c r="BF958" s="26"/>
    </row>
    <row r="959" spans="1:58" ht="15.75" customHeight="1" outlineLevel="1" x14ac:dyDescent="0.45">
      <c r="A959" s="13">
        <v>956</v>
      </c>
      <c r="B959" s="39" t="s">
        <v>524</v>
      </c>
      <c r="C959" s="216" t="s">
        <v>525</v>
      </c>
      <c r="D959" s="13" t="s">
        <v>855</v>
      </c>
      <c r="E959" s="13"/>
      <c r="F959" s="132" t="s">
        <v>181</v>
      </c>
      <c r="G959" s="13"/>
      <c r="H959" s="13"/>
      <c r="I959" s="13"/>
      <c r="J959" s="13"/>
      <c r="K959" s="13"/>
      <c r="L959" s="13"/>
      <c r="M959" s="39"/>
      <c r="N959" s="161" t="s">
        <v>856</v>
      </c>
      <c r="O959" s="69" t="s">
        <v>353</v>
      </c>
      <c r="P959" s="91">
        <v>56.88</v>
      </c>
      <c r="Q959" s="91">
        <v>9.07</v>
      </c>
      <c r="R959" s="14" t="s">
        <v>210</v>
      </c>
      <c r="S959" s="87" t="s">
        <v>356</v>
      </c>
      <c r="T959" s="87"/>
      <c r="U959" s="87"/>
      <c r="V959" s="87"/>
      <c r="W959" s="94"/>
      <c r="X959" s="39"/>
      <c r="Y959" s="13"/>
      <c r="Z959" s="13"/>
      <c r="AA959" s="13"/>
      <c r="AB959" s="13"/>
      <c r="AC959" s="13"/>
      <c r="AD959" s="13"/>
      <c r="AE959" s="13"/>
      <c r="AF959" s="13"/>
      <c r="AG959" s="13"/>
      <c r="AH959" s="39"/>
      <c r="AI959" s="140"/>
      <c r="AJ959" s="39"/>
      <c r="AK959" s="140"/>
      <c r="AL959" s="13"/>
      <c r="AM959" s="13"/>
      <c r="AN959" s="13"/>
      <c r="AO959" s="155"/>
      <c r="AP959" s="26"/>
      <c r="AQ959" s="26"/>
      <c r="AR959" s="26"/>
      <c r="AS959" s="26"/>
      <c r="AT959" s="26"/>
      <c r="AU959" s="26"/>
      <c r="AV959" s="26"/>
      <c r="AW959" s="26"/>
      <c r="AX959" s="26"/>
      <c r="AY959" s="26"/>
      <c r="AZ959" s="26"/>
      <c r="BA959" s="26"/>
      <c r="BB959" s="26"/>
      <c r="BC959" s="26"/>
      <c r="BD959" s="26"/>
      <c r="BE959" s="26"/>
      <c r="BF959" s="26"/>
    </row>
    <row r="960" spans="1:58" ht="15.75" customHeight="1" outlineLevel="1" x14ac:dyDescent="0.45">
      <c r="A960" s="13">
        <v>957</v>
      </c>
      <c r="B960" s="39" t="s">
        <v>524</v>
      </c>
      <c r="C960" s="216" t="s">
        <v>525</v>
      </c>
      <c r="D960" s="13" t="s">
        <v>855</v>
      </c>
      <c r="E960" s="13"/>
      <c r="F960" s="132" t="s">
        <v>181</v>
      </c>
      <c r="G960" s="13"/>
      <c r="H960" s="13"/>
      <c r="I960" s="13"/>
      <c r="J960" s="13"/>
      <c r="K960" s="13"/>
      <c r="L960" s="13"/>
      <c r="M960" s="39"/>
      <c r="N960" s="161" t="s">
        <v>856</v>
      </c>
      <c r="O960" s="69" t="s">
        <v>353</v>
      </c>
      <c r="P960" s="91">
        <v>56.88</v>
      </c>
      <c r="Q960" s="91">
        <v>9.07</v>
      </c>
      <c r="R960" s="14" t="s">
        <v>210</v>
      </c>
      <c r="S960" s="87" t="s">
        <v>356</v>
      </c>
      <c r="T960" s="87"/>
      <c r="U960" s="87"/>
      <c r="V960" s="87"/>
      <c r="W960" s="94"/>
      <c r="X960" s="39"/>
      <c r="Y960" s="13"/>
      <c r="Z960" s="13"/>
      <c r="AA960" s="13"/>
      <c r="AB960" s="13"/>
      <c r="AC960" s="13"/>
      <c r="AD960" s="13"/>
      <c r="AE960" s="13"/>
      <c r="AF960" s="13"/>
      <c r="AG960" s="13"/>
      <c r="AH960" s="39"/>
      <c r="AI960" s="140"/>
      <c r="AJ960" s="39"/>
      <c r="AK960" s="140"/>
      <c r="AL960" s="13"/>
      <c r="AM960" s="13"/>
      <c r="AN960" s="13"/>
      <c r="AO960" s="155"/>
      <c r="AP960" s="26"/>
      <c r="AQ960" s="26"/>
      <c r="AR960" s="26"/>
      <c r="AS960" s="26"/>
      <c r="AT960" s="26"/>
      <c r="AU960" s="26"/>
      <c r="AV960" s="26"/>
      <c r="AW960" s="26"/>
      <c r="AX960" s="26"/>
      <c r="AY960" s="26"/>
      <c r="AZ960" s="26"/>
      <c r="BA960" s="26"/>
      <c r="BB960" s="26"/>
      <c r="BC960" s="26"/>
      <c r="BD960" s="26"/>
      <c r="BE960" s="26"/>
      <c r="BF960" s="26"/>
    </row>
    <row r="961" spans="1:58" ht="15.75" customHeight="1" outlineLevel="1" x14ac:dyDescent="0.45">
      <c r="A961" s="13">
        <v>958</v>
      </c>
      <c r="B961" s="39" t="s">
        <v>524</v>
      </c>
      <c r="C961" s="216" t="s">
        <v>525</v>
      </c>
      <c r="D961" s="13" t="s">
        <v>855</v>
      </c>
      <c r="E961" s="13"/>
      <c r="F961" s="132" t="s">
        <v>181</v>
      </c>
      <c r="G961" s="13"/>
      <c r="H961" s="13"/>
      <c r="I961" s="13"/>
      <c r="J961" s="13"/>
      <c r="K961" s="13"/>
      <c r="L961" s="13"/>
      <c r="M961" s="39"/>
      <c r="N961" s="161" t="s">
        <v>856</v>
      </c>
      <c r="O961" s="69" t="s">
        <v>353</v>
      </c>
      <c r="P961" s="91">
        <v>56.88</v>
      </c>
      <c r="Q961" s="91">
        <v>9.07</v>
      </c>
      <c r="R961" s="14" t="s">
        <v>210</v>
      </c>
      <c r="S961" s="87" t="s">
        <v>356</v>
      </c>
      <c r="T961" s="87"/>
      <c r="U961" s="87"/>
      <c r="V961" s="87"/>
      <c r="W961" s="94"/>
      <c r="X961" s="39"/>
      <c r="Y961" s="13"/>
      <c r="Z961" s="13"/>
      <c r="AA961" s="13"/>
      <c r="AB961" s="13"/>
      <c r="AC961" s="13"/>
      <c r="AD961" s="13"/>
      <c r="AE961" s="13"/>
      <c r="AF961" s="13"/>
      <c r="AG961" s="13"/>
      <c r="AH961" s="39"/>
      <c r="AI961" s="140"/>
      <c r="AJ961" s="39"/>
      <c r="AK961" s="140"/>
      <c r="AL961" s="13"/>
      <c r="AM961" s="13"/>
      <c r="AN961" s="13"/>
      <c r="AO961" s="155"/>
      <c r="AP961" s="26"/>
      <c r="AQ961" s="26"/>
      <c r="AR961" s="26"/>
      <c r="AS961" s="26"/>
      <c r="AT961" s="26"/>
      <c r="AU961" s="26"/>
      <c r="AV961" s="26"/>
      <c r="AW961" s="26"/>
      <c r="AX961" s="26"/>
      <c r="AY961" s="26"/>
      <c r="AZ961" s="26"/>
      <c r="BA961" s="26"/>
      <c r="BB961" s="26"/>
      <c r="BC961" s="26"/>
      <c r="BD961" s="26"/>
      <c r="BE961" s="26"/>
      <c r="BF961" s="26"/>
    </row>
    <row r="962" spans="1:58" ht="15.75" customHeight="1" outlineLevel="1" x14ac:dyDescent="0.45">
      <c r="A962" s="13">
        <v>959</v>
      </c>
      <c r="B962" s="39" t="s">
        <v>524</v>
      </c>
      <c r="C962" s="216" t="s">
        <v>525</v>
      </c>
      <c r="D962" s="13" t="s">
        <v>855</v>
      </c>
      <c r="E962" s="13"/>
      <c r="F962" s="132" t="s">
        <v>181</v>
      </c>
      <c r="G962" s="13"/>
      <c r="H962" s="13"/>
      <c r="I962" s="13"/>
      <c r="J962" s="13"/>
      <c r="K962" s="13"/>
      <c r="L962" s="13"/>
      <c r="M962" s="39"/>
      <c r="N962" s="161" t="s">
        <v>857</v>
      </c>
      <c r="O962" s="69" t="s">
        <v>353</v>
      </c>
      <c r="P962" s="91">
        <v>56.13</v>
      </c>
      <c r="Q962" s="91">
        <v>10.34</v>
      </c>
      <c r="R962" s="14" t="s">
        <v>210</v>
      </c>
      <c r="S962" s="87" t="s">
        <v>356</v>
      </c>
      <c r="T962" s="87"/>
      <c r="U962" s="87"/>
      <c r="V962" s="87"/>
      <c r="W962" s="94"/>
      <c r="X962" s="39"/>
      <c r="Y962" s="13"/>
      <c r="Z962" s="13"/>
      <c r="AA962" s="13"/>
      <c r="AB962" s="13"/>
      <c r="AC962" s="13"/>
      <c r="AD962" s="13"/>
      <c r="AE962" s="13"/>
      <c r="AF962" s="13"/>
      <c r="AG962" s="13"/>
      <c r="AH962" s="39"/>
      <c r="AI962" s="140"/>
      <c r="AJ962" s="39"/>
      <c r="AK962" s="140"/>
      <c r="AL962" s="13"/>
      <c r="AM962" s="13"/>
      <c r="AN962" s="13"/>
      <c r="AO962" s="155"/>
      <c r="AP962" s="26"/>
      <c r="AQ962" s="26"/>
      <c r="AR962" s="26"/>
      <c r="AS962" s="26"/>
      <c r="AT962" s="26"/>
      <c r="AU962" s="26"/>
      <c r="AV962" s="26"/>
      <c r="AW962" s="26"/>
      <c r="AX962" s="26"/>
      <c r="AY962" s="26"/>
      <c r="AZ962" s="26"/>
      <c r="BA962" s="26"/>
      <c r="BB962" s="26"/>
      <c r="BC962" s="26"/>
      <c r="BD962" s="26"/>
      <c r="BE962" s="26"/>
      <c r="BF962" s="26"/>
    </row>
    <row r="963" spans="1:58" ht="15.75" customHeight="1" outlineLevel="1" x14ac:dyDescent="0.45">
      <c r="A963" s="13">
        <v>960</v>
      </c>
      <c r="B963" s="39" t="s">
        <v>524</v>
      </c>
      <c r="C963" s="216" t="s">
        <v>525</v>
      </c>
      <c r="D963" s="13" t="s">
        <v>855</v>
      </c>
      <c r="E963" s="13"/>
      <c r="F963" s="132" t="s">
        <v>181</v>
      </c>
      <c r="G963" s="13"/>
      <c r="H963" s="13"/>
      <c r="I963" s="13"/>
      <c r="J963" s="13"/>
      <c r="K963" s="13"/>
      <c r="L963" s="13"/>
      <c r="M963" s="39"/>
      <c r="N963" s="161" t="s">
        <v>857</v>
      </c>
      <c r="O963" s="69" t="s">
        <v>353</v>
      </c>
      <c r="P963" s="91">
        <v>56.13</v>
      </c>
      <c r="Q963" s="91">
        <v>10.34</v>
      </c>
      <c r="R963" s="14" t="s">
        <v>210</v>
      </c>
      <c r="S963" s="87" t="s">
        <v>356</v>
      </c>
      <c r="T963" s="87"/>
      <c r="U963" s="87"/>
      <c r="V963" s="87"/>
      <c r="W963" s="94"/>
      <c r="X963" s="39"/>
      <c r="Y963" s="13"/>
      <c r="Z963" s="13"/>
      <c r="AA963" s="13"/>
      <c r="AB963" s="13"/>
      <c r="AC963" s="13"/>
      <c r="AD963" s="13"/>
      <c r="AE963" s="13"/>
      <c r="AF963" s="13"/>
      <c r="AG963" s="13"/>
      <c r="AH963" s="39"/>
      <c r="AI963" s="140"/>
      <c r="AJ963" s="39"/>
      <c r="AK963" s="140"/>
      <c r="AL963" s="13"/>
      <c r="AM963" s="13"/>
      <c r="AN963" s="13"/>
      <c r="AO963" s="155"/>
      <c r="AP963" s="26"/>
      <c r="AQ963" s="26"/>
      <c r="AR963" s="26"/>
      <c r="AS963" s="26"/>
      <c r="AT963" s="26"/>
      <c r="AU963" s="26"/>
      <c r="AV963" s="26"/>
      <c r="AW963" s="26"/>
      <c r="AX963" s="26"/>
      <c r="AY963" s="26"/>
      <c r="AZ963" s="26"/>
      <c r="BA963" s="26"/>
      <c r="BB963" s="26"/>
      <c r="BC963" s="26"/>
      <c r="BD963" s="26"/>
      <c r="BE963" s="26"/>
      <c r="BF963" s="26"/>
    </row>
    <row r="964" spans="1:58" ht="15.75" customHeight="1" outlineLevel="1" x14ac:dyDescent="0.45">
      <c r="A964" s="13">
        <v>961</v>
      </c>
      <c r="B964" s="39" t="s">
        <v>524</v>
      </c>
      <c r="C964" s="216" t="s">
        <v>525</v>
      </c>
      <c r="D964" s="13" t="s">
        <v>855</v>
      </c>
      <c r="E964" s="13"/>
      <c r="F964" s="132" t="s">
        <v>181</v>
      </c>
      <c r="G964" s="13"/>
      <c r="H964" s="13"/>
      <c r="I964" s="13"/>
      <c r="J964" s="13"/>
      <c r="K964" s="13"/>
      <c r="L964" s="13"/>
      <c r="M964" s="39"/>
      <c r="N964" s="161" t="s">
        <v>857</v>
      </c>
      <c r="O964" s="69" t="s">
        <v>353</v>
      </c>
      <c r="P964" s="91">
        <v>56.13</v>
      </c>
      <c r="Q964" s="91">
        <v>10.34</v>
      </c>
      <c r="R964" s="14" t="s">
        <v>210</v>
      </c>
      <c r="S964" s="87" t="s">
        <v>356</v>
      </c>
      <c r="T964" s="87"/>
      <c r="U964" s="87"/>
      <c r="V964" s="87"/>
      <c r="W964" s="94"/>
      <c r="X964" s="39"/>
      <c r="Y964" s="13"/>
      <c r="Z964" s="13"/>
      <c r="AA964" s="13"/>
      <c r="AB964" s="13"/>
      <c r="AC964" s="13"/>
      <c r="AD964" s="13"/>
      <c r="AE964" s="13"/>
      <c r="AF964" s="13"/>
      <c r="AG964" s="13"/>
      <c r="AH964" s="39"/>
      <c r="AI964" s="140"/>
      <c r="AJ964" s="39"/>
      <c r="AK964" s="140"/>
      <c r="AL964" s="13"/>
      <c r="AM964" s="13"/>
      <c r="AN964" s="13"/>
      <c r="AO964" s="155"/>
      <c r="AP964" s="26"/>
      <c r="AQ964" s="26"/>
      <c r="AR964" s="26"/>
      <c r="AS964" s="26"/>
      <c r="AT964" s="26"/>
      <c r="AU964" s="26"/>
      <c r="AV964" s="26"/>
      <c r="AW964" s="26"/>
      <c r="AX964" s="26"/>
      <c r="AY964" s="26"/>
      <c r="AZ964" s="26"/>
      <c r="BA964" s="26"/>
      <c r="BB964" s="26"/>
      <c r="BC964" s="26"/>
      <c r="BD964" s="26"/>
      <c r="BE964" s="26"/>
      <c r="BF964" s="26"/>
    </row>
    <row r="965" spans="1:58" ht="15.75" customHeight="1" outlineLevel="1" x14ac:dyDescent="0.45">
      <c r="A965" s="13">
        <v>962</v>
      </c>
      <c r="B965" s="39" t="s">
        <v>524</v>
      </c>
      <c r="C965" s="216" t="s">
        <v>525</v>
      </c>
      <c r="D965" s="13" t="s">
        <v>855</v>
      </c>
      <c r="E965" s="13"/>
      <c r="F965" s="132" t="s">
        <v>181</v>
      </c>
      <c r="G965" s="13"/>
      <c r="H965" s="13"/>
      <c r="I965" s="13"/>
      <c r="J965" s="13"/>
      <c r="K965" s="13"/>
      <c r="L965" s="13"/>
      <c r="M965" s="39"/>
      <c r="N965" s="161" t="s">
        <v>857</v>
      </c>
      <c r="O965" s="69" t="s">
        <v>353</v>
      </c>
      <c r="P965" s="91">
        <v>56.13</v>
      </c>
      <c r="Q965" s="91">
        <v>10.34</v>
      </c>
      <c r="R965" s="14" t="s">
        <v>210</v>
      </c>
      <c r="S965" s="87" t="s">
        <v>356</v>
      </c>
      <c r="T965" s="87"/>
      <c r="U965" s="87"/>
      <c r="V965" s="87"/>
      <c r="W965" s="94"/>
      <c r="X965" s="39"/>
      <c r="Y965" s="13"/>
      <c r="Z965" s="13"/>
      <c r="AA965" s="13"/>
      <c r="AB965" s="13"/>
      <c r="AC965" s="13"/>
      <c r="AD965" s="13"/>
      <c r="AE965" s="13"/>
      <c r="AF965" s="13"/>
      <c r="AG965" s="13"/>
      <c r="AH965" s="39"/>
      <c r="AI965" s="140"/>
      <c r="AJ965" s="39"/>
      <c r="AK965" s="140"/>
      <c r="AL965" s="13"/>
      <c r="AM965" s="13"/>
      <c r="AN965" s="13"/>
      <c r="AO965" s="155"/>
      <c r="AP965" s="26"/>
      <c r="AQ965" s="26"/>
      <c r="AR965" s="26"/>
      <c r="AS965" s="26"/>
      <c r="AT965" s="26"/>
      <c r="AU965" s="26"/>
      <c r="AV965" s="26"/>
      <c r="AW965" s="26"/>
      <c r="AX965" s="26"/>
      <c r="AY965" s="26"/>
      <c r="AZ965" s="26"/>
      <c r="BA965" s="26"/>
      <c r="BB965" s="26"/>
      <c r="BC965" s="26"/>
      <c r="BD965" s="26"/>
      <c r="BE965" s="26"/>
      <c r="BF965" s="26"/>
    </row>
    <row r="966" spans="1:58" ht="15.75" customHeight="1" outlineLevel="1" x14ac:dyDescent="0.45">
      <c r="A966" s="13">
        <v>963</v>
      </c>
      <c r="B966" s="39" t="s">
        <v>524</v>
      </c>
      <c r="C966" s="216" t="s">
        <v>525</v>
      </c>
      <c r="D966" s="13" t="s">
        <v>855</v>
      </c>
      <c r="E966" s="13"/>
      <c r="F966" s="132" t="s">
        <v>181</v>
      </c>
      <c r="G966" s="13"/>
      <c r="H966" s="13"/>
      <c r="I966" s="13"/>
      <c r="J966" s="13"/>
      <c r="K966" s="13"/>
      <c r="L966" s="13"/>
      <c r="M966" s="39"/>
      <c r="N966" s="161" t="s">
        <v>857</v>
      </c>
      <c r="O966" s="69" t="s">
        <v>353</v>
      </c>
      <c r="P966" s="91">
        <v>56.13</v>
      </c>
      <c r="Q966" s="91">
        <v>10.34</v>
      </c>
      <c r="R966" s="14" t="s">
        <v>210</v>
      </c>
      <c r="S966" s="87" t="s">
        <v>356</v>
      </c>
      <c r="T966" s="87"/>
      <c r="U966" s="87"/>
      <c r="V966" s="87"/>
      <c r="W966" s="94"/>
      <c r="X966" s="39"/>
      <c r="Y966" s="13"/>
      <c r="Z966" s="13"/>
      <c r="AA966" s="13"/>
      <c r="AB966" s="13"/>
      <c r="AC966" s="13"/>
      <c r="AD966" s="13"/>
      <c r="AE966" s="13"/>
      <c r="AF966" s="13"/>
      <c r="AG966" s="13"/>
      <c r="AH966" s="39"/>
      <c r="AI966" s="140"/>
      <c r="AJ966" s="39"/>
      <c r="AK966" s="140"/>
      <c r="AL966" s="13"/>
      <c r="AM966" s="13"/>
      <c r="AN966" s="13"/>
      <c r="AO966" s="155"/>
      <c r="AP966" s="26"/>
      <c r="AQ966" s="26"/>
      <c r="AR966" s="26"/>
      <c r="AS966" s="26"/>
      <c r="AT966" s="26"/>
      <c r="AU966" s="26"/>
      <c r="AV966" s="26"/>
      <c r="AW966" s="26"/>
      <c r="AX966" s="26"/>
      <c r="AY966" s="26"/>
      <c r="AZ966" s="26"/>
      <c r="BA966" s="26"/>
      <c r="BB966" s="26"/>
      <c r="BC966" s="26"/>
      <c r="BD966" s="26"/>
      <c r="BE966" s="26"/>
      <c r="BF966" s="26"/>
    </row>
    <row r="967" spans="1:58" ht="15.75" customHeight="1" outlineLevel="1" x14ac:dyDescent="0.45">
      <c r="A967" s="13">
        <v>964</v>
      </c>
      <c r="B967" s="39" t="s">
        <v>524</v>
      </c>
      <c r="C967" s="216" t="s">
        <v>525</v>
      </c>
      <c r="D967" s="13" t="s">
        <v>855</v>
      </c>
      <c r="E967" s="13"/>
      <c r="F967" s="132" t="s">
        <v>181</v>
      </c>
      <c r="G967" s="13"/>
      <c r="H967" s="13"/>
      <c r="I967" s="13"/>
      <c r="J967" s="13"/>
      <c r="K967" s="13"/>
      <c r="L967" s="13"/>
      <c r="M967" s="39"/>
      <c r="N967" s="161" t="s">
        <v>857</v>
      </c>
      <c r="O967" s="69" t="s">
        <v>353</v>
      </c>
      <c r="P967" s="91">
        <v>56.13</v>
      </c>
      <c r="Q967" s="91">
        <v>10.34</v>
      </c>
      <c r="R967" s="14" t="s">
        <v>210</v>
      </c>
      <c r="S967" s="87" t="s">
        <v>356</v>
      </c>
      <c r="T967" s="87"/>
      <c r="U967" s="87"/>
      <c r="V967" s="87"/>
      <c r="W967" s="94"/>
      <c r="X967" s="39"/>
      <c r="Y967" s="13"/>
      <c r="Z967" s="13"/>
      <c r="AA967" s="13"/>
      <c r="AB967" s="13"/>
      <c r="AC967" s="13"/>
      <c r="AD967" s="13"/>
      <c r="AE967" s="13"/>
      <c r="AF967" s="13"/>
      <c r="AG967" s="13"/>
      <c r="AH967" s="39"/>
      <c r="AI967" s="140"/>
      <c r="AJ967" s="39"/>
      <c r="AK967" s="140"/>
      <c r="AL967" s="13"/>
      <c r="AM967" s="13"/>
      <c r="AN967" s="13"/>
      <c r="AO967" s="155"/>
      <c r="AP967" s="26"/>
      <c r="AQ967" s="26"/>
      <c r="AR967" s="26"/>
      <c r="AS967" s="26"/>
      <c r="AT967" s="26"/>
      <c r="AU967" s="26"/>
      <c r="AV967" s="26"/>
      <c r="AW967" s="26"/>
      <c r="AX967" s="26"/>
      <c r="AY967" s="26"/>
      <c r="AZ967" s="26"/>
      <c r="BA967" s="26"/>
      <c r="BB967" s="26"/>
      <c r="BC967" s="26"/>
      <c r="BD967" s="26"/>
      <c r="BE967" s="26"/>
      <c r="BF967" s="26"/>
    </row>
    <row r="968" spans="1:58" ht="15.75" customHeight="1" outlineLevel="1" x14ac:dyDescent="0.45">
      <c r="A968" s="13">
        <v>965</v>
      </c>
      <c r="B968" s="39" t="s">
        <v>524</v>
      </c>
      <c r="C968" s="216" t="s">
        <v>525</v>
      </c>
      <c r="D968" s="13" t="s">
        <v>855</v>
      </c>
      <c r="E968" s="13"/>
      <c r="F968" s="132" t="s">
        <v>181</v>
      </c>
      <c r="G968" s="13"/>
      <c r="H968" s="13"/>
      <c r="I968" s="13"/>
      <c r="J968" s="13"/>
      <c r="K968" s="13"/>
      <c r="L968" s="13"/>
      <c r="M968" s="39"/>
      <c r="N968" s="161" t="s">
        <v>857</v>
      </c>
      <c r="O968" s="69" t="s">
        <v>353</v>
      </c>
      <c r="P968" s="91">
        <v>56.13</v>
      </c>
      <c r="Q968" s="91">
        <v>10.34</v>
      </c>
      <c r="R968" s="14" t="s">
        <v>210</v>
      </c>
      <c r="S968" s="87" t="s">
        <v>356</v>
      </c>
      <c r="T968" s="87"/>
      <c r="U968" s="87"/>
      <c r="V968" s="87"/>
      <c r="W968" s="94"/>
      <c r="X968" s="39"/>
      <c r="Y968" s="13"/>
      <c r="Z968" s="13"/>
      <c r="AA968" s="13"/>
      <c r="AB968" s="13"/>
      <c r="AC968" s="13"/>
      <c r="AD968" s="13"/>
      <c r="AE968" s="13"/>
      <c r="AF968" s="13"/>
      <c r="AG968" s="13"/>
      <c r="AH968" s="39"/>
      <c r="AI968" s="140"/>
      <c r="AJ968" s="39"/>
      <c r="AK968" s="140"/>
      <c r="AL968" s="13"/>
      <c r="AM968" s="13"/>
      <c r="AN968" s="13"/>
      <c r="AO968" s="155"/>
      <c r="AP968" s="26"/>
      <c r="AQ968" s="26"/>
      <c r="AR968" s="26"/>
      <c r="AS968" s="26"/>
      <c r="AT968" s="26"/>
      <c r="AU968" s="26"/>
      <c r="AV968" s="26"/>
      <c r="AW968" s="26"/>
      <c r="AX968" s="26"/>
      <c r="AY968" s="26"/>
      <c r="AZ968" s="26"/>
      <c r="BA968" s="26"/>
      <c r="BB968" s="26"/>
      <c r="BC968" s="26"/>
      <c r="BD968" s="26"/>
      <c r="BE968" s="26"/>
      <c r="BF968" s="26"/>
    </row>
    <row r="969" spans="1:58" ht="15.75" customHeight="1" outlineLevel="1" x14ac:dyDescent="0.45">
      <c r="A969" s="13">
        <v>966</v>
      </c>
      <c r="B969" s="39" t="s">
        <v>524</v>
      </c>
      <c r="C969" s="216" t="s">
        <v>525</v>
      </c>
      <c r="D969" s="13" t="s">
        <v>855</v>
      </c>
      <c r="E969" s="13"/>
      <c r="F969" s="132" t="s">
        <v>181</v>
      </c>
      <c r="G969" s="13"/>
      <c r="H969" s="13"/>
      <c r="I969" s="13"/>
      <c r="J969" s="13"/>
      <c r="K969" s="13"/>
      <c r="L969" s="13"/>
      <c r="M969" s="39"/>
      <c r="N969" s="161" t="s">
        <v>858</v>
      </c>
      <c r="O969" s="69" t="s">
        <v>353</v>
      </c>
      <c r="P969" s="91">
        <v>55.82</v>
      </c>
      <c r="Q969" s="91">
        <v>10.14</v>
      </c>
      <c r="R969" s="14" t="s">
        <v>210</v>
      </c>
      <c r="S969" s="87" t="s">
        <v>356</v>
      </c>
      <c r="T969" s="87"/>
      <c r="U969" s="87"/>
      <c r="V969" s="87"/>
      <c r="W969" s="94"/>
      <c r="X969" s="39"/>
      <c r="Y969" s="13"/>
      <c r="Z969" s="13"/>
      <c r="AA969" s="13"/>
      <c r="AB969" s="13"/>
      <c r="AC969" s="13"/>
      <c r="AD969" s="13"/>
      <c r="AE969" s="13"/>
      <c r="AF969" s="13"/>
      <c r="AG969" s="13"/>
      <c r="AH969" s="39"/>
      <c r="AI969" s="140"/>
      <c r="AJ969" s="39"/>
      <c r="AK969" s="140"/>
      <c r="AL969" s="13"/>
      <c r="AM969" s="13"/>
      <c r="AN969" s="13"/>
      <c r="AO969" s="155"/>
      <c r="AP969" s="26"/>
      <c r="AQ969" s="26"/>
      <c r="AR969" s="26"/>
      <c r="AS969" s="26"/>
      <c r="AT969" s="26"/>
      <c r="AU969" s="26"/>
      <c r="AV969" s="26"/>
      <c r="AW969" s="26"/>
      <c r="AX969" s="26"/>
      <c r="AY969" s="26"/>
      <c r="AZ969" s="26"/>
      <c r="BA969" s="26"/>
      <c r="BB969" s="26"/>
      <c r="BC969" s="26"/>
      <c r="BD969" s="26"/>
      <c r="BE969" s="26"/>
      <c r="BF969" s="26"/>
    </row>
    <row r="970" spans="1:58" ht="15.75" customHeight="1" outlineLevel="1" x14ac:dyDescent="0.45">
      <c r="A970" s="13">
        <v>967</v>
      </c>
      <c r="B970" s="39" t="s">
        <v>524</v>
      </c>
      <c r="C970" s="216" t="s">
        <v>525</v>
      </c>
      <c r="D970" s="13" t="s">
        <v>855</v>
      </c>
      <c r="E970" s="13"/>
      <c r="F970" s="132" t="s">
        <v>181</v>
      </c>
      <c r="G970" s="13"/>
      <c r="H970" s="13"/>
      <c r="I970" s="13"/>
      <c r="J970" s="13"/>
      <c r="K970" s="13"/>
      <c r="L970" s="13"/>
      <c r="M970" s="39"/>
      <c r="N970" s="161" t="s">
        <v>858</v>
      </c>
      <c r="O970" s="69" t="s">
        <v>353</v>
      </c>
      <c r="P970" s="91">
        <v>55.82</v>
      </c>
      <c r="Q970" s="91">
        <v>10.14</v>
      </c>
      <c r="R970" s="14" t="s">
        <v>210</v>
      </c>
      <c r="S970" s="87" t="s">
        <v>356</v>
      </c>
      <c r="T970" s="87"/>
      <c r="U970" s="87"/>
      <c r="V970" s="87"/>
      <c r="W970" s="94"/>
      <c r="X970" s="39"/>
      <c r="Y970" s="13"/>
      <c r="Z970" s="13"/>
      <c r="AA970" s="13"/>
      <c r="AB970" s="13"/>
      <c r="AC970" s="13"/>
      <c r="AD970" s="13"/>
      <c r="AE970" s="13"/>
      <c r="AF970" s="13"/>
      <c r="AG970" s="13"/>
      <c r="AH970" s="39"/>
      <c r="AI970" s="140"/>
      <c r="AJ970" s="39"/>
      <c r="AK970" s="140"/>
      <c r="AL970" s="13"/>
      <c r="AM970" s="13"/>
      <c r="AN970" s="13"/>
      <c r="AO970" s="155"/>
      <c r="AP970" s="26"/>
      <c r="AQ970" s="26"/>
      <c r="AR970" s="26"/>
      <c r="AS970" s="26"/>
      <c r="AT970" s="26"/>
      <c r="AU970" s="26"/>
      <c r="AV970" s="26"/>
      <c r="AW970" s="26"/>
      <c r="AX970" s="26"/>
      <c r="AY970" s="26"/>
      <c r="AZ970" s="26"/>
      <c r="BA970" s="26"/>
      <c r="BB970" s="26"/>
      <c r="BC970" s="26"/>
      <c r="BD970" s="26"/>
      <c r="BE970" s="26"/>
      <c r="BF970" s="26"/>
    </row>
    <row r="971" spans="1:58" ht="15.75" customHeight="1" outlineLevel="1" x14ac:dyDescent="0.45">
      <c r="A971" s="13">
        <v>968</v>
      </c>
      <c r="B971" s="39" t="s">
        <v>524</v>
      </c>
      <c r="C971" s="216" t="s">
        <v>525</v>
      </c>
      <c r="D971" s="13" t="s">
        <v>855</v>
      </c>
      <c r="E971" s="13"/>
      <c r="F971" s="132" t="s">
        <v>181</v>
      </c>
      <c r="G971" s="13"/>
      <c r="H971" s="13"/>
      <c r="I971" s="13"/>
      <c r="J971" s="13"/>
      <c r="K971" s="13"/>
      <c r="L971" s="13"/>
      <c r="M971" s="39"/>
      <c r="N971" s="161" t="s">
        <v>858</v>
      </c>
      <c r="O971" s="69" t="s">
        <v>353</v>
      </c>
      <c r="P971" s="91">
        <v>55.82</v>
      </c>
      <c r="Q971" s="91">
        <v>10.14</v>
      </c>
      <c r="R971" s="14" t="s">
        <v>210</v>
      </c>
      <c r="S971" s="87" t="s">
        <v>356</v>
      </c>
      <c r="T971" s="87"/>
      <c r="U971" s="87"/>
      <c r="V971" s="87"/>
      <c r="W971" s="94"/>
      <c r="X971" s="39"/>
      <c r="Y971" s="13"/>
      <c r="Z971" s="13"/>
      <c r="AA971" s="13"/>
      <c r="AB971" s="13"/>
      <c r="AC971" s="13"/>
      <c r="AD971" s="13"/>
      <c r="AE971" s="13"/>
      <c r="AF971" s="13"/>
      <c r="AG971" s="13"/>
      <c r="AH971" s="39"/>
      <c r="AI971" s="140"/>
      <c r="AJ971" s="39"/>
      <c r="AK971" s="140"/>
      <c r="AL971" s="13"/>
      <c r="AM971" s="13"/>
      <c r="AN971" s="13"/>
      <c r="AO971" s="155"/>
      <c r="AP971" s="26"/>
      <c r="AQ971" s="26"/>
      <c r="AR971" s="26"/>
      <c r="AS971" s="26"/>
      <c r="AT971" s="26"/>
      <c r="AU971" s="26"/>
      <c r="AV971" s="26"/>
      <c r="AW971" s="26"/>
      <c r="AX971" s="26"/>
      <c r="AY971" s="26"/>
      <c r="AZ971" s="26"/>
      <c r="BA971" s="26"/>
      <c r="BB971" s="26"/>
      <c r="BC971" s="26"/>
      <c r="BD971" s="26"/>
      <c r="BE971" s="26"/>
      <c r="BF971" s="26"/>
    </row>
    <row r="972" spans="1:58" ht="15.75" customHeight="1" outlineLevel="1" x14ac:dyDescent="0.45">
      <c r="A972" s="13">
        <v>969</v>
      </c>
      <c r="B972" s="39" t="s">
        <v>524</v>
      </c>
      <c r="C972" s="216" t="s">
        <v>525</v>
      </c>
      <c r="D972" s="13" t="s">
        <v>855</v>
      </c>
      <c r="E972" s="13"/>
      <c r="F972" s="132" t="s">
        <v>181</v>
      </c>
      <c r="G972" s="13"/>
      <c r="H972" s="13"/>
      <c r="I972" s="13"/>
      <c r="J972" s="13"/>
      <c r="K972" s="13"/>
      <c r="L972" s="13"/>
      <c r="M972" s="39"/>
      <c r="N972" s="161" t="s">
        <v>859</v>
      </c>
      <c r="O972" s="69" t="s">
        <v>353</v>
      </c>
      <c r="P972" s="91">
        <v>55.64</v>
      </c>
      <c r="Q972" s="91">
        <v>9.8699999999999992</v>
      </c>
      <c r="R972" s="14" t="s">
        <v>210</v>
      </c>
      <c r="S972" s="87" t="s">
        <v>356</v>
      </c>
      <c r="T972" s="87"/>
      <c r="U972" s="87"/>
      <c r="V972" s="87"/>
      <c r="W972" s="94"/>
      <c r="X972" s="39"/>
      <c r="Y972" s="13"/>
      <c r="Z972" s="13"/>
      <c r="AA972" s="13"/>
      <c r="AB972" s="13"/>
      <c r="AC972" s="13"/>
      <c r="AD972" s="13"/>
      <c r="AE972" s="13"/>
      <c r="AF972" s="13"/>
      <c r="AG972" s="13"/>
      <c r="AH972" s="39"/>
      <c r="AI972" s="140"/>
      <c r="AJ972" s="39"/>
      <c r="AK972" s="140"/>
      <c r="AL972" s="13"/>
      <c r="AM972" s="13"/>
      <c r="AN972" s="13"/>
      <c r="AO972" s="155"/>
      <c r="AP972" s="26"/>
      <c r="AQ972" s="26"/>
      <c r="AR972" s="26"/>
      <c r="AS972" s="26"/>
      <c r="AT972" s="26"/>
      <c r="AU972" s="26"/>
      <c r="AV972" s="26"/>
      <c r="AW972" s="26"/>
      <c r="AX972" s="26"/>
      <c r="AY972" s="26"/>
      <c r="AZ972" s="26"/>
      <c r="BA972" s="26"/>
      <c r="BB972" s="26"/>
      <c r="BC972" s="26"/>
      <c r="BD972" s="26"/>
      <c r="BE972" s="26"/>
      <c r="BF972" s="26"/>
    </row>
    <row r="973" spans="1:58" ht="15.75" customHeight="1" outlineLevel="1" x14ac:dyDescent="0.45">
      <c r="A973" s="13">
        <v>970</v>
      </c>
      <c r="B973" s="39" t="s">
        <v>524</v>
      </c>
      <c r="C973" s="216" t="s">
        <v>525</v>
      </c>
      <c r="D973" s="13" t="s">
        <v>855</v>
      </c>
      <c r="E973" s="13"/>
      <c r="F973" s="132" t="s">
        <v>181</v>
      </c>
      <c r="G973" s="13"/>
      <c r="H973" s="13"/>
      <c r="I973" s="13"/>
      <c r="J973" s="13"/>
      <c r="K973" s="13"/>
      <c r="L973" s="13"/>
      <c r="M973" s="39"/>
      <c r="N973" s="161" t="s">
        <v>859</v>
      </c>
      <c r="O973" s="69" t="s">
        <v>353</v>
      </c>
      <c r="P973" s="91">
        <v>55.64</v>
      </c>
      <c r="Q973" s="91">
        <v>9.8699999999999992</v>
      </c>
      <c r="R973" s="14" t="s">
        <v>210</v>
      </c>
      <c r="S973" s="87" t="s">
        <v>356</v>
      </c>
      <c r="T973" s="87"/>
      <c r="U973" s="87"/>
      <c r="V973" s="87"/>
      <c r="W973" s="94"/>
      <c r="X973" s="39"/>
      <c r="Y973" s="13"/>
      <c r="Z973" s="13"/>
      <c r="AA973" s="13"/>
      <c r="AB973" s="13"/>
      <c r="AC973" s="13"/>
      <c r="AD973" s="13"/>
      <c r="AE973" s="13"/>
      <c r="AF973" s="13"/>
      <c r="AG973" s="13"/>
      <c r="AH973" s="39"/>
      <c r="AI973" s="140"/>
      <c r="AJ973" s="39"/>
      <c r="AK973" s="140"/>
      <c r="AL973" s="13"/>
      <c r="AM973" s="13"/>
      <c r="AN973" s="13"/>
      <c r="AO973" s="155"/>
      <c r="AP973" s="26"/>
      <c r="AQ973" s="26"/>
      <c r="AR973" s="26"/>
      <c r="AS973" s="26"/>
      <c r="AT973" s="26"/>
      <c r="AU973" s="26"/>
      <c r="AV973" s="26"/>
      <c r="AW973" s="26"/>
      <c r="AX973" s="26"/>
      <c r="AY973" s="26"/>
      <c r="AZ973" s="26"/>
      <c r="BA973" s="26"/>
      <c r="BB973" s="26"/>
      <c r="BC973" s="26"/>
      <c r="BD973" s="26"/>
      <c r="BE973" s="26"/>
      <c r="BF973" s="26"/>
    </row>
    <row r="974" spans="1:58" ht="15.75" customHeight="1" outlineLevel="1" x14ac:dyDescent="0.45">
      <c r="A974" s="13">
        <v>971</v>
      </c>
      <c r="B974" s="39" t="s">
        <v>524</v>
      </c>
      <c r="C974" s="216" t="s">
        <v>525</v>
      </c>
      <c r="D974" s="13" t="s">
        <v>855</v>
      </c>
      <c r="E974" s="13"/>
      <c r="F974" s="132" t="s">
        <v>181</v>
      </c>
      <c r="G974" s="13"/>
      <c r="H974" s="13"/>
      <c r="I974" s="13"/>
      <c r="J974" s="13"/>
      <c r="K974" s="13"/>
      <c r="L974" s="13"/>
      <c r="M974" s="39"/>
      <c r="N974" s="161" t="s">
        <v>859</v>
      </c>
      <c r="O974" s="69" t="s">
        <v>353</v>
      </c>
      <c r="P974" s="91">
        <v>55.64</v>
      </c>
      <c r="Q974" s="91">
        <v>9.8699999999999992</v>
      </c>
      <c r="R974" s="14" t="s">
        <v>210</v>
      </c>
      <c r="S974" s="87" t="s">
        <v>356</v>
      </c>
      <c r="T974" s="87"/>
      <c r="U974" s="87"/>
      <c r="V974" s="87"/>
      <c r="W974" s="94"/>
      <c r="X974" s="39"/>
      <c r="Y974" s="13"/>
      <c r="Z974" s="13"/>
      <c r="AA974" s="13"/>
      <c r="AB974" s="13"/>
      <c r="AC974" s="13"/>
      <c r="AD974" s="13"/>
      <c r="AE974" s="13"/>
      <c r="AF974" s="13"/>
      <c r="AG974" s="13"/>
      <c r="AH974" s="39"/>
      <c r="AI974" s="140"/>
      <c r="AJ974" s="39"/>
      <c r="AK974" s="140"/>
      <c r="AL974" s="13"/>
      <c r="AM974" s="13"/>
      <c r="AN974" s="13"/>
      <c r="AO974" s="155"/>
      <c r="AP974" s="26"/>
      <c r="AQ974" s="26"/>
      <c r="AR974" s="26"/>
      <c r="AS974" s="26"/>
      <c r="AT974" s="26"/>
      <c r="AU974" s="26"/>
      <c r="AV974" s="26"/>
      <c r="AW974" s="26"/>
      <c r="AX974" s="26"/>
      <c r="AY974" s="26"/>
      <c r="AZ974" s="26"/>
      <c r="BA974" s="26"/>
      <c r="BB974" s="26"/>
      <c r="BC974" s="26"/>
      <c r="BD974" s="26"/>
      <c r="BE974" s="26"/>
      <c r="BF974" s="26"/>
    </row>
    <row r="975" spans="1:58" ht="15.75" customHeight="1" outlineLevel="1" x14ac:dyDescent="0.45">
      <c r="A975" s="13">
        <v>972</v>
      </c>
      <c r="B975" s="39" t="s">
        <v>524</v>
      </c>
      <c r="C975" s="216" t="s">
        <v>525</v>
      </c>
      <c r="D975" s="13" t="s">
        <v>855</v>
      </c>
      <c r="E975" s="13"/>
      <c r="F975" s="132" t="s">
        <v>181</v>
      </c>
      <c r="G975" s="13"/>
      <c r="H975" s="13"/>
      <c r="I975" s="13"/>
      <c r="J975" s="13"/>
      <c r="K975" s="13"/>
      <c r="L975" s="13"/>
      <c r="M975" s="39"/>
      <c r="N975" s="161" t="s">
        <v>859</v>
      </c>
      <c r="O975" s="69" t="s">
        <v>353</v>
      </c>
      <c r="P975" s="91">
        <v>55.64</v>
      </c>
      <c r="Q975" s="91">
        <v>9.8699999999999992</v>
      </c>
      <c r="R975" s="14" t="s">
        <v>210</v>
      </c>
      <c r="S975" s="87" t="s">
        <v>356</v>
      </c>
      <c r="T975" s="87"/>
      <c r="U975" s="87"/>
      <c r="V975" s="87"/>
      <c r="W975" s="94"/>
      <c r="X975" s="39"/>
      <c r="Y975" s="13"/>
      <c r="Z975" s="13"/>
      <c r="AA975" s="13"/>
      <c r="AB975" s="13"/>
      <c r="AC975" s="13"/>
      <c r="AD975" s="13"/>
      <c r="AE975" s="13"/>
      <c r="AF975" s="13"/>
      <c r="AG975" s="13"/>
      <c r="AH975" s="39"/>
      <c r="AI975" s="140"/>
      <c r="AJ975" s="39"/>
      <c r="AK975" s="140"/>
      <c r="AL975" s="13"/>
      <c r="AM975" s="13"/>
      <c r="AN975" s="13"/>
      <c r="AO975" s="155"/>
      <c r="AP975" s="26"/>
      <c r="AQ975" s="26"/>
      <c r="AR975" s="26"/>
      <c r="AS975" s="26"/>
      <c r="AT975" s="26"/>
      <c r="AU975" s="26"/>
      <c r="AV975" s="26"/>
      <c r="AW975" s="26"/>
      <c r="AX975" s="26"/>
      <c r="AY975" s="26"/>
      <c r="AZ975" s="26"/>
      <c r="BA975" s="26"/>
      <c r="BB975" s="26"/>
      <c r="BC975" s="26"/>
      <c r="BD975" s="26"/>
      <c r="BE975" s="26"/>
      <c r="BF975" s="26"/>
    </row>
    <row r="976" spans="1:58" ht="15.75" customHeight="1" outlineLevel="1" x14ac:dyDescent="0.45">
      <c r="A976" s="13">
        <v>973</v>
      </c>
      <c r="B976" s="39" t="s">
        <v>524</v>
      </c>
      <c r="C976" s="216" t="s">
        <v>525</v>
      </c>
      <c r="D976" s="13" t="s">
        <v>855</v>
      </c>
      <c r="E976" s="13"/>
      <c r="F976" s="132" t="s">
        <v>181</v>
      </c>
      <c r="G976" s="13"/>
      <c r="H976" s="13"/>
      <c r="I976" s="13"/>
      <c r="J976" s="13"/>
      <c r="K976" s="13"/>
      <c r="L976" s="13"/>
      <c r="M976" s="39"/>
      <c r="N976" s="161" t="s">
        <v>859</v>
      </c>
      <c r="O976" s="69" t="s">
        <v>353</v>
      </c>
      <c r="P976" s="91">
        <v>55.64</v>
      </c>
      <c r="Q976" s="91">
        <v>9.8699999999999992</v>
      </c>
      <c r="R976" s="14" t="s">
        <v>210</v>
      </c>
      <c r="S976" s="87" t="s">
        <v>356</v>
      </c>
      <c r="T976" s="87"/>
      <c r="U976" s="87"/>
      <c r="V976" s="87"/>
      <c r="W976" s="94"/>
      <c r="X976" s="39"/>
      <c r="Y976" s="13"/>
      <c r="Z976" s="13"/>
      <c r="AA976" s="13"/>
      <c r="AB976" s="13"/>
      <c r="AC976" s="13"/>
      <c r="AD976" s="13"/>
      <c r="AE976" s="13"/>
      <c r="AF976" s="13"/>
      <c r="AG976" s="13"/>
      <c r="AH976" s="39"/>
      <c r="AI976" s="140"/>
      <c r="AJ976" s="39"/>
      <c r="AK976" s="140"/>
      <c r="AL976" s="13"/>
      <c r="AM976" s="13"/>
      <c r="AN976" s="13"/>
      <c r="AO976" s="155"/>
      <c r="AP976" s="26"/>
      <c r="AQ976" s="26"/>
      <c r="AR976" s="26"/>
      <c r="AS976" s="26"/>
      <c r="AT976" s="26"/>
      <c r="AU976" s="26"/>
      <c r="AV976" s="26"/>
      <c r="AW976" s="26"/>
      <c r="AX976" s="26"/>
      <c r="AY976" s="26"/>
      <c r="AZ976" s="26"/>
      <c r="BA976" s="26"/>
      <c r="BB976" s="26"/>
      <c r="BC976" s="26"/>
      <c r="BD976" s="26"/>
      <c r="BE976" s="26"/>
      <c r="BF976" s="26"/>
    </row>
    <row r="977" spans="1:58" ht="15.75" customHeight="1" outlineLevel="1" x14ac:dyDescent="0.45">
      <c r="A977" s="13">
        <v>974</v>
      </c>
      <c r="B977" s="39" t="s">
        <v>524</v>
      </c>
      <c r="C977" s="216" t="s">
        <v>525</v>
      </c>
      <c r="D977" s="13" t="s">
        <v>855</v>
      </c>
      <c r="E977" s="13"/>
      <c r="F977" s="132" t="s">
        <v>181</v>
      </c>
      <c r="G977" s="13"/>
      <c r="H977" s="13"/>
      <c r="I977" s="13"/>
      <c r="J977" s="13"/>
      <c r="K977" s="13"/>
      <c r="L977" s="13"/>
      <c r="M977" s="39"/>
      <c r="N977" s="161" t="s">
        <v>860</v>
      </c>
      <c r="O977" s="69" t="s">
        <v>353</v>
      </c>
      <c r="P977" s="91">
        <v>55.58</v>
      </c>
      <c r="Q977" s="91">
        <v>10.53</v>
      </c>
      <c r="R977" s="14" t="s">
        <v>210</v>
      </c>
      <c r="S977" s="87" t="s">
        <v>356</v>
      </c>
      <c r="T977" s="87"/>
      <c r="U977" s="87"/>
      <c r="V977" s="87"/>
      <c r="W977" s="94"/>
      <c r="X977" s="39"/>
      <c r="Y977" s="13"/>
      <c r="Z977" s="13"/>
      <c r="AA977" s="13"/>
      <c r="AB977" s="13"/>
      <c r="AC977" s="13"/>
      <c r="AD977" s="13"/>
      <c r="AE977" s="13"/>
      <c r="AF977" s="13"/>
      <c r="AG977" s="13"/>
      <c r="AH977" s="39"/>
      <c r="AI977" s="140"/>
      <c r="AJ977" s="39"/>
      <c r="AK977" s="140"/>
      <c r="AL977" s="13"/>
      <c r="AM977" s="13"/>
      <c r="AN977" s="13"/>
      <c r="AO977" s="155"/>
      <c r="AP977" s="26"/>
      <c r="AQ977" s="26"/>
      <c r="AR977" s="26"/>
      <c r="AS977" s="26"/>
      <c r="AT977" s="26"/>
      <c r="AU977" s="26"/>
      <c r="AV977" s="26"/>
      <c r="AW977" s="26"/>
      <c r="AX977" s="26"/>
      <c r="AY977" s="26"/>
      <c r="AZ977" s="26"/>
      <c r="BA977" s="26"/>
      <c r="BB977" s="26"/>
      <c r="BC977" s="26"/>
      <c r="BD977" s="26"/>
      <c r="BE977" s="26"/>
      <c r="BF977" s="26"/>
    </row>
    <row r="978" spans="1:58" ht="15.75" customHeight="1" outlineLevel="1" x14ac:dyDescent="0.45">
      <c r="A978" s="13">
        <v>975</v>
      </c>
      <c r="B978" s="39" t="s">
        <v>524</v>
      </c>
      <c r="C978" s="216" t="s">
        <v>525</v>
      </c>
      <c r="D978" s="13" t="s">
        <v>855</v>
      </c>
      <c r="E978" s="13"/>
      <c r="F978" s="132" t="s">
        <v>181</v>
      </c>
      <c r="G978" s="13"/>
      <c r="H978" s="13"/>
      <c r="I978" s="13"/>
      <c r="J978" s="13"/>
      <c r="K978" s="13"/>
      <c r="L978" s="13"/>
      <c r="M978" s="39"/>
      <c r="N978" s="161" t="s">
        <v>860</v>
      </c>
      <c r="O978" s="69" t="s">
        <v>353</v>
      </c>
      <c r="P978" s="91">
        <v>55.58</v>
      </c>
      <c r="Q978" s="91">
        <v>10.53</v>
      </c>
      <c r="R978" s="14" t="s">
        <v>210</v>
      </c>
      <c r="S978" s="87" t="s">
        <v>356</v>
      </c>
      <c r="T978" s="87"/>
      <c r="U978" s="87"/>
      <c r="V978" s="87"/>
      <c r="W978" s="94"/>
      <c r="X978" s="39"/>
      <c r="Y978" s="13"/>
      <c r="Z978" s="13"/>
      <c r="AA978" s="13"/>
      <c r="AB978" s="13"/>
      <c r="AC978" s="13"/>
      <c r="AD978" s="13"/>
      <c r="AE978" s="13"/>
      <c r="AF978" s="13"/>
      <c r="AG978" s="13"/>
      <c r="AH978" s="39"/>
      <c r="AI978" s="140"/>
      <c r="AJ978" s="39"/>
      <c r="AK978" s="140"/>
      <c r="AL978" s="13"/>
      <c r="AM978" s="13"/>
      <c r="AN978" s="13"/>
      <c r="AO978" s="155"/>
      <c r="AP978" s="26"/>
      <c r="AQ978" s="26"/>
      <c r="AR978" s="26"/>
      <c r="AS978" s="26"/>
      <c r="AT978" s="26"/>
      <c r="AU978" s="26"/>
      <c r="AV978" s="26"/>
      <c r="AW978" s="26"/>
      <c r="AX978" s="26"/>
      <c r="AY978" s="26"/>
      <c r="AZ978" s="26"/>
      <c r="BA978" s="26"/>
      <c r="BB978" s="26"/>
      <c r="BC978" s="26"/>
      <c r="BD978" s="26"/>
      <c r="BE978" s="26"/>
      <c r="BF978" s="26"/>
    </row>
    <row r="979" spans="1:58" ht="15.75" customHeight="1" outlineLevel="1" x14ac:dyDescent="0.45">
      <c r="A979" s="13">
        <v>976</v>
      </c>
      <c r="B979" s="39" t="s">
        <v>524</v>
      </c>
      <c r="C979" s="216" t="s">
        <v>525</v>
      </c>
      <c r="D979" s="13" t="s">
        <v>855</v>
      </c>
      <c r="E979" s="13"/>
      <c r="F979" s="132" t="s">
        <v>181</v>
      </c>
      <c r="G979" s="13"/>
      <c r="H979" s="13"/>
      <c r="I979" s="13"/>
      <c r="J979" s="13"/>
      <c r="K979" s="13"/>
      <c r="L979" s="13"/>
      <c r="M979" s="39"/>
      <c r="N979" s="161" t="s">
        <v>860</v>
      </c>
      <c r="O979" s="69" t="s">
        <v>353</v>
      </c>
      <c r="P979" s="91">
        <v>55.58</v>
      </c>
      <c r="Q979" s="91">
        <v>10.53</v>
      </c>
      <c r="R979" s="14" t="s">
        <v>210</v>
      </c>
      <c r="S979" s="87" t="s">
        <v>356</v>
      </c>
      <c r="T979" s="87"/>
      <c r="U979" s="87"/>
      <c r="V979" s="87"/>
      <c r="W979" s="94"/>
      <c r="X979" s="39"/>
      <c r="Y979" s="13"/>
      <c r="Z979" s="13"/>
      <c r="AA979" s="13"/>
      <c r="AB979" s="13"/>
      <c r="AC979" s="13"/>
      <c r="AD979" s="13"/>
      <c r="AE979" s="13"/>
      <c r="AF979" s="13"/>
      <c r="AG979" s="13"/>
      <c r="AH979" s="39"/>
      <c r="AI979" s="140"/>
      <c r="AJ979" s="39"/>
      <c r="AK979" s="140"/>
      <c r="AL979" s="13"/>
      <c r="AM979" s="13"/>
      <c r="AN979" s="13"/>
      <c r="AO979" s="155"/>
      <c r="AP979" s="26"/>
      <c r="AQ979" s="26"/>
      <c r="AR979" s="26"/>
      <c r="AS979" s="26"/>
      <c r="AT979" s="26"/>
      <c r="AU979" s="26"/>
      <c r="AV979" s="26"/>
      <c r="AW979" s="26"/>
      <c r="AX979" s="26"/>
      <c r="AY979" s="26"/>
      <c r="AZ979" s="26"/>
      <c r="BA979" s="26"/>
      <c r="BB979" s="26"/>
      <c r="BC979" s="26"/>
      <c r="BD979" s="26"/>
      <c r="BE979" s="26"/>
      <c r="BF979" s="26"/>
    </row>
    <row r="980" spans="1:58" ht="15.75" customHeight="1" outlineLevel="1" x14ac:dyDescent="0.45">
      <c r="A980" s="13">
        <v>977</v>
      </c>
      <c r="B980" s="39" t="s">
        <v>524</v>
      </c>
      <c r="C980" s="216" t="s">
        <v>525</v>
      </c>
      <c r="D980" s="13" t="s">
        <v>855</v>
      </c>
      <c r="E980" s="13"/>
      <c r="F980" s="132" t="s">
        <v>181</v>
      </c>
      <c r="G980" s="13"/>
      <c r="H980" s="13"/>
      <c r="I980" s="13"/>
      <c r="J980" s="13"/>
      <c r="K980" s="13"/>
      <c r="L980" s="13"/>
      <c r="M980" s="39"/>
      <c r="N980" s="161" t="s">
        <v>860</v>
      </c>
      <c r="O980" s="69" t="s">
        <v>353</v>
      </c>
      <c r="P980" s="91">
        <v>55.58</v>
      </c>
      <c r="Q980" s="91">
        <v>10.53</v>
      </c>
      <c r="R980" s="14" t="s">
        <v>210</v>
      </c>
      <c r="S980" s="87" t="s">
        <v>356</v>
      </c>
      <c r="T980" s="87"/>
      <c r="U980" s="87"/>
      <c r="V980" s="87"/>
      <c r="W980" s="94"/>
      <c r="X980" s="39"/>
      <c r="Y980" s="13"/>
      <c r="Z980" s="13"/>
      <c r="AA980" s="13"/>
      <c r="AB980" s="13"/>
      <c r="AC980" s="13"/>
      <c r="AD980" s="13"/>
      <c r="AE980" s="13"/>
      <c r="AF980" s="13"/>
      <c r="AG980" s="13"/>
      <c r="AH980" s="39"/>
      <c r="AI980" s="140"/>
      <c r="AJ980" s="39"/>
      <c r="AK980" s="140"/>
      <c r="AL980" s="13"/>
      <c r="AM980" s="13"/>
      <c r="AN980" s="13"/>
      <c r="AO980" s="155"/>
      <c r="AP980" s="26"/>
      <c r="AQ980" s="26"/>
      <c r="AR980" s="26"/>
      <c r="AS980" s="26"/>
      <c r="AT980" s="26"/>
      <c r="AU980" s="26"/>
      <c r="AV980" s="26"/>
      <c r="AW980" s="26"/>
      <c r="AX980" s="26"/>
      <c r="AY980" s="26"/>
      <c r="AZ980" s="26"/>
      <c r="BA980" s="26"/>
      <c r="BB980" s="26"/>
      <c r="BC980" s="26"/>
      <c r="BD980" s="26"/>
      <c r="BE980" s="26"/>
      <c r="BF980" s="26"/>
    </row>
    <row r="981" spans="1:58" ht="15.75" customHeight="1" outlineLevel="1" x14ac:dyDescent="0.45">
      <c r="A981" s="13">
        <v>978</v>
      </c>
      <c r="B981" s="39" t="s">
        <v>524</v>
      </c>
      <c r="C981" s="216" t="s">
        <v>525</v>
      </c>
      <c r="D981" s="13" t="s">
        <v>855</v>
      </c>
      <c r="E981" s="13"/>
      <c r="F981" s="132" t="s">
        <v>181</v>
      </c>
      <c r="G981" s="13"/>
      <c r="H981" s="13"/>
      <c r="I981" s="13"/>
      <c r="J981" s="13"/>
      <c r="K981" s="13"/>
      <c r="L981" s="13"/>
      <c r="M981" s="39"/>
      <c r="N981" s="161" t="s">
        <v>861</v>
      </c>
      <c r="O981" s="69" t="s">
        <v>353</v>
      </c>
      <c r="P981" s="91">
        <v>55.02</v>
      </c>
      <c r="Q981" s="91">
        <v>10</v>
      </c>
      <c r="R981" s="14" t="s">
        <v>210</v>
      </c>
      <c r="S981" s="87" t="s">
        <v>356</v>
      </c>
      <c r="T981" s="87"/>
      <c r="U981" s="87"/>
      <c r="V981" s="87"/>
      <c r="W981" s="94"/>
      <c r="X981" s="39"/>
      <c r="Y981" s="13"/>
      <c r="Z981" s="13"/>
      <c r="AA981" s="13"/>
      <c r="AB981" s="13"/>
      <c r="AC981" s="13"/>
      <c r="AD981" s="13"/>
      <c r="AE981" s="13"/>
      <c r="AF981" s="13"/>
      <c r="AG981" s="13"/>
      <c r="AH981" s="39"/>
      <c r="AI981" s="140"/>
      <c r="AJ981" s="39"/>
      <c r="AK981" s="140"/>
      <c r="AL981" s="13"/>
      <c r="AM981" s="13"/>
      <c r="AN981" s="13"/>
      <c r="AO981" s="155"/>
      <c r="AP981" s="26"/>
      <c r="AQ981" s="26"/>
      <c r="AR981" s="26"/>
      <c r="AS981" s="26"/>
      <c r="AT981" s="26"/>
      <c r="AU981" s="26"/>
      <c r="AV981" s="26"/>
      <c r="AW981" s="26"/>
      <c r="AX981" s="26"/>
      <c r="AY981" s="26"/>
      <c r="AZ981" s="26"/>
      <c r="BA981" s="26"/>
      <c r="BB981" s="26"/>
      <c r="BC981" s="26"/>
      <c r="BD981" s="26"/>
      <c r="BE981" s="26"/>
      <c r="BF981" s="26"/>
    </row>
    <row r="982" spans="1:58" ht="15.75" customHeight="1" outlineLevel="1" x14ac:dyDescent="0.45">
      <c r="A982" s="13">
        <v>979</v>
      </c>
      <c r="B982" s="39" t="s">
        <v>524</v>
      </c>
      <c r="C982" s="216" t="s">
        <v>525</v>
      </c>
      <c r="D982" s="13" t="s">
        <v>855</v>
      </c>
      <c r="E982" s="13"/>
      <c r="F982" s="132" t="s">
        <v>181</v>
      </c>
      <c r="G982" s="13"/>
      <c r="H982" s="13"/>
      <c r="I982" s="13"/>
      <c r="J982" s="13"/>
      <c r="K982" s="13"/>
      <c r="L982" s="13"/>
      <c r="M982" s="39"/>
      <c r="N982" s="161" t="s">
        <v>861</v>
      </c>
      <c r="O982" s="69" t="s">
        <v>353</v>
      </c>
      <c r="P982" s="91">
        <v>55.02</v>
      </c>
      <c r="Q982" s="91">
        <v>10</v>
      </c>
      <c r="R982" s="14" t="s">
        <v>210</v>
      </c>
      <c r="S982" s="87" t="s">
        <v>356</v>
      </c>
      <c r="T982" s="87"/>
      <c r="U982" s="87"/>
      <c r="V982" s="87"/>
      <c r="W982" s="94"/>
      <c r="X982" s="39"/>
      <c r="Y982" s="13"/>
      <c r="Z982" s="13"/>
      <c r="AA982" s="13"/>
      <c r="AB982" s="13"/>
      <c r="AC982" s="13"/>
      <c r="AD982" s="13"/>
      <c r="AE982" s="13"/>
      <c r="AF982" s="13"/>
      <c r="AG982" s="13"/>
      <c r="AH982" s="39"/>
      <c r="AI982" s="140"/>
      <c r="AJ982" s="39"/>
      <c r="AK982" s="140"/>
      <c r="AL982" s="13"/>
      <c r="AM982" s="13"/>
      <c r="AN982" s="13"/>
      <c r="AO982" s="155"/>
      <c r="AP982" s="26"/>
      <c r="AQ982" s="26"/>
      <c r="AR982" s="26"/>
      <c r="AS982" s="26"/>
      <c r="AT982" s="26"/>
      <c r="AU982" s="26"/>
      <c r="AV982" s="26"/>
      <c r="AW982" s="26"/>
      <c r="AX982" s="26"/>
      <c r="AY982" s="26"/>
      <c r="AZ982" s="26"/>
      <c r="BA982" s="26"/>
      <c r="BB982" s="26"/>
      <c r="BC982" s="26"/>
      <c r="BD982" s="26"/>
      <c r="BE982" s="26"/>
      <c r="BF982" s="26"/>
    </row>
    <row r="983" spans="1:58" ht="15.75" customHeight="1" outlineLevel="1" x14ac:dyDescent="0.45">
      <c r="A983" s="13">
        <v>980</v>
      </c>
      <c r="B983" s="39" t="s">
        <v>524</v>
      </c>
      <c r="C983" s="216" t="s">
        <v>525</v>
      </c>
      <c r="D983" s="13" t="s">
        <v>855</v>
      </c>
      <c r="E983" s="13"/>
      <c r="F983" s="132" t="s">
        <v>181</v>
      </c>
      <c r="G983" s="13"/>
      <c r="H983" s="13"/>
      <c r="I983" s="13"/>
      <c r="J983" s="13"/>
      <c r="K983" s="13"/>
      <c r="L983" s="13"/>
      <c r="M983" s="39"/>
      <c r="N983" s="161" t="s">
        <v>861</v>
      </c>
      <c r="O983" s="69" t="s">
        <v>353</v>
      </c>
      <c r="P983" s="91">
        <v>55.02</v>
      </c>
      <c r="Q983" s="91">
        <v>10</v>
      </c>
      <c r="R983" s="14" t="s">
        <v>210</v>
      </c>
      <c r="S983" s="87" t="s">
        <v>356</v>
      </c>
      <c r="T983" s="87"/>
      <c r="U983" s="87"/>
      <c r="V983" s="87"/>
      <c r="W983" s="94"/>
      <c r="X983" s="39"/>
      <c r="Y983" s="13"/>
      <c r="Z983" s="13"/>
      <c r="AA983" s="13"/>
      <c r="AB983" s="13"/>
      <c r="AC983" s="13"/>
      <c r="AD983" s="13"/>
      <c r="AE983" s="13"/>
      <c r="AF983" s="13"/>
      <c r="AG983" s="13"/>
      <c r="AH983" s="39"/>
      <c r="AI983" s="140"/>
      <c r="AJ983" s="39"/>
      <c r="AK983" s="140"/>
      <c r="AL983" s="13"/>
      <c r="AM983" s="13"/>
      <c r="AN983" s="13"/>
      <c r="AO983" s="155"/>
      <c r="AP983" s="26"/>
      <c r="AQ983" s="26"/>
      <c r="AR983" s="26"/>
      <c r="AS983" s="26"/>
      <c r="AT983" s="26"/>
      <c r="AU983" s="26"/>
      <c r="AV983" s="26"/>
      <c r="AW983" s="26"/>
      <c r="AX983" s="26"/>
      <c r="AY983" s="26"/>
      <c r="AZ983" s="26"/>
      <c r="BA983" s="26"/>
      <c r="BB983" s="26"/>
      <c r="BC983" s="26"/>
      <c r="BD983" s="26"/>
      <c r="BE983" s="26"/>
      <c r="BF983" s="26"/>
    </row>
    <row r="984" spans="1:58" ht="15.75" customHeight="1" outlineLevel="1" x14ac:dyDescent="0.45">
      <c r="A984" s="13">
        <v>981</v>
      </c>
      <c r="B984" s="39" t="s">
        <v>524</v>
      </c>
      <c r="C984" s="216" t="s">
        <v>525</v>
      </c>
      <c r="D984" s="13" t="s">
        <v>855</v>
      </c>
      <c r="E984" s="13"/>
      <c r="F984" s="132" t="s">
        <v>181</v>
      </c>
      <c r="G984" s="13"/>
      <c r="H984" s="13"/>
      <c r="I984" s="13"/>
      <c r="J984" s="13"/>
      <c r="K984" s="13"/>
      <c r="L984" s="13"/>
      <c r="M984" s="39"/>
      <c r="N984" s="161" t="s">
        <v>861</v>
      </c>
      <c r="O984" s="69" t="s">
        <v>353</v>
      </c>
      <c r="P984" s="91">
        <v>55.02</v>
      </c>
      <c r="Q984" s="91">
        <v>10</v>
      </c>
      <c r="R984" s="14" t="s">
        <v>210</v>
      </c>
      <c r="S984" s="87" t="s">
        <v>356</v>
      </c>
      <c r="T984" s="87"/>
      <c r="U984" s="87"/>
      <c r="V984" s="87"/>
      <c r="W984" s="94"/>
      <c r="X984" s="39"/>
      <c r="Y984" s="13"/>
      <c r="Z984" s="13"/>
      <c r="AA984" s="13"/>
      <c r="AB984" s="13"/>
      <c r="AC984" s="13"/>
      <c r="AD984" s="13"/>
      <c r="AE984" s="13"/>
      <c r="AF984" s="13"/>
      <c r="AG984" s="13"/>
      <c r="AH984" s="39"/>
      <c r="AI984" s="140"/>
      <c r="AJ984" s="39"/>
      <c r="AK984" s="140"/>
      <c r="AL984" s="13"/>
      <c r="AM984" s="13"/>
      <c r="AN984" s="13"/>
      <c r="AO984" s="155"/>
      <c r="AP984" s="26"/>
      <c r="AQ984" s="26"/>
      <c r="AR984" s="26"/>
      <c r="AS984" s="26"/>
      <c r="AT984" s="26"/>
      <c r="AU984" s="26"/>
      <c r="AV984" s="26"/>
      <c r="AW984" s="26"/>
      <c r="AX984" s="26"/>
      <c r="AY984" s="26"/>
      <c r="AZ984" s="26"/>
      <c r="BA984" s="26"/>
      <c r="BB984" s="26"/>
      <c r="BC984" s="26"/>
      <c r="BD984" s="26"/>
      <c r="BE984" s="26"/>
      <c r="BF984" s="26"/>
    </row>
    <row r="985" spans="1:58" ht="15.75" customHeight="1" outlineLevel="1" x14ac:dyDescent="0.45">
      <c r="A985" s="13">
        <v>982</v>
      </c>
      <c r="B985" s="39" t="s">
        <v>524</v>
      </c>
      <c r="C985" s="216" t="s">
        <v>525</v>
      </c>
      <c r="D985" s="13" t="s">
        <v>855</v>
      </c>
      <c r="E985" s="13"/>
      <c r="F985" s="132" t="s">
        <v>181</v>
      </c>
      <c r="G985" s="13"/>
      <c r="H985" s="13"/>
      <c r="I985" s="13"/>
      <c r="J985" s="13"/>
      <c r="K985" s="13"/>
      <c r="L985" s="13"/>
      <c r="M985" s="39"/>
      <c r="N985" s="161" t="s">
        <v>861</v>
      </c>
      <c r="O985" s="69" t="s">
        <v>353</v>
      </c>
      <c r="P985" s="91">
        <v>55.02</v>
      </c>
      <c r="Q985" s="91">
        <v>10</v>
      </c>
      <c r="R985" s="14" t="s">
        <v>210</v>
      </c>
      <c r="S985" s="87" t="s">
        <v>356</v>
      </c>
      <c r="T985" s="87"/>
      <c r="U985" s="87"/>
      <c r="V985" s="87"/>
      <c r="W985" s="94"/>
      <c r="X985" s="39"/>
      <c r="Y985" s="13"/>
      <c r="Z985" s="13"/>
      <c r="AA985" s="13"/>
      <c r="AB985" s="13"/>
      <c r="AC985" s="13"/>
      <c r="AD985" s="13"/>
      <c r="AE985" s="13"/>
      <c r="AF985" s="13"/>
      <c r="AG985" s="13"/>
      <c r="AH985" s="39"/>
      <c r="AI985" s="140"/>
      <c r="AJ985" s="39"/>
      <c r="AK985" s="140"/>
      <c r="AL985" s="13"/>
      <c r="AM985" s="13"/>
      <c r="AN985" s="13"/>
      <c r="AO985" s="155"/>
      <c r="AP985" s="26"/>
      <c r="AQ985" s="26"/>
      <c r="AR985" s="26"/>
      <c r="AS985" s="26"/>
      <c r="AT985" s="26"/>
      <c r="AU985" s="26"/>
      <c r="AV985" s="26"/>
      <c r="AW985" s="26"/>
      <c r="AX985" s="26"/>
      <c r="AY985" s="26"/>
      <c r="AZ985" s="26"/>
      <c r="BA985" s="26"/>
      <c r="BB985" s="26"/>
      <c r="BC985" s="26"/>
      <c r="BD985" s="26"/>
      <c r="BE985" s="26"/>
      <c r="BF985" s="26"/>
    </row>
    <row r="986" spans="1:58" ht="15.75" customHeight="1" outlineLevel="1" x14ac:dyDescent="0.45">
      <c r="A986" s="13">
        <v>983</v>
      </c>
      <c r="B986" s="39" t="s">
        <v>524</v>
      </c>
      <c r="C986" s="216" t="s">
        <v>525</v>
      </c>
      <c r="D986" s="13" t="s">
        <v>855</v>
      </c>
      <c r="E986" s="13"/>
      <c r="F986" s="132" t="s">
        <v>181</v>
      </c>
      <c r="G986" s="13"/>
      <c r="H986" s="13"/>
      <c r="I986" s="13"/>
      <c r="J986" s="13"/>
      <c r="K986" s="13"/>
      <c r="L986" s="13"/>
      <c r="M986" s="39"/>
      <c r="N986" s="161" t="s">
        <v>861</v>
      </c>
      <c r="O986" s="69" t="s">
        <v>353</v>
      </c>
      <c r="P986" s="91">
        <v>55.02</v>
      </c>
      <c r="Q986" s="91">
        <v>10</v>
      </c>
      <c r="R986" s="14" t="s">
        <v>210</v>
      </c>
      <c r="S986" s="87" t="s">
        <v>356</v>
      </c>
      <c r="T986" s="87"/>
      <c r="U986" s="87"/>
      <c r="V986" s="87"/>
      <c r="W986" s="94"/>
      <c r="X986" s="39"/>
      <c r="Y986" s="13"/>
      <c r="Z986" s="13"/>
      <c r="AA986" s="13"/>
      <c r="AB986" s="13"/>
      <c r="AC986" s="13"/>
      <c r="AD986" s="13"/>
      <c r="AE986" s="13"/>
      <c r="AF986" s="13"/>
      <c r="AG986" s="13"/>
      <c r="AH986" s="39"/>
      <c r="AI986" s="140"/>
      <c r="AJ986" s="39"/>
      <c r="AK986" s="140"/>
      <c r="AL986" s="13"/>
      <c r="AM986" s="13"/>
      <c r="AN986" s="13"/>
      <c r="AO986" s="155"/>
      <c r="AP986" s="26"/>
      <c r="AQ986" s="26"/>
      <c r="AR986" s="26"/>
      <c r="AS986" s="26"/>
      <c r="AT986" s="26"/>
      <c r="AU986" s="26"/>
      <c r="AV986" s="26"/>
      <c r="AW986" s="26"/>
      <c r="AX986" s="26"/>
      <c r="AY986" s="26"/>
      <c r="AZ986" s="26"/>
      <c r="BA986" s="26"/>
      <c r="BB986" s="26"/>
      <c r="BC986" s="26"/>
      <c r="BD986" s="26"/>
      <c r="BE986" s="26"/>
      <c r="BF986" s="26"/>
    </row>
    <row r="987" spans="1:58" ht="15.75" customHeight="1" outlineLevel="1" x14ac:dyDescent="0.45">
      <c r="A987" s="13">
        <v>984</v>
      </c>
      <c r="B987" s="39" t="s">
        <v>524</v>
      </c>
      <c r="C987" s="216" t="s">
        <v>525</v>
      </c>
      <c r="D987" s="13" t="s">
        <v>855</v>
      </c>
      <c r="E987" s="13"/>
      <c r="F987" s="132" t="s">
        <v>181</v>
      </c>
      <c r="G987" s="13"/>
      <c r="H987" s="13"/>
      <c r="I987" s="13"/>
      <c r="J987" s="13"/>
      <c r="K987" s="13"/>
      <c r="L987" s="13"/>
      <c r="M987" s="39"/>
      <c r="N987" s="161" t="s">
        <v>861</v>
      </c>
      <c r="O987" s="69" t="s">
        <v>353</v>
      </c>
      <c r="P987" s="91">
        <v>55.02</v>
      </c>
      <c r="Q987" s="91">
        <v>10</v>
      </c>
      <c r="R987" s="14" t="s">
        <v>210</v>
      </c>
      <c r="S987" s="87" t="s">
        <v>356</v>
      </c>
      <c r="T987" s="87"/>
      <c r="U987" s="87"/>
      <c r="V987" s="87"/>
      <c r="W987" s="94"/>
      <c r="X987" s="39"/>
      <c r="Y987" s="13"/>
      <c r="Z987" s="13"/>
      <c r="AA987" s="13"/>
      <c r="AB987" s="13"/>
      <c r="AC987" s="13"/>
      <c r="AD987" s="13"/>
      <c r="AE987" s="13"/>
      <c r="AF987" s="13"/>
      <c r="AG987" s="13"/>
      <c r="AH987" s="39"/>
      <c r="AI987" s="140"/>
      <c r="AJ987" s="39"/>
      <c r="AK987" s="140"/>
      <c r="AL987" s="13"/>
      <c r="AM987" s="13"/>
      <c r="AN987" s="13"/>
      <c r="AO987" s="155"/>
      <c r="AP987" s="26"/>
      <c r="AQ987" s="26"/>
      <c r="AR987" s="26"/>
      <c r="AS987" s="26"/>
      <c r="AT987" s="26"/>
      <c r="AU987" s="26"/>
      <c r="AV987" s="26"/>
      <c r="AW987" s="26"/>
      <c r="AX987" s="26"/>
      <c r="AY987" s="26"/>
      <c r="AZ987" s="26"/>
      <c r="BA987" s="26"/>
      <c r="BB987" s="26"/>
      <c r="BC987" s="26"/>
      <c r="BD987" s="26"/>
      <c r="BE987" s="26"/>
      <c r="BF987" s="26"/>
    </row>
    <row r="988" spans="1:58" ht="15.75" customHeight="1" outlineLevel="1" x14ac:dyDescent="0.45">
      <c r="A988" s="13">
        <v>985</v>
      </c>
      <c r="B988" s="39" t="s">
        <v>524</v>
      </c>
      <c r="C988" s="216" t="s">
        <v>525</v>
      </c>
      <c r="D988" s="13" t="s">
        <v>855</v>
      </c>
      <c r="E988" s="13"/>
      <c r="F988" s="132" t="s">
        <v>181</v>
      </c>
      <c r="G988" s="13"/>
      <c r="H988" s="13"/>
      <c r="I988" s="13"/>
      <c r="J988" s="13"/>
      <c r="K988" s="13"/>
      <c r="L988" s="13"/>
      <c r="M988" s="39"/>
      <c r="N988" s="161" t="s">
        <v>861</v>
      </c>
      <c r="O988" s="69" t="s">
        <v>353</v>
      </c>
      <c r="P988" s="91">
        <v>55.02</v>
      </c>
      <c r="Q988" s="91">
        <v>10</v>
      </c>
      <c r="R988" s="14" t="s">
        <v>210</v>
      </c>
      <c r="S988" s="87" t="s">
        <v>356</v>
      </c>
      <c r="T988" s="87"/>
      <c r="U988" s="87"/>
      <c r="V988" s="87"/>
      <c r="W988" s="94"/>
      <c r="X988" s="39"/>
      <c r="Y988" s="13"/>
      <c r="Z988" s="13"/>
      <c r="AA988" s="13"/>
      <c r="AB988" s="13"/>
      <c r="AC988" s="13"/>
      <c r="AD988" s="13"/>
      <c r="AE988" s="13"/>
      <c r="AF988" s="13"/>
      <c r="AG988" s="13"/>
      <c r="AH988" s="39"/>
      <c r="AI988" s="140"/>
      <c r="AJ988" s="39"/>
      <c r="AK988" s="140"/>
      <c r="AL988" s="13"/>
      <c r="AM988" s="13"/>
      <c r="AN988" s="13"/>
      <c r="AO988" s="155"/>
      <c r="AP988" s="26"/>
      <c r="AQ988" s="26"/>
      <c r="AR988" s="26"/>
      <c r="AS988" s="26"/>
      <c r="AT988" s="26"/>
      <c r="AU988" s="26"/>
      <c r="AV988" s="26"/>
      <c r="AW988" s="26"/>
      <c r="AX988" s="26"/>
      <c r="AY988" s="26"/>
      <c r="AZ988" s="26"/>
      <c r="BA988" s="26"/>
      <c r="BB988" s="26"/>
      <c r="BC988" s="26"/>
      <c r="BD988" s="26"/>
      <c r="BE988" s="26"/>
      <c r="BF988" s="26"/>
    </row>
    <row r="989" spans="1:58" ht="15.75" customHeight="1" outlineLevel="1" x14ac:dyDescent="0.45">
      <c r="A989" s="13">
        <v>986</v>
      </c>
      <c r="B989" s="39" t="s">
        <v>524</v>
      </c>
      <c r="C989" s="216" t="s">
        <v>525</v>
      </c>
      <c r="D989" s="13" t="s">
        <v>862</v>
      </c>
      <c r="E989" s="13"/>
      <c r="F989" s="132" t="s">
        <v>181</v>
      </c>
      <c r="G989" s="13"/>
      <c r="H989" s="13"/>
      <c r="I989" s="13"/>
      <c r="J989" s="13"/>
      <c r="K989" s="13"/>
      <c r="L989" s="13"/>
      <c r="M989" s="39"/>
      <c r="N989" s="161" t="s">
        <v>863</v>
      </c>
      <c r="O989" s="69" t="s">
        <v>364</v>
      </c>
      <c r="P989" s="91">
        <v>30.2</v>
      </c>
      <c r="Q989" s="91">
        <v>-87.1</v>
      </c>
      <c r="R989" s="14" t="s">
        <v>204</v>
      </c>
      <c r="S989" s="87" t="s">
        <v>474</v>
      </c>
      <c r="T989" s="87"/>
      <c r="U989" s="87"/>
      <c r="V989" s="87"/>
      <c r="W989" s="94"/>
      <c r="X989" s="39"/>
      <c r="Y989" s="13"/>
      <c r="Z989" s="13"/>
      <c r="AA989" s="13"/>
      <c r="AB989" s="13"/>
      <c r="AC989" s="13"/>
      <c r="AD989" s="13"/>
      <c r="AE989" s="13"/>
      <c r="AF989" s="13"/>
      <c r="AG989" s="13"/>
      <c r="AH989" s="39"/>
      <c r="AI989" s="140"/>
      <c r="AJ989" s="39"/>
      <c r="AK989" s="140"/>
      <c r="AL989" s="13"/>
      <c r="AM989" s="13"/>
      <c r="AN989" s="13"/>
      <c r="AO989" s="155"/>
      <c r="AP989" s="26"/>
      <c r="AQ989" s="26"/>
      <c r="AR989" s="26"/>
      <c r="AS989" s="26"/>
      <c r="AT989" s="26"/>
      <c r="AU989" s="26"/>
      <c r="AV989" s="26"/>
      <c r="AW989" s="26"/>
      <c r="AX989" s="26"/>
      <c r="AY989" s="26"/>
      <c r="AZ989" s="26"/>
      <c r="BA989" s="26"/>
      <c r="BB989" s="26"/>
      <c r="BC989" s="26"/>
      <c r="BD989" s="26"/>
      <c r="BE989" s="26"/>
      <c r="BF989" s="26"/>
    </row>
    <row r="990" spans="1:58" ht="15.75" customHeight="1" outlineLevel="1" x14ac:dyDescent="0.45">
      <c r="A990" s="13">
        <v>987</v>
      </c>
      <c r="B990" s="39" t="s">
        <v>524</v>
      </c>
      <c r="C990" s="216" t="s">
        <v>525</v>
      </c>
      <c r="D990" s="13" t="s">
        <v>864</v>
      </c>
      <c r="E990" s="13"/>
      <c r="F990" s="132" t="s">
        <v>181</v>
      </c>
      <c r="G990" s="13"/>
      <c r="H990" s="13"/>
      <c r="I990" s="13"/>
      <c r="J990" s="13"/>
      <c r="K990" s="13"/>
      <c r="L990" s="13"/>
      <c r="M990" s="39"/>
      <c r="N990" s="161" t="s">
        <v>865</v>
      </c>
      <c r="O990" s="69" t="s">
        <v>866</v>
      </c>
      <c r="P990" s="91">
        <v>2.3101250000000002</v>
      </c>
      <c r="Q990" s="91">
        <v>104.09316800000001</v>
      </c>
      <c r="R990" s="14" t="s">
        <v>222</v>
      </c>
      <c r="S990" s="87" t="s">
        <v>426</v>
      </c>
      <c r="T990" s="87"/>
      <c r="U990" s="87"/>
      <c r="V990" s="87"/>
      <c r="W990" s="94"/>
      <c r="X990" s="39"/>
      <c r="Y990" s="13"/>
      <c r="Z990" s="13"/>
      <c r="AA990" s="13"/>
      <c r="AB990" s="13"/>
      <c r="AC990" s="13"/>
      <c r="AD990" s="13"/>
      <c r="AE990" s="13"/>
      <c r="AF990" s="13"/>
      <c r="AG990" s="13"/>
      <c r="AH990" s="39"/>
      <c r="AI990" s="140"/>
      <c r="AJ990" s="39"/>
      <c r="AK990" s="140"/>
      <c r="AL990" s="13"/>
      <c r="AM990" s="13"/>
      <c r="AN990" s="13"/>
      <c r="AO990" s="155"/>
      <c r="AP990" s="26"/>
      <c r="AQ990" s="26"/>
      <c r="AR990" s="26"/>
      <c r="AS990" s="26"/>
      <c r="AT990" s="26"/>
      <c r="AU990" s="26"/>
      <c r="AV990" s="26"/>
      <c r="AW990" s="26"/>
      <c r="AX990" s="26"/>
      <c r="AY990" s="26"/>
      <c r="AZ990" s="26"/>
      <c r="BA990" s="26"/>
      <c r="BB990" s="26"/>
      <c r="BC990" s="26"/>
      <c r="BD990" s="26"/>
      <c r="BE990" s="26"/>
      <c r="BF990" s="26"/>
    </row>
    <row r="991" spans="1:58" ht="15.75" customHeight="1" outlineLevel="1" x14ac:dyDescent="0.45">
      <c r="A991" s="13">
        <v>988</v>
      </c>
      <c r="B991" s="39" t="s">
        <v>524</v>
      </c>
      <c r="C991" s="216" t="s">
        <v>525</v>
      </c>
      <c r="D991" s="13" t="s">
        <v>864</v>
      </c>
      <c r="E991" s="13"/>
      <c r="F991" s="132" t="s">
        <v>181</v>
      </c>
      <c r="G991" s="13"/>
      <c r="H991" s="13"/>
      <c r="I991" s="13"/>
      <c r="J991" s="13"/>
      <c r="K991" s="13"/>
      <c r="L991" s="13"/>
      <c r="M991" s="39"/>
      <c r="N991" s="161" t="s">
        <v>865</v>
      </c>
      <c r="O991" s="69" t="s">
        <v>866</v>
      </c>
      <c r="P991" s="91">
        <v>2.3096489999999998</v>
      </c>
      <c r="Q991" s="91">
        <v>104.09246400000001</v>
      </c>
      <c r="R991" s="14" t="s">
        <v>222</v>
      </c>
      <c r="S991" s="87" t="s">
        <v>426</v>
      </c>
      <c r="T991" s="87"/>
      <c r="U991" s="87"/>
      <c r="V991" s="87"/>
      <c r="W991" s="94"/>
      <c r="X991" s="39"/>
      <c r="Y991" s="13"/>
      <c r="Z991" s="13"/>
      <c r="AA991" s="13"/>
      <c r="AB991" s="13"/>
      <c r="AC991" s="13"/>
      <c r="AD991" s="13"/>
      <c r="AE991" s="13"/>
      <c r="AF991" s="13"/>
      <c r="AG991" s="13"/>
      <c r="AH991" s="39"/>
      <c r="AI991" s="140"/>
      <c r="AJ991" s="39"/>
      <c r="AK991" s="140"/>
      <c r="AL991" s="13"/>
      <c r="AM991" s="13"/>
      <c r="AN991" s="13"/>
      <c r="AO991" s="155"/>
      <c r="AP991" s="26"/>
      <c r="AQ991" s="26"/>
      <c r="AR991" s="26"/>
      <c r="AS991" s="26"/>
      <c r="AT991" s="26"/>
      <c r="AU991" s="26"/>
      <c r="AV991" s="26"/>
      <c r="AW991" s="26"/>
      <c r="AX991" s="26"/>
      <c r="AY991" s="26"/>
      <c r="AZ991" s="26"/>
      <c r="BA991" s="26"/>
      <c r="BB991" s="26"/>
      <c r="BC991" s="26"/>
      <c r="BD991" s="26"/>
      <c r="BE991" s="26"/>
      <c r="BF991" s="26"/>
    </row>
    <row r="992" spans="1:58" ht="15.75" customHeight="1" outlineLevel="1" x14ac:dyDescent="0.45">
      <c r="A992" s="13">
        <v>989</v>
      </c>
      <c r="B992" s="39" t="s">
        <v>524</v>
      </c>
      <c r="C992" s="216" t="s">
        <v>525</v>
      </c>
      <c r="D992" s="13" t="s">
        <v>864</v>
      </c>
      <c r="E992" s="13"/>
      <c r="F992" s="132" t="s">
        <v>181</v>
      </c>
      <c r="G992" s="13"/>
      <c r="H992" s="13"/>
      <c r="I992" s="13"/>
      <c r="J992" s="13"/>
      <c r="K992" s="13"/>
      <c r="L992" s="13"/>
      <c r="M992" s="39"/>
      <c r="N992" s="161" t="s">
        <v>865</v>
      </c>
      <c r="O992" s="69" t="s">
        <v>866</v>
      </c>
      <c r="P992" s="91">
        <v>2.306298</v>
      </c>
      <c r="Q992" s="91">
        <v>104.09312300000001</v>
      </c>
      <c r="R992" s="14" t="s">
        <v>222</v>
      </c>
      <c r="S992" s="87" t="s">
        <v>426</v>
      </c>
      <c r="T992" s="87"/>
      <c r="U992" s="87"/>
      <c r="V992" s="87"/>
      <c r="W992" s="94"/>
      <c r="X992" s="39"/>
      <c r="Y992" s="13"/>
      <c r="Z992" s="13"/>
      <c r="AA992" s="13"/>
      <c r="AB992" s="13"/>
      <c r="AC992" s="13"/>
      <c r="AD992" s="13"/>
      <c r="AE992" s="13"/>
      <c r="AF992" s="13"/>
      <c r="AG992" s="13"/>
      <c r="AH992" s="39"/>
      <c r="AI992" s="140"/>
      <c r="AJ992" s="39"/>
      <c r="AK992" s="140"/>
      <c r="AL992" s="13"/>
      <c r="AM992" s="13"/>
      <c r="AN992" s="13"/>
      <c r="AO992" s="155"/>
      <c r="AP992" s="26"/>
      <c r="AQ992" s="26"/>
      <c r="AR992" s="26"/>
      <c r="AS992" s="26"/>
      <c r="AT992" s="26"/>
      <c r="AU992" s="26"/>
      <c r="AV992" s="26"/>
      <c r="AW992" s="26"/>
      <c r="AX992" s="26"/>
      <c r="AY992" s="26"/>
      <c r="AZ992" s="26"/>
      <c r="BA992" s="26"/>
      <c r="BB992" s="26"/>
      <c r="BC992" s="26"/>
      <c r="BD992" s="26"/>
      <c r="BE992" s="26"/>
      <c r="BF992" s="26"/>
    </row>
    <row r="993" spans="1:58" ht="15.75" customHeight="1" outlineLevel="1" x14ac:dyDescent="0.45">
      <c r="A993" s="13">
        <v>990</v>
      </c>
      <c r="B993" s="39" t="s">
        <v>524</v>
      </c>
      <c r="C993" s="216" t="s">
        <v>525</v>
      </c>
      <c r="D993" s="13" t="s">
        <v>864</v>
      </c>
      <c r="E993" s="13"/>
      <c r="F993" s="132" t="s">
        <v>181</v>
      </c>
      <c r="G993" s="13"/>
      <c r="H993" s="13"/>
      <c r="I993" s="13"/>
      <c r="J993" s="13"/>
      <c r="K993" s="13"/>
      <c r="L993" s="13"/>
      <c r="M993" s="39"/>
      <c r="N993" s="161" t="s">
        <v>865</v>
      </c>
      <c r="O993" s="69" t="s">
        <v>866</v>
      </c>
      <c r="P993" s="91">
        <v>2.3036479999999999</v>
      </c>
      <c r="Q993" s="91">
        <v>104.093509</v>
      </c>
      <c r="R993" s="14" t="s">
        <v>222</v>
      </c>
      <c r="S993" s="87" t="s">
        <v>426</v>
      </c>
      <c r="T993" s="87"/>
      <c r="U993" s="87"/>
      <c r="V993" s="87"/>
      <c r="W993" s="94"/>
      <c r="X993" s="39"/>
      <c r="Y993" s="13"/>
      <c r="Z993" s="13"/>
      <c r="AA993" s="13"/>
      <c r="AB993" s="13"/>
      <c r="AC993" s="13"/>
      <c r="AD993" s="13"/>
      <c r="AE993" s="13"/>
      <c r="AF993" s="13"/>
      <c r="AG993" s="13"/>
      <c r="AH993" s="39"/>
      <c r="AI993" s="140"/>
      <c r="AJ993" s="39"/>
      <c r="AK993" s="140"/>
      <c r="AL993" s="13"/>
      <c r="AM993" s="13"/>
      <c r="AN993" s="13"/>
      <c r="AO993" s="155"/>
      <c r="AP993" s="26"/>
      <c r="AQ993" s="26"/>
      <c r="AR993" s="26"/>
      <c r="AS993" s="26"/>
      <c r="AT993" s="26"/>
      <c r="AU993" s="26"/>
      <c r="AV993" s="26"/>
      <c r="AW993" s="26"/>
      <c r="AX993" s="26"/>
      <c r="AY993" s="26"/>
      <c r="AZ993" s="26"/>
      <c r="BA993" s="26"/>
      <c r="BB993" s="26"/>
      <c r="BC993" s="26"/>
      <c r="BD993" s="26"/>
      <c r="BE993" s="26"/>
      <c r="BF993" s="26"/>
    </row>
    <row r="994" spans="1:58" ht="15.75" customHeight="1" outlineLevel="1" x14ac:dyDescent="0.45">
      <c r="A994" s="13">
        <v>991</v>
      </c>
      <c r="B994" s="39" t="s">
        <v>524</v>
      </c>
      <c r="C994" s="216" t="s">
        <v>525</v>
      </c>
      <c r="D994" s="13" t="s">
        <v>864</v>
      </c>
      <c r="E994" s="13"/>
      <c r="F994" s="132" t="s">
        <v>181</v>
      </c>
      <c r="G994" s="13"/>
      <c r="H994" s="13"/>
      <c r="I994" s="13"/>
      <c r="J994" s="13"/>
      <c r="K994" s="13"/>
      <c r="L994" s="13"/>
      <c r="M994" s="39"/>
      <c r="N994" s="161" t="s">
        <v>865</v>
      </c>
      <c r="O994" s="69" t="s">
        <v>866</v>
      </c>
      <c r="P994" s="91">
        <v>2.3011430000000002</v>
      </c>
      <c r="Q994" s="91">
        <v>104.09375900000001</v>
      </c>
      <c r="R994" s="14" t="s">
        <v>222</v>
      </c>
      <c r="S994" s="87" t="s">
        <v>426</v>
      </c>
      <c r="T994" s="87"/>
      <c r="U994" s="87"/>
      <c r="V994" s="87"/>
      <c r="W994" s="94"/>
      <c r="X994" s="39"/>
      <c r="Y994" s="13"/>
      <c r="Z994" s="13"/>
      <c r="AA994" s="13"/>
      <c r="AB994" s="13"/>
      <c r="AC994" s="13"/>
      <c r="AD994" s="13"/>
      <c r="AE994" s="13"/>
      <c r="AF994" s="13"/>
      <c r="AG994" s="13"/>
      <c r="AH994" s="39"/>
      <c r="AI994" s="140"/>
      <c r="AJ994" s="39"/>
      <c r="AK994" s="140"/>
      <c r="AL994" s="13"/>
      <c r="AM994" s="13"/>
      <c r="AN994" s="13"/>
      <c r="AO994" s="155"/>
      <c r="AP994" s="26"/>
      <c r="AQ994" s="26"/>
      <c r="AR994" s="26"/>
      <c r="AS994" s="26"/>
      <c r="AT994" s="26"/>
      <c r="AU994" s="26"/>
      <c r="AV994" s="26"/>
      <c r="AW994" s="26"/>
      <c r="AX994" s="26"/>
      <c r="AY994" s="26"/>
      <c r="AZ994" s="26"/>
      <c r="BA994" s="26"/>
      <c r="BB994" s="26"/>
      <c r="BC994" s="26"/>
      <c r="BD994" s="26"/>
      <c r="BE994" s="26"/>
      <c r="BF994" s="26"/>
    </row>
    <row r="995" spans="1:58" ht="15.75" customHeight="1" outlineLevel="1" x14ac:dyDescent="0.45">
      <c r="A995" s="13">
        <v>992</v>
      </c>
      <c r="B995" s="39" t="s">
        <v>524</v>
      </c>
      <c r="C995" s="216" t="s">
        <v>525</v>
      </c>
      <c r="D995" s="13" t="s">
        <v>864</v>
      </c>
      <c r="E995" s="13"/>
      <c r="F995" s="132" t="s">
        <v>181</v>
      </c>
      <c r="G995" s="13"/>
      <c r="H995" s="13"/>
      <c r="I995" s="13"/>
      <c r="J995" s="13"/>
      <c r="K995" s="13"/>
      <c r="L995" s="13"/>
      <c r="M995" s="39"/>
      <c r="N995" s="161" t="s">
        <v>865</v>
      </c>
      <c r="O995" s="69" t="s">
        <v>866</v>
      </c>
      <c r="P995" s="91">
        <v>2.2988719999999998</v>
      </c>
      <c r="Q995" s="91">
        <v>104.095089</v>
      </c>
      <c r="R995" s="14" t="s">
        <v>222</v>
      </c>
      <c r="S995" s="87" t="s">
        <v>426</v>
      </c>
      <c r="T995" s="87"/>
      <c r="U995" s="87"/>
      <c r="V995" s="87"/>
      <c r="W995" s="94"/>
      <c r="X995" s="39"/>
      <c r="Y995" s="13"/>
      <c r="Z995" s="13"/>
      <c r="AA995" s="13"/>
      <c r="AB995" s="13"/>
      <c r="AC995" s="13"/>
      <c r="AD995" s="13"/>
      <c r="AE995" s="13"/>
      <c r="AF995" s="13"/>
      <c r="AG995" s="13"/>
      <c r="AH995" s="39"/>
      <c r="AI995" s="140"/>
      <c r="AJ995" s="39"/>
      <c r="AK995" s="140"/>
      <c r="AL995" s="13"/>
      <c r="AM995" s="13"/>
      <c r="AN995" s="13"/>
      <c r="AO995" s="155"/>
      <c r="AP995" s="26"/>
      <c r="AQ995" s="26"/>
      <c r="AR995" s="26"/>
      <c r="AS995" s="26"/>
      <c r="AT995" s="26"/>
      <c r="AU995" s="26"/>
      <c r="AV995" s="26"/>
      <c r="AW995" s="26"/>
      <c r="AX995" s="26"/>
      <c r="AY995" s="26"/>
      <c r="AZ995" s="26"/>
      <c r="BA995" s="26"/>
      <c r="BB995" s="26"/>
      <c r="BC995" s="26"/>
      <c r="BD995" s="26"/>
      <c r="BE995" s="26"/>
      <c r="BF995" s="26"/>
    </row>
    <row r="996" spans="1:58" ht="15.75" customHeight="1" outlineLevel="1" x14ac:dyDescent="0.45">
      <c r="A996" s="13">
        <v>993</v>
      </c>
      <c r="B996" s="39" t="s">
        <v>524</v>
      </c>
      <c r="C996" s="216" t="s">
        <v>525</v>
      </c>
      <c r="D996" s="13" t="s">
        <v>864</v>
      </c>
      <c r="E996" s="13"/>
      <c r="F996" s="132" t="s">
        <v>181</v>
      </c>
      <c r="G996" s="13"/>
      <c r="H996" s="13"/>
      <c r="I996" s="13"/>
      <c r="J996" s="13"/>
      <c r="K996" s="13"/>
      <c r="L996" s="13"/>
      <c r="M996" s="39"/>
      <c r="N996" s="161" t="s">
        <v>865</v>
      </c>
      <c r="O996" s="69" t="s">
        <v>866</v>
      </c>
      <c r="P996" s="91">
        <v>2.2943709999999999</v>
      </c>
      <c r="Q996" s="91">
        <v>104.097415</v>
      </c>
      <c r="R996" s="14" t="s">
        <v>222</v>
      </c>
      <c r="S996" s="87" t="s">
        <v>426</v>
      </c>
      <c r="T996" s="87"/>
      <c r="U996" s="87"/>
      <c r="V996" s="87"/>
      <c r="W996" s="94"/>
      <c r="X996" s="39"/>
      <c r="Y996" s="13"/>
      <c r="Z996" s="13"/>
      <c r="AA996" s="13"/>
      <c r="AB996" s="13"/>
      <c r="AC996" s="13"/>
      <c r="AD996" s="13"/>
      <c r="AE996" s="13"/>
      <c r="AF996" s="13"/>
      <c r="AG996" s="13"/>
      <c r="AH996" s="39"/>
      <c r="AI996" s="140"/>
      <c r="AJ996" s="39"/>
      <c r="AK996" s="140"/>
      <c r="AL996" s="13"/>
      <c r="AM996" s="13"/>
      <c r="AN996" s="13"/>
      <c r="AO996" s="155"/>
      <c r="AP996" s="26"/>
      <c r="AQ996" s="26"/>
      <c r="AR996" s="26"/>
      <c r="AS996" s="26"/>
      <c r="AT996" s="26"/>
      <c r="AU996" s="26"/>
      <c r="AV996" s="26"/>
      <c r="AW996" s="26"/>
      <c r="AX996" s="26"/>
      <c r="AY996" s="26"/>
      <c r="AZ996" s="26"/>
      <c r="BA996" s="26"/>
      <c r="BB996" s="26"/>
      <c r="BC996" s="26"/>
      <c r="BD996" s="26"/>
      <c r="BE996" s="26"/>
      <c r="BF996" s="26"/>
    </row>
    <row r="997" spans="1:58" ht="15.75" customHeight="1" outlineLevel="1" x14ac:dyDescent="0.45">
      <c r="A997" s="13">
        <v>994</v>
      </c>
      <c r="B997" s="39" t="s">
        <v>524</v>
      </c>
      <c r="C997" s="216" t="s">
        <v>525</v>
      </c>
      <c r="D997" s="13" t="s">
        <v>864</v>
      </c>
      <c r="E997" s="13"/>
      <c r="F997" s="132" t="s">
        <v>181</v>
      </c>
      <c r="G997" s="13"/>
      <c r="H997" s="13"/>
      <c r="I997" s="13"/>
      <c r="J997" s="13"/>
      <c r="K997" s="13"/>
      <c r="L997" s="13"/>
      <c r="M997" s="39"/>
      <c r="N997" s="161" t="s">
        <v>865</v>
      </c>
      <c r="O997" s="69" t="s">
        <v>866</v>
      </c>
      <c r="P997" s="91">
        <v>2.290997</v>
      </c>
      <c r="Q997" s="91">
        <v>104.099739</v>
      </c>
      <c r="R997" s="14" t="s">
        <v>222</v>
      </c>
      <c r="S997" s="87" t="s">
        <v>426</v>
      </c>
      <c r="T997" s="87"/>
      <c r="U997" s="87"/>
      <c r="V997" s="87"/>
      <c r="W997" s="94"/>
      <c r="X997" s="39"/>
      <c r="Y997" s="13"/>
      <c r="Z997" s="13"/>
      <c r="AA997" s="13"/>
      <c r="AB997" s="13"/>
      <c r="AC997" s="13"/>
      <c r="AD997" s="13"/>
      <c r="AE997" s="13"/>
      <c r="AF997" s="13"/>
      <c r="AG997" s="13"/>
      <c r="AH997" s="39"/>
      <c r="AI997" s="140"/>
      <c r="AJ997" s="39"/>
      <c r="AK997" s="140"/>
      <c r="AL997" s="13"/>
      <c r="AM997" s="13"/>
      <c r="AN997" s="13"/>
      <c r="AO997" s="155"/>
      <c r="AP997" s="26"/>
      <c r="AQ997" s="26"/>
      <c r="AR997" s="26"/>
      <c r="AS997" s="26"/>
      <c r="AT997" s="26"/>
      <c r="AU997" s="26"/>
      <c r="AV997" s="26"/>
      <c r="AW997" s="26"/>
      <c r="AX997" s="26"/>
      <c r="AY997" s="26"/>
      <c r="AZ997" s="26"/>
      <c r="BA997" s="26"/>
      <c r="BB997" s="26"/>
      <c r="BC997" s="26"/>
      <c r="BD997" s="26"/>
      <c r="BE997" s="26"/>
      <c r="BF997" s="26"/>
    </row>
    <row r="998" spans="1:58" ht="15.75" customHeight="1" outlineLevel="1" x14ac:dyDescent="0.45">
      <c r="A998" s="13">
        <v>995</v>
      </c>
      <c r="B998" s="39" t="s">
        <v>524</v>
      </c>
      <c r="C998" s="216" t="s">
        <v>525</v>
      </c>
      <c r="D998" s="13" t="s">
        <v>864</v>
      </c>
      <c r="E998" s="13"/>
      <c r="F998" s="132" t="s">
        <v>181</v>
      </c>
      <c r="G998" s="13"/>
      <c r="H998" s="13"/>
      <c r="I998" s="13"/>
      <c r="J998" s="13"/>
      <c r="K998" s="13"/>
      <c r="L998" s="13"/>
      <c r="M998" s="39"/>
      <c r="N998" s="161" t="s">
        <v>865</v>
      </c>
      <c r="O998" s="69" t="s">
        <v>866</v>
      </c>
      <c r="P998" s="91">
        <v>2.2892410000000001</v>
      </c>
      <c r="Q998" s="91">
        <v>104.10726699999999</v>
      </c>
      <c r="R998" s="14" t="s">
        <v>222</v>
      </c>
      <c r="S998" s="87" t="s">
        <v>426</v>
      </c>
      <c r="T998" s="87"/>
      <c r="U998" s="87"/>
      <c r="V998" s="87"/>
      <c r="W998" s="94"/>
      <c r="X998" s="39"/>
      <c r="Y998" s="13"/>
      <c r="Z998" s="13"/>
      <c r="AA998" s="13"/>
      <c r="AB998" s="13"/>
      <c r="AC998" s="13"/>
      <c r="AD998" s="13"/>
      <c r="AE998" s="13"/>
      <c r="AF998" s="13"/>
      <c r="AG998" s="13"/>
      <c r="AH998" s="39"/>
      <c r="AI998" s="140"/>
      <c r="AJ998" s="39"/>
      <c r="AK998" s="140"/>
      <c r="AL998" s="13"/>
      <c r="AM998" s="13"/>
      <c r="AN998" s="13"/>
      <c r="AO998" s="155"/>
      <c r="AP998" s="26"/>
      <c r="AQ998" s="26"/>
      <c r="AR998" s="26"/>
      <c r="AS998" s="26"/>
      <c r="AT998" s="26"/>
      <c r="AU998" s="26"/>
      <c r="AV998" s="26"/>
      <c r="AW998" s="26"/>
      <c r="AX998" s="26"/>
      <c r="AY998" s="26"/>
      <c r="AZ998" s="26"/>
      <c r="BA998" s="26"/>
      <c r="BB998" s="26"/>
      <c r="BC998" s="26"/>
      <c r="BD998" s="26"/>
      <c r="BE998" s="26"/>
      <c r="BF998" s="26"/>
    </row>
    <row r="999" spans="1:58" ht="15.75" customHeight="1" outlineLevel="1" x14ac:dyDescent="0.45">
      <c r="A999" s="13">
        <v>996</v>
      </c>
      <c r="B999" s="39" t="s">
        <v>524</v>
      </c>
      <c r="C999" s="216" t="s">
        <v>525</v>
      </c>
      <c r="D999" s="13" t="s">
        <v>864</v>
      </c>
      <c r="E999" s="13"/>
      <c r="F999" s="132" t="s">
        <v>181</v>
      </c>
      <c r="G999" s="13"/>
      <c r="H999" s="13"/>
      <c r="I999" s="13"/>
      <c r="J999" s="13"/>
      <c r="K999" s="13"/>
      <c r="L999" s="13"/>
      <c r="M999" s="39"/>
      <c r="N999" s="161" t="s">
        <v>865</v>
      </c>
      <c r="O999" s="69" t="s">
        <v>866</v>
      </c>
      <c r="P999" s="91">
        <v>2.2882069999999999</v>
      </c>
      <c r="Q999" s="91">
        <v>104.10624</v>
      </c>
      <c r="R999" s="14" t="s">
        <v>222</v>
      </c>
      <c r="S999" s="87" t="s">
        <v>426</v>
      </c>
      <c r="T999" s="87"/>
      <c r="U999" s="87"/>
      <c r="V999" s="87"/>
      <c r="W999" s="94"/>
      <c r="X999" s="39"/>
      <c r="Y999" s="13"/>
      <c r="Z999" s="13"/>
      <c r="AA999" s="13"/>
      <c r="AB999" s="13"/>
      <c r="AC999" s="13"/>
      <c r="AD999" s="13"/>
      <c r="AE999" s="13"/>
      <c r="AF999" s="13"/>
      <c r="AG999" s="13"/>
      <c r="AH999" s="39"/>
      <c r="AI999" s="140"/>
      <c r="AJ999" s="39"/>
      <c r="AK999" s="140"/>
      <c r="AL999" s="13"/>
      <c r="AM999" s="13"/>
      <c r="AN999" s="13"/>
      <c r="AO999" s="155"/>
      <c r="AP999" s="26"/>
      <c r="AQ999" s="26"/>
      <c r="AR999" s="26"/>
      <c r="AS999" s="26"/>
      <c r="AT999" s="26"/>
      <c r="AU999" s="26"/>
      <c r="AV999" s="26"/>
      <c r="AW999" s="26"/>
      <c r="AX999" s="26"/>
      <c r="AY999" s="26"/>
      <c r="AZ999" s="26"/>
      <c r="BA999" s="26"/>
      <c r="BB999" s="26"/>
      <c r="BC999" s="26"/>
      <c r="BD999" s="26"/>
      <c r="BE999" s="26"/>
      <c r="BF999" s="26"/>
    </row>
    <row r="1000" spans="1:58" ht="15.75" customHeight="1" outlineLevel="1" x14ac:dyDescent="0.45">
      <c r="A1000" s="13">
        <v>997</v>
      </c>
      <c r="B1000" s="39" t="s">
        <v>524</v>
      </c>
      <c r="C1000" s="216" t="s">
        <v>525</v>
      </c>
      <c r="D1000" s="13" t="s">
        <v>864</v>
      </c>
      <c r="E1000" s="13"/>
      <c r="F1000" s="132" t="s">
        <v>181</v>
      </c>
      <c r="G1000" s="13"/>
      <c r="H1000" s="13"/>
      <c r="I1000" s="13"/>
      <c r="J1000" s="13"/>
      <c r="K1000" s="13"/>
      <c r="L1000" s="13"/>
      <c r="M1000" s="39"/>
      <c r="N1000" s="161" t="s">
        <v>865</v>
      </c>
      <c r="O1000" s="69" t="s">
        <v>866</v>
      </c>
      <c r="P1000" s="91">
        <v>2.2861880000000001</v>
      </c>
      <c r="Q1000" s="91">
        <v>104.103381</v>
      </c>
      <c r="R1000" s="14" t="s">
        <v>222</v>
      </c>
      <c r="S1000" s="87" t="s">
        <v>426</v>
      </c>
      <c r="T1000" s="87"/>
      <c r="U1000" s="87"/>
      <c r="V1000" s="87"/>
      <c r="W1000" s="94"/>
      <c r="X1000" s="39"/>
      <c r="Y1000" s="13"/>
      <c r="Z1000" s="13"/>
      <c r="AA1000" s="13"/>
      <c r="AB1000" s="13"/>
      <c r="AC1000" s="13"/>
      <c r="AD1000" s="13"/>
      <c r="AE1000" s="13"/>
      <c r="AF1000" s="13"/>
      <c r="AG1000" s="13"/>
      <c r="AH1000" s="39"/>
      <c r="AI1000" s="140"/>
      <c r="AJ1000" s="39"/>
      <c r="AK1000" s="140"/>
      <c r="AL1000" s="13"/>
      <c r="AM1000" s="13"/>
      <c r="AN1000" s="13"/>
      <c r="AO1000" s="155"/>
      <c r="AP1000" s="26"/>
      <c r="AQ1000" s="26"/>
      <c r="AR1000" s="26"/>
      <c r="AS1000" s="26"/>
      <c r="AT1000" s="26"/>
      <c r="AU1000" s="26"/>
      <c r="AV1000" s="26"/>
      <c r="AW1000" s="26"/>
      <c r="AX1000" s="26"/>
      <c r="AY1000" s="26"/>
      <c r="AZ1000" s="26"/>
      <c r="BA1000" s="26"/>
      <c r="BB1000" s="26"/>
      <c r="BC1000" s="26"/>
      <c r="BD1000" s="26"/>
      <c r="BE1000" s="26"/>
      <c r="BF1000" s="26"/>
    </row>
    <row r="1001" spans="1:58" ht="15.75" customHeight="1" outlineLevel="1" x14ac:dyDescent="0.45">
      <c r="A1001" s="13">
        <v>998</v>
      </c>
      <c r="B1001" s="39" t="s">
        <v>524</v>
      </c>
      <c r="C1001" s="216" t="s">
        <v>525</v>
      </c>
      <c r="D1001" s="13" t="s">
        <v>864</v>
      </c>
      <c r="E1001" s="13"/>
      <c r="F1001" s="132" t="s">
        <v>181</v>
      </c>
      <c r="G1001" s="13"/>
      <c r="H1001" s="13"/>
      <c r="I1001" s="13"/>
      <c r="J1001" s="13"/>
      <c r="K1001" s="13"/>
      <c r="L1001" s="13"/>
      <c r="M1001" s="39"/>
      <c r="N1001" s="161" t="s">
        <v>865</v>
      </c>
      <c r="O1001" s="69" t="s">
        <v>866</v>
      </c>
      <c r="P1001" s="91">
        <v>2.2854540000000001</v>
      </c>
      <c r="Q1001" s="91">
        <v>104.10944600000001</v>
      </c>
      <c r="R1001" s="14" t="s">
        <v>222</v>
      </c>
      <c r="S1001" s="87" t="s">
        <v>426</v>
      </c>
      <c r="T1001" s="87"/>
      <c r="U1001" s="87"/>
      <c r="V1001" s="87"/>
      <c r="W1001" s="94"/>
      <c r="X1001" s="39"/>
      <c r="Y1001" s="13"/>
      <c r="Z1001" s="13"/>
      <c r="AA1001" s="13"/>
      <c r="AB1001" s="13"/>
      <c r="AC1001" s="13"/>
      <c r="AD1001" s="13"/>
      <c r="AE1001" s="13"/>
      <c r="AF1001" s="13"/>
      <c r="AG1001" s="13"/>
      <c r="AH1001" s="39"/>
      <c r="AI1001" s="140"/>
      <c r="AJ1001" s="39"/>
      <c r="AK1001" s="140"/>
      <c r="AL1001" s="13"/>
      <c r="AM1001" s="13"/>
      <c r="AN1001" s="13"/>
      <c r="AO1001" s="155"/>
      <c r="AP1001" s="26"/>
      <c r="AQ1001" s="26"/>
      <c r="AR1001" s="26"/>
      <c r="AS1001" s="26"/>
      <c r="AT1001" s="26"/>
      <c r="AU1001" s="26"/>
      <c r="AV1001" s="26"/>
      <c r="AW1001" s="26"/>
      <c r="AX1001" s="26"/>
      <c r="AY1001" s="26"/>
      <c r="AZ1001" s="26"/>
      <c r="BA1001" s="26"/>
      <c r="BB1001" s="26"/>
      <c r="BC1001" s="26"/>
      <c r="BD1001" s="26"/>
      <c r="BE1001" s="26"/>
      <c r="BF1001" s="26"/>
    </row>
    <row r="1002" spans="1:58" ht="15.75" customHeight="1" outlineLevel="1" x14ac:dyDescent="0.45">
      <c r="A1002" s="13">
        <v>999</v>
      </c>
      <c r="B1002" s="39" t="s">
        <v>524</v>
      </c>
      <c r="C1002" s="216" t="s">
        <v>525</v>
      </c>
      <c r="D1002" s="13" t="s">
        <v>864</v>
      </c>
      <c r="E1002" s="13"/>
      <c r="F1002" s="132" t="s">
        <v>181</v>
      </c>
      <c r="G1002" s="13"/>
      <c r="H1002" s="13"/>
      <c r="I1002" s="13"/>
      <c r="J1002" s="13"/>
      <c r="K1002" s="13"/>
      <c r="L1002" s="13"/>
      <c r="M1002" s="39"/>
      <c r="N1002" s="161" t="s">
        <v>865</v>
      </c>
      <c r="O1002" s="69" t="s">
        <v>866</v>
      </c>
      <c r="P1002" s="91">
        <v>2.2789679999999999</v>
      </c>
      <c r="Q1002" s="91">
        <v>104.107708</v>
      </c>
      <c r="R1002" s="14" t="s">
        <v>222</v>
      </c>
      <c r="S1002" s="87" t="s">
        <v>426</v>
      </c>
      <c r="T1002" s="87"/>
      <c r="U1002" s="87"/>
      <c r="V1002" s="87"/>
      <c r="W1002" s="94"/>
      <c r="X1002" s="39"/>
      <c r="Y1002" s="13"/>
      <c r="Z1002" s="13"/>
      <c r="AA1002" s="13"/>
      <c r="AB1002" s="13"/>
      <c r="AC1002" s="13"/>
      <c r="AD1002" s="13"/>
      <c r="AE1002" s="13"/>
      <c r="AF1002" s="13"/>
      <c r="AG1002" s="13"/>
      <c r="AH1002" s="39"/>
      <c r="AI1002" s="140"/>
      <c r="AJ1002" s="39"/>
      <c r="AK1002" s="140"/>
      <c r="AL1002" s="13"/>
      <c r="AM1002" s="13"/>
      <c r="AN1002" s="13"/>
      <c r="AO1002" s="155"/>
      <c r="AP1002" s="26"/>
      <c r="AQ1002" s="26"/>
      <c r="AR1002" s="26"/>
      <c r="AS1002" s="26"/>
      <c r="AT1002" s="26"/>
      <c r="AU1002" s="26"/>
      <c r="AV1002" s="26"/>
      <c r="AW1002" s="26"/>
      <c r="AX1002" s="26"/>
      <c r="AY1002" s="26"/>
      <c r="AZ1002" s="26"/>
      <c r="BA1002" s="26"/>
      <c r="BB1002" s="26"/>
      <c r="BC1002" s="26"/>
      <c r="BD1002" s="26"/>
      <c r="BE1002" s="26"/>
      <c r="BF1002" s="26"/>
    </row>
    <row r="1003" spans="1:58" ht="15" customHeight="1" outlineLevel="1" x14ac:dyDescent="0.45">
      <c r="A1003" s="13">
        <v>1000</v>
      </c>
      <c r="B1003" s="39" t="s">
        <v>524</v>
      </c>
      <c r="C1003" s="216" t="s">
        <v>525</v>
      </c>
      <c r="D1003" s="8" t="s">
        <v>864</v>
      </c>
      <c r="F1003" s="132" t="s">
        <v>181</v>
      </c>
      <c r="N1003" s="161" t="s">
        <v>865</v>
      </c>
      <c r="O1003" s="69" t="s">
        <v>866</v>
      </c>
      <c r="P1003" s="92">
        <v>2.2838500000000002</v>
      </c>
      <c r="Q1003" s="92">
        <v>104.111586</v>
      </c>
      <c r="R1003" s="14" t="s">
        <v>222</v>
      </c>
      <c r="S1003" s="87" t="s">
        <v>426</v>
      </c>
      <c r="T1003" s="87"/>
      <c r="U1003" s="87"/>
      <c r="V1003" s="87"/>
      <c r="W1003" s="94"/>
    </row>
    <row r="1004" spans="1:58" ht="15" customHeight="1" outlineLevel="1" x14ac:dyDescent="0.45">
      <c r="A1004" s="13">
        <v>1001</v>
      </c>
      <c r="B1004" s="39" t="s">
        <v>524</v>
      </c>
      <c r="C1004" s="216" t="s">
        <v>525</v>
      </c>
      <c r="D1004" s="8" t="s">
        <v>864</v>
      </c>
      <c r="F1004" s="132" t="s">
        <v>181</v>
      </c>
      <c r="N1004" s="161" t="s">
        <v>865</v>
      </c>
      <c r="O1004" s="69" t="s">
        <v>866</v>
      </c>
      <c r="P1004" s="92">
        <v>2.2797230000000002</v>
      </c>
      <c r="Q1004" s="92">
        <v>104.115095</v>
      </c>
      <c r="R1004" s="14" t="s">
        <v>222</v>
      </c>
      <c r="S1004" s="87" t="s">
        <v>426</v>
      </c>
      <c r="T1004" s="87"/>
      <c r="U1004" s="87"/>
      <c r="V1004" s="87"/>
      <c r="W1004" s="94"/>
    </row>
    <row r="1005" spans="1:58" ht="15" customHeight="1" outlineLevel="1" x14ac:dyDescent="0.45">
      <c r="A1005" s="13">
        <v>1002</v>
      </c>
      <c r="B1005" s="39" t="s">
        <v>524</v>
      </c>
      <c r="C1005" s="216" t="s">
        <v>525</v>
      </c>
      <c r="D1005" s="8" t="s">
        <v>864</v>
      </c>
      <c r="F1005" s="132" t="s">
        <v>181</v>
      </c>
      <c r="N1005" s="161" t="s">
        <v>865</v>
      </c>
      <c r="O1005" s="69" t="s">
        <v>866</v>
      </c>
      <c r="P1005" s="92">
        <v>2.2752210000000002</v>
      </c>
      <c r="Q1005" s="92">
        <v>104.11756099999999</v>
      </c>
      <c r="R1005" s="14" t="s">
        <v>222</v>
      </c>
      <c r="S1005" s="87" t="s">
        <v>426</v>
      </c>
      <c r="T1005" s="87"/>
      <c r="U1005" s="87"/>
      <c r="V1005" s="87"/>
      <c r="W1005" s="94"/>
    </row>
    <row r="1006" spans="1:58" ht="15" customHeight="1" outlineLevel="1" x14ac:dyDescent="0.45">
      <c r="A1006" s="13">
        <v>1003</v>
      </c>
      <c r="B1006" s="39" t="s">
        <v>524</v>
      </c>
      <c r="C1006" s="216" t="s">
        <v>525</v>
      </c>
      <c r="D1006" s="8" t="s">
        <v>864</v>
      </c>
      <c r="F1006" s="132" t="s">
        <v>181</v>
      </c>
      <c r="N1006" s="161" t="s">
        <v>865</v>
      </c>
      <c r="O1006" s="69" t="s">
        <v>866</v>
      </c>
      <c r="P1006" s="92">
        <v>2.27034</v>
      </c>
      <c r="Q1006" s="92">
        <v>104.114653</v>
      </c>
      <c r="R1006" s="14" t="s">
        <v>222</v>
      </c>
      <c r="S1006" s="87" t="s">
        <v>426</v>
      </c>
      <c r="T1006" s="87"/>
      <c r="U1006" s="87"/>
      <c r="V1006" s="87"/>
      <c r="W1006" s="94"/>
    </row>
    <row r="1007" spans="1:58" ht="15" customHeight="1" outlineLevel="1" x14ac:dyDescent="0.45">
      <c r="A1007" s="13">
        <v>1004</v>
      </c>
      <c r="B1007" s="39" t="s">
        <v>524</v>
      </c>
      <c r="C1007" s="216" t="s">
        <v>525</v>
      </c>
      <c r="D1007" s="8" t="s">
        <v>864</v>
      </c>
      <c r="F1007" s="132" t="s">
        <v>181</v>
      </c>
      <c r="N1007" s="161" t="s">
        <v>865</v>
      </c>
      <c r="O1007" s="69" t="s">
        <v>866</v>
      </c>
      <c r="P1007" s="92">
        <v>2.2787380000000002</v>
      </c>
      <c r="Q1007" s="92">
        <v>104.128694</v>
      </c>
      <c r="R1007" s="14" t="s">
        <v>222</v>
      </c>
      <c r="S1007" s="87" t="s">
        <v>426</v>
      </c>
      <c r="T1007" s="87"/>
      <c r="U1007" s="87"/>
      <c r="V1007" s="87"/>
      <c r="W1007" s="94"/>
    </row>
    <row r="1008" spans="1:58" ht="15" customHeight="1" outlineLevel="1" x14ac:dyDescent="0.45">
      <c r="A1008" s="13">
        <v>1005</v>
      </c>
      <c r="B1008" s="39" t="s">
        <v>524</v>
      </c>
      <c r="C1008" s="216" t="s">
        <v>525</v>
      </c>
      <c r="D1008" s="8" t="s">
        <v>864</v>
      </c>
      <c r="F1008" s="132" t="s">
        <v>181</v>
      </c>
      <c r="N1008" s="161" t="s">
        <v>865</v>
      </c>
      <c r="O1008" s="69" t="s">
        <v>866</v>
      </c>
      <c r="P1008" s="92">
        <v>2.2676440000000002</v>
      </c>
      <c r="Q1008" s="92">
        <v>104.125326</v>
      </c>
      <c r="R1008" s="14" t="s">
        <v>222</v>
      </c>
      <c r="S1008" s="87" t="s">
        <v>426</v>
      </c>
      <c r="T1008" s="87"/>
      <c r="U1008" s="87"/>
      <c r="V1008" s="87"/>
      <c r="W1008" s="94"/>
    </row>
    <row r="1009" spans="1:23" ht="15" customHeight="1" outlineLevel="1" x14ac:dyDescent="0.45">
      <c r="A1009" s="13">
        <v>1006</v>
      </c>
      <c r="B1009" s="39" t="s">
        <v>524</v>
      </c>
      <c r="C1009" s="216" t="s">
        <v>525</v>
      </c>
      <c r="D1009" s="8" t="s">
        <v>864</v>
      </c>
      <c r="F1009" s="132" t="s">
        <v>181</v>
      </c>
      <c r="N1009" s="161" t="s">
        <v>865</v>
      </c>
      <c r="O1009" s="69" t="s">
        <v>866</v>
      </c>
      <c r="P1009" s="92">
        <v>2.2657409999999998</v>
      </c>
      <c r="Q1009" s="92">
        <v>104.123981</v>
      </c>
      <c r="R1009" s="14" t="s">
        <v>222</v>
      </c>
      <c r="S1009" s="87" t="s">
        <v>426</v>
      </c>
      <c r="T1009" s="87"/>
      <c r="U1009" s="87"/>
      <c r="V1009" s="87"/>
      <c r="W1009" s="94"/>
    </row>
    <row r="1010" spans="1:23" ht="15" customHeight="1" outlineLevel="1" x14ac:dyDescent="0.45">
      <c r="A1010" s="13">
        <v>1007</v>
      </c>
      <c r="B1010" s="39" t="s">
        <v>524</v>
      </c>
      <c r="C1010" s="216" t="s">
        <v>525</v>
      </c>
      <c r="D1010" s="8" t="s">
        <v>864</v>
      </c>
      <c r="F1010" s="132" t="s">
        <v>181</v>
      </c>
      <c r="N1010" s="161" t="s">
        <v>865</v>
      </c>
      <c r="O1010" s="69" t="s">
        <v>866</v>
      </c>
      <c r="P1010" s="92">
        <v>2.2819690000000001</v>
      </c>
      <c r="Q1010" s="92">
        <v>104.13285500000001</v>
      </c>
      <c r="R1010" s="14" t="s">
        <v>222</v>
      </c>
      <c r="S1010" s="87" t="s">
        <v>426</v>
      </c>
      <c r="T1010" s="87"/>
      <c r="U1010" s="87"/>
      <c r="V1010" s="87"/>
      <c r="W1010" s="94"/>
    </row>
    <row r="1011" spans="1:23" ht="15" customHeight="1" outlineLevel="1" x14ac:dyDescent="0.45">
      <c r="A1011" s="13">
        <v>1008</v>
      </c>
      <c r="B1011" s="39" t="s">
        <v>524</v>
      </c>
      <c r="C1011" s="216" t="s">
        <v>525</v>
      </c>
      <c r="D1011" s="8" t="s">
        <v>864</v>
      </c>
      <c r="F1011" s="132" t="s">
        <v>181</v>
      </c>
      <c r="N1011" s="161" t="s">
        <v>865</v>
      </c>
      <c r="O1011" s="69" t="s">
        <v>866</v>
      </c>
      <c r="P1011" s="92">
        <v>2.2808190000000002</v>
      </c>
      <c r="Q1011" s="92">
        <v>104.13422199999999</v>
      </c>
      <c r="R1011" s="14" t="s">
        <v>222</v>
      </c>
      <c r="S1011" s="87" t="s">
        <v>426</v>
      </c>
      <c r="T1011" s="87"/>
      <c r="U1011" s="87"/>
      <c r="V1011" s="87"/>
      <c r="W1011" s="94"/>
    </row>
    <row r="1012" spans="1:23" ht="15" customHeight="1" outlineLevel="1" x14ac:dyDescent="0.45">
      <c r="A1012" s="13">
        <v>1009</v>
      </c>
      <c r="B1012" s="39" t="s">
        <v>524</v>
      </c>
      <c r="C1012" s="216" t="s">
        <v>525</v>
      </c>
      <c r="D1012" s="8" t="s">
        <v>864</v>
      </c>
      <c r="F1012" s="132" t="s">
        <v>181</v>
      </c>
      <c r="N1012" s="161" t="s">
        <v>865</v>
      </c>
      <c r="O1012" s="69" t="s">
        <v>866</v>
      </c>
      <c r="P1012" s="92">
        <v>2.2645970000000002</v>
      </c>
      <c r="Q1012" s="92">
        <v>104.14909</v>
      </c>
      <c r="R1012" s="14" t="s">
        <v>222</v>
      </c>
      <c r="S1012" s="87" t="s">
        <v>426</v>
      </c>
      <c r="T1012" s="87"/>
      <c r="U1012" s="87"/>
      <c r="V1012" s="87"/>
      <c r="W1012" s="94"/>
    </row>
    <row r="1013" spans="1:23" ht="15" customHeight="1" outlineLevel="1" x14ac:dyDescent="0.45">
      <c r="A1013" s="13">
        <v>1010</v>
      </c>
      <c r="B1013" s="39" t="s">
        <v>524</v>
      </c>
      <c r="C1013" s="216" t="s">
        <v>525</v>
      </c>
      <c r="D1013" s="8" t="s">
        <v>864</v>
      </c>
      <c r="F1013" s="133" t="s">
        <v>275</v>
      </c>
      <c r="N1013" s="161" t="s">
        <v>865</v>
      </c>
      <c r="O1013" s="69" t="s">
        <v>866</v>
      </c>
      <c r="P1013" s="92">
        <v>2.3040240000000001</v>
      </c>
      <c r="Q1013" s="92">
        <v>104.09283000000001</v>
      </c>
      <c r="R1013" s="14" t="s">
        <v>222</v>
      </c>
      <c r="S1013" s="87" t="s">
        <v>426</v>
      </c>
      <c r="T1013" s="87"/>
      <c r="U1013" s="87"/>
      <c r="V1013" s="87"/>
      <c r="W1013" s="94"/>
    </row>
    <row r="1014" spans="1:23" ht="15" customHeight="1" outlineLevel="1" x14ac:dyDescent="0.45">
      <c r="A1014" s="13">
        <v>1011</v>
      </c>
      <c r="B1014" s="39" t="s">
        <v>524</v>
      </c>
      <c r="C1014" s="216" t="s">
        <v>525</v>
      </c>
      <c r="D1014" s="8" t="s">
        <v>864</v>
      </c>
      <c r="F1014" s="133" t="s">
        <v>275</v>
      </c>
      <c r="N1014" s="161" t="s">
        <v>865</v>
      </c>
      <c r="O1014" s="69" t="s">
        <v>866</v>
      </c>
      <c r="P1014" s="92">
        <v>2.2994659999999998</v>
      </c>
      <c r="Q1014" s="92">
        <v>104.093812</v>
      </c>
      <c r="R1014" s="14" t="s">
        <v>222</v>
      </c>
      <c r="S1014" s="87" t="s">
        <v>426</v>
      </c>
      <c r="T1014" s="87"/>
      <c r="U1014" s="87"/>
      <c r="V1014" s="87"/>
      <c r="W1014" s="94"/>
    </row>
    <row r="1015" spans="1:23" ht="15" customHeight="1" outlineLevel="1" x14ac:dyDescent="0.45">
      <c r="A1015" s="13">
        <v>1012</v>
      </c>
      <c r="B1015" s="39" t="s">
        <v>524</v>
      </c>
      <c r="C1015" s="216" t="s">
        <v>525</v>
      </c>
      <c r="D1015" s="8" t="s">
        <v>864</v>
      </c>
      <c r="F1015" s="133" t="s">
        <v>275</v>
      </c>
      <c r="N1015" s="161" t="s">
        <v>865</v>
      </c>
      <c r="O1015" s="69" t="s">
        <v>866</v>
      </c>
      <c r="P1015" s="92">
        <v>2.280786</v>
      </c>
      <c r="Q1015" s="92">
        <v>104.104179</v>
      </c>
      <c r="R1015" s="14" t="s">
        <v>222</v>
      </c>
      <c r="S1015" s="87" t="s">
        <v>426</v>
      </c>
      <c r="T1015" s="87"/>
      <c r="U1015" s="87"/>
      <c r="V1015" s="87"/>
      <c r="W1015" s="94"/>
    </row>
    <row r="1016" spans="1:23" ht="15" customHeight="1" outlineLevel="1" x14ac:dyDescent="0.45">
      <c r="A1016" s="13">
        <v>1013</v>
      </c>
      <c r="B1016" s="39" t="s">
        <v>524</v>
      </c>
      <c r="C1016" s="216" t="s">
        <v>525</v>
      </c>
      <c r="D1016" s="8" t="s">
        <v>867</v>
      </c>
      <c r="F1016" s="132" t="s">
        <v>529</v>
      </c>
      <c r="N1016" s="161" t="s">
        <v>495</v>
      </c>
      <c r="O1016" s="69" t="s">
        <v>495</v>
      </c>
      <c r="P1016" s="92">
        <v>7.5076499999999999</v>
      </c>
      <c r="Q1016" s="92">
        <v>99.303299999999993</v>
      </c>
      <c r="R1016" s="14" t="s">
        <v>222</v>
      </c>
      <c r="S1016" s="87" t="s">
        <v>426</v>
      </c>
      <c r="T1016" s="87"/>
      <c r="U1016" s="87"/>
      <c r="V1016" s="87"/>
      <c r="W1016" s="94"/>
    </row>
    <row r="1017" spans="1:23" ht="15" customHeight="1" outlineLevel="1" x14ac:dyDescent="0.45">
      <c r="A1017" s="13">
        <v>1014</v>
      </c>
      <c r="B1017" s="39" t="s">
        <v>524</v>
      </c>
      <c r="C1017" s="216" t="s">
        <v>525</v>
      </c>
      <c r="D1017" s="8" t="s">
        <v>867</v>
      </c>
      <c r="F1017" s="132" t="s">
        <v>529</v>
      </c>
      <c r="N1017" s="161" t="s">
        <v>495</v>
      </c>
      <c r="O1017" s="69" t="s">
        <v>495</v>
      </c>
      <c r="P1017" s="92">
        <v>7.5076499999999999</v>
      </c>
      <c r="Q1017" s="92">
        <v>99.303299999999993</v>
      </c>
      <c r="R1017" s="14" t="s">
        <v>222</v>
      </c>
      <c r="S1017" s="87" t="s">
        <v>426</v>
      </c>
      <c r="T1017" s="87"/>
      <c r="U1017" s="87"/>
      <c r="V1017" s="87"/>
      <c r="W1017" s="94"/>
    </row>
    <row r="1018" spans="1:23" ht="15" customHeight="1" outlineLevel="1" x14ac:dyDescent="0.45">
      <c r="A1018" s="13">
        <v>1015</v>
      </c>
      <c r="B1018" s="39" t="s">
        <v>524</v>
      </c>
      <c r="C1018" s="216" t="s">
        <v>525</v>
      </c>
      <c r="D1018" s="8" t="s">
        <v>867</v>
      </c>
      <c r="F1018" s="132" t="s">
        <v>529</v>
      </c>
      <c r="N1018" s="161" t="s">
        <v>495</v>
      </c>
      <c r="O1018" s="69" t="s">
        <v>495</v>
      </c>
      <c r="P1018" s="92">
        <v>7.5076499999999999</v>
      </c>
      <c r="Q1018" s="92">
        <v>99.303299999999993</v>
      </c>
      <c r="R1018" s="14" t="s">
        <v>222</v>
      </c>
      <c r="S1018" s="87" t="s">
        <v>426</v>
      </c>
      <c r="T1018" s="87"/>
      <c r="U1018" s="87"/>
      <c r="V1018" s="87"/>
      <c r="W1018" s="94"/>
    </row>
    <row r="1019" spans="1:23" ht="15" customHeight="1" outlineLevel="1" x14ac:dyDescent="0.45">
      <c r="A1019" s="13">
        <v>1016</v>
      </c>
      <c r="B1019" s="39" t="s">
        <v>524</v>
      </c>
      <c r="C1019" s="216" t="s">
        <v>525</v>
      </c>
      <c r="D1019" s="8" t="s">
        <v>867</v>
      </c>
      <c r="F1019" s="133" t="s">
        <v>275</v>
      </c>
      <c r="N1019" s="161" t="s">
        <v>495</v>
      </c>
      <c r="O1019" s="69" t="s">
        <v>495</v>
      </c>
      <c r="P1019" s="92">
        <v>7.5076499999999999</v>
      </c>
      <c r="Q1019" s="92">
        <v>99.303299999999993</v>
      </c>
      <c r="R1019" s="14" t="s">
        <v>222</v>
      </c>
      <c r="S1019" s="87" t="s">
        <v>426</v>
      </c>
      <c r="T1019" s="87"/>
      <c r="U1019" s="87"/>
      <c r="V1019" s="87"/>
      <c r="W1019" s="94"/>
    </row>
    <row r="1020" spans="1:23" ht="15" customHeight="1" outlineLevel="1" x14ac:dyDescent="0.45">
      <c r="A1020" s="13">
        <v>1017</v>
      </c>
      <c r="B1020" s="39" t="s">
        <v>524</v>
      </c>
      <c r="C1020" s="216" t="s">
        <v>525</v>
      </c>
      <c r="D1020" s="8" t="s">
        <v>867</v>
      </c>
      <c r="F1020" s="132" t="s">
        <v>529</v>
      </c>
      <c r="N1020" s="161" t="s">
        <v>495</v>
      </c>
      <c r="O1020" s="69" t="s">
        <v>495</v>
      </c>
      <c r="P1020" s="92">
        <v>7.5076499999999999</v>
      </c>
      <c r="Q1020" s="92">
        <v>99.303299999999993</v>
      </c>
      <c r="R1020" s="14" t="s">
        <v>222</v>
      </c>
      <c r="S1020" s="87" t="s">
        <v>426</v>
      </c>
      <c r="T1020" s="87"/>
      <c r="U1020" s="87"/>
      <c r="V1020" s="87"/>
      <c r="W1020" s="94"/>
    </row>
    <row r="1021" spans="1:23" ht="15" customHeight="1" outlineLevel="1" x14ac:dyDescent="0.45">
      <c r="A1021" s="13">
        <v>1018</v>
      </c>
      <c r="B1021" s="39" t="s">
        <v>524</v>
      </c>
      <c r="C1021" s="216" t="s">
        <v>525</v>
      </c>
      <c r="D1021" s="8" t="s">
        <v>867</v>
      </c>
      <c r="F1021" s="132" t="s">
        <v>529</v>
      </c>
      <c r="N1021" s="161" t="s">
        <v>495</v>
      </c>
      <c r="O1021" s="69" t="s">
        <v>495</v>
      </c>
      <c r="P1021" s="92">
        <v>7.5076499999999999</v>
      </c>
      <c r="Q1021" s="92">
        <v>99.303299999999993</v>
      </c>
      <c r="R1021" s="14" t="s">
        <v>222</v>
      </c>
      <c r="S1021" s="87" t="s">
        <v>426</v>
      </c>
      <c r="T1021" s="87"/>
      <c r="U1021" s="87"/>
      <c r="V1021" s="87"/>
      <c r="W1021" s="94"/>
    </row>
    <row r="1022" spans="1:23" ht="15" customHeight="1" outlineLevel="1" x14ac:dyDescent="0.45">
      <c r="A1022" s="13">
        <v>1019</v>
      </c>
      <c r="B1022" s="39" t="s">
        <v>524</v>
      </c>
      <c r="C1022" s="216" t="s">
        <v>525</v>
      </c>
      <c r="D1022" s="8" t="s">
        <v>867</v>
      </c>
      <c r="F1022" s="132" t="s">
        <v>529</v>
      </c>
      <c r="N1022" s="161" t="s">
        <v>495</v>
      </c>
      <c r="O1022" s="69" t="s">
        <v>495</v>
      </c>
      <c r="P1022" s="92">
        <v>7.5076499999999999</v>
      </c>
      <c r="Q1022" s="92">
        <v>99.303299999999993</v>
      </c>
      <c r="R1022" s="14" t="s">
        <v>222</v>
      </c>
      <c r="S1022" s="87" t="s">
        <v>426</v>
      </c>
      <c r="T1022" s="87"/>
      <c r="U1022" s="87"/>
      <c r="V1022" s="87"/>
      <c r="W1022" s="94"/>
    </row>
    <row r="1023" spans="1:23" ht="15" customHeight="1" outlineLevel="1" x14ac:dyDescent="0.45">
      <c r="A1023" s="13">
        <v>1020</v>
      </c>
      <c r="B1023" s="39" t="s">
        <v>524</v>
      </c>
      <c r="C1023" s="216" t="s">
        <v>525</v>
      </c>
      <c r="D1023" s="8" t="s">
        <v>867</v>
      </c>
      <c r="F1023" s="132" t="s">
        <v>529</v>
      </c>
      <c r="N1023" s="161" t="s">
        <v>495</v>
      </c>
      <c r="O1023" s="69" t="s">
        <v>495</v>
      </c>
      <c r="P1023" s="92">
        <v>7.5076499999999999</v>
      </c>
      <c r="Q1023" s="92">
        <v>99.303299999999993</v>
      </c>
      <c r="R1023" s="14" t="s">
        <v>222</v>
      </c>
      <c r="S1023" s="87" t="s">
        <v>426</v>
      </c>
      <c r="T1023" s="87"/>
      <c r="U1023" s="87"/>
      <c r="V1023" s="87"/>
      <c r="W1023" s="94"/>
    </row>
    <row r="1024" spans="1:23" ht="15" customHeight="1" outlineLevel="1" x14ac:dyDescent="0.45">
      <c r="A1024" s="13">
        <v>1021</v>
      </c>
      <c r="B1024" s="39" t="s">
        <v>524</v>
      </c>
      <c r="C1024" s="216" t="s">
        <v>525</v>
      </c>
      <c r="D1024" s="8" t="s">
        <v>867</v>
      </c>
      <c r="F1024" s="133" t="s">
        <v>275</v>
      </c>
      <c r="N1024" s="161" t="s">
        <v>495</v>
      </c>
      <c r="O1024" s="69" t="s">
        <v>495</v>
      </c>
      <c r="P1024" s="92">
        <v>7.5076499999999999</v>
      </c>
      <c r="Q1024" s="92">
        <v>99.303299999999993</v>
      </c>
      <c r="R1024" s="14" t="s">
        <v>222</v>
      </c>
      <c r="S1024" s="87" t="s">
        <v>426</v>
      </c>
      <c r="T1024" s="87"/>
      <c r="U1024" s="87"/>
      <c r="V1024" s="87"/>
      <c r="W1024" s="94"/>
    </row>
    <row r="1025" spans="1:23" ht="15" customHeight="1" outlineLevel="1" x14ac:dyDescent="0.45">
      <c r="A1025" s="13">
        <v>1022</v>
      </c>
      <c r="B1025" s="39" t="s">
        <v>524</v>
      </c>
      <c r="C1025" s="216" t="s">
        <v>525</v>
      </c>
      <c r="D1025" s="8" t="s">
        <v>867</v>
      </c>
      <c r="F1025" s="132" t="s">
        <v>529</v>
      </c>
      <c r="N1025" s="161" t="s">
        <v>495</v>
      </c>
      <c r="O1025" s="69" t="s">
        <v>495</v>
      </c>
      <c r="P1025" s="92">
        <v>7.5076499999999999</v>
      </c>
      <c r="Q1025" s="92">
        <v>99.303299999999993</v>
      </c>
      <c r="R1025" s="14" t="s">
        <v>222</v>
      </c>
      <c r="S1025" s="87" t="s">
        <v>426</v>
      </c>
      <c r="T1025" s="87"/>
      <c r="U1025" s="87"/>
      <c r="V1025" s="87"/>
      <c r="W1025" s="94"/>
    </row>
    <row r="1026" spans="1:23" ht="15" customHeight="1" outlineLevel="1" x14ac:dyDescent="0.45">
      <c r="A1026" s="13">
        <v>1023</v>
      </c>
      <c r="B1026" s="39" t="s">
        <v>524</v>
      </c>
      <c r="C1026" s="216" t="s">
        <v>525</v>
      </c>
      <c r="D1026" s="8" t="s">
        <v>867</v>
      </c>
      <c r="F1026" s="132" t="s">
        <v>529</v>
      </c>
      <c r="N1026" s="161" t="s">
        <v>495</v>
      </c>
      <c r="O1026" s="69" t="s">
        <v>495</v>
      </c>
      <c r="P1026" s="92">
        <v>7.5076499999999999</v>
      </c>
      <c r="Q1026" s="92">
        <v>99.303299999999993</v>
      </c>
      <c r="R1026" s="14" t="s">
        <v>222</v>
      </c>
      <c r="S1026" s="87" t="s">
        <v>426</v>
      </c>
      <c r="T1026" s="87"/>
      <c r="U1026" s="87"/>
      <c r="V1026" s="87"/>
      <c r="W1026" s="94"/>
    </row>
    <row r="1027" spans="1:23" ht="15" customHeight="1" outlineLevel="1" x14ac:dyDescent="0.45">
      <c r="A1027" s="13">
        <v>1024</v>
      </c>
      <c r="B1027" s="39" t="s">
        <v>524</v>
      </c>
      <c r="C1027" s="216" t="s">
        <v>525</v>
      </c>
      <c r="D1027" s="8" t="s">
        <v>867</v>
      </c>
      <c r="F1027" s="132" t="s">
        <v>529</v>
      </c>
      <c r="N1027" s="161" t="s">
        <v>495</v>
      </c>
      <c r="O1027" s="69" t="s">
        <v>495</v>
      </c>
      <c r="P1027" s="92">
        <v>7.5076499999999999</v>
      </c>
      <c r="Q1027" s="92">
        <v>99.303299999999993</v>
      </c>
      <c r="R1027" s="14" t="s">
        <v>222</v>
      </c>
      <c r="S1027" s="87" t="s">
        <v>426</v>
      </c>
      <c r="T1027" s="87"/>
      <c r="U1027" s="87"/>
      <c r="V1027" s="87"/>
      <c r="W1027" s="94"/>
    </row>
    <row r="1028" spans="1:23" ht="15" customHeight="1" outlineLevel="1" x14ac:dyDescent="0.45">
      <c r="A1028" s="13">
        <v>1025</v>
      </c>
      <c r="B1028" s="39" t="s">
        <v>524</v>
      </c>
      <c r="C1028" s="216" t="s">
        <v>525</v>
      </c>
      <c r="D1028" s="8" t="s">
        <v>867</v>
      </c>
      <c r="F1028" s="133" t="s">
        <v>275</v>
      </c>
      <c r="N1028" s="161" t="s">
        <v>495</v>
      </c>
      <c r="O1028" s="69" t="s">
        <v>495</v>
      </c>
      <c r="P1028" s="92">
        <v>7.5076499999999999</v>
      </c>
      <c r="Q1028" s="92">
        <v>99.303299999999993</v>
      </c>
      <c r="R1028" s="14" t="s">
        <v>222</v>
      </c>
      <c r="S1028" s="87" t="s">
        <v>426</v>
      </c>
      <c r="T1028" s="87"/>
      <c r="U1028" s="87"/>
      <c r="V1028" s="87"/>
      <c r="W1028" s="94"/>
    </row>
    <row r="1029" spans="1:23" ht="15" customHeight="1" outlineLevel="1" x14ac:dyDescent="0.45">
      <c r="A1029" s="13">
        <v>1026</v>
      </c>
      <c r="B1029" s="39" t="s">
        <v>524</v>
      </c>
      <c r="C1029" s="216" t="s">
        <v>525</v>
      </c>
      <c r="D1029" s="8" t="s">
        <v>868</v>
      </c>
      <c r="F1029" s="132" t="s">
        <v>181</v>
      </c>
      <c r="N1029" s="161" t="s">
        <v>869</v>
      </c>
      <c r="O1029" s="69" t="s">
        <v>580</v>
      </c>
      <c r="P1029" s="92">
        <v>39.27323333333333</v>
      </c>
      <c r="Q1029" s="92">
        <v>3.0412666666666666</v>
      </c>
      <c r="R1029" s="8" t="s">
        <v>190</v>
      </c>
      <c r="S1029" s="87" t="s">
        <v>553</v>
      </c>
      <c r="T1029" s="87"/>
      <c r="U1029" s="87"/>
      <c r="V1029" s="87"/>
      <c r="W1029" s="94"/>
    </row>
    <row r="1030" spans="1:23" ht="15" customHeight="1" outlineLevel="1" x14ac:dyDescent="0.45">
      <c r="A1030" s="13">
        <v>1027</v>
      </c>
      <c r="B1030" s="39" t="s">
        <v>524</v>
      </c>
      <c r="C1030" s="216" t="s">
        <v>525</v>
      </c>
      <c r="D1030" s="8" t="s">
        <v>870</v>
      </c>
      <c r="F1030" s="132" t="s">
        <v>181</v>
      </c>
      <c r="N1030" s="161" t="s">
        <v>871</v>
      </c>
      <c r="O1030" s="69" t="s">
        <v>490</v>
      </c>
      <c r="P1030" s="92">
        <v>16.344666666666665</v>
      </c>
      <c r="Q1030" s="92">
        <v>119.92566666666667</v>
      </c>
      <c r="R1030" s="14" t="s">
        <v>190</v>
      </c>
      <c r="S1030" s="87" t="s">
        <v>426</v>
      </c>
      <c r="T1030" s="87"/>
      <c r="U1030" s="87"/>
      <c r="V1030" s="87"/>
      <c r="W1030" s="94"/>
    </row>
    <row r="1031" spans="1:23" ht="15" customHeight="1" outlineLevel="1" x14ac:dyDescent="0.45">
      <c r="A1031" s="13">
        <v>1028</v>
      </c>
      <c r="B1031" s="39" t="s">
        <v>524</v>
      </c>
      <c r="C1031" s="216" t="s">
        <v>525</v>
      </c>
      <c r="D1031" s="8" t="s">
        <v>870</v>
      </c>
      <c r="F1031" s="132" t="s">
        <v>181</v>
      </c>
      <c r="N1031" s="161" t="s">
        <v>871</v>
      </c>
      <c r="O1031" s="69" t="s">
        <v>490</v>
      </c>
      <c r="P1031" s="92">
        <v>16.344666666666665</v>
      </c>
      <c r="Q1031" s="92">
        <v>119.92566666666667</v>
      </c>
      <c r="R1031" s="14" t="s">
        <v>190</v>
      </c>
      <c r="S1031" s="87" t="s">
        <v>426</v>
      </c>
      <c r="T1031" s="87"/>
      <c r="U1031" s="87"/>
      <c r="V1031" s="87"/>
      <c r="W1031" s="94"/>
    </row>
    <row r="1032" spans="1:23" ht="15" customHeight="1" outlineLevel="1" x14ac:dyDescent="0.45">
      <c r="A1032" s="13">
        <v>1029</v>
      </c>
      <c r="B1032" s="39" t="s">
        <v>524</v>
      </c>
      <c r="C1032" s="216" t="s">
        <v>525</v>
      </c>
      <c r="D1032" s="8" t="s">
        <v>870</v>
      </c>
      <c r="F1032" s="132" t="s">
        <v>181</v>
      </c>
      <c r="N1032" s="161" t="s">
        <v>871</v>
      </c>
      <c r="O1032" s="69" t="s">
        <v>490</v>
      </c>
      <c r="P1032" s="92">
        <v>16.344666666666665</v>
      </c>
      <c r="Q1032" s="92">
        <v>119.92566666666667</v>
      </c>
      <c r="R1032" s="14" t="s">
        <v>190</v>
      </c>
      <c r="S1032" s="87" t="s">
        <v>426</v>
      </c>
      <c r="T1032" s="87"/>
      <c r="U1032" s="87"/>
      <c r="V1032" s="87"/>
      <c r="W1032" s="94"/>
    </row>
    <row r="1033" spans="1:23" ht="15" customHeight="1" outlineLevel="1" x14ac:dyDescent="0.45">
      <c r="A1033" s="13">
        <v>1030</v>
      </c>
      <c r="B1033" s="39" t="s">
        <v>524</v>
      </c>
      <c r="C1033" s="216" t="s">
        <v>525</v>
      </c>
      <c r="D1033" s="8" t="s">
        <v>870</v>
      </c>
      <c r="F1033" s="132" t="s">
        <v>181</v>
      </c>
      <c r="N1033" s="161" t="s">
        <v>871</v>
      </c>
      <c r="O1033" s="69" t="s">
        <v>490</v>
      </c>
      <c r="P1033" s="92">
        <v>16.344666666666665</v>
      </c>
      <c r="Q1033" s="92">
        <v>119.92566666666667</v>
      </c>
      <c r="R1033" s="14" t="s">
        <v>190</v>
      </c>
      <c r="S1033" s="87" t="s">
        <v>426</v>
      </c>
      <c r="T1033" s="87"/>
      <c r="U1033" s="87"/>
      <c r="V1033" s="87"/>
      <c r="W1033" s="94"/>
    </row>
    <row r="1034" spans="1:23" ht="15" customHeight="1" outlineLevel="1" x14ac:dyDescent="0.45">
      <c r="A1034" s="13">
        <v>1031</v>
      </c>
      <c r="B1034" s="39" t="s">
        <v>524</v>
      </c>
      <c r="C1034" s="216" t="s">
        <v>525</v>
      </c>
      <c r="D1034" s="8" t="s">
        <v>870</v>
      </c>
      <c r="F1034" s="132" t="s">
        <v>181</v>
      </c>
      <c r="N1034" s="161" t="s">
        <v>871</v>
      </c>
      <c r="O1034" s="69" t="s">
        <v>490</v>
      </c>
      <c r="P1034" s="92">
        <v>16.347166666666666</v>
      </c>
      <c r="Q1034" s="92">
        <v>119.9665</v>
      </c>
      <c r="R1034" s="14" t="s">
        <v>190</v>
      </c>
      <c r="S1034" s="87" t="s">
        <v>426</v>
      </c>
      <c r="T1034" s="87"/>
      <c r="U1034" s="87"/>
      <c r="V1034" s="87"/>
      <c r="W1034" s="94"/>
    </row>
    <row r="1035" spans="1:23" ht="15" customHeight="1" outlineLevel="1" x14ac:dyDescent="0.45">
      <c r="A1035" s="13">
        <v>1032</v>
      </c>
      <c r="B1035" s="39" t="s">
        <v>524</v>
      </c>
      <c r="C1035" s="216" t="s">
        <v>525</v>
      </c>
      <c r="D1035" s="8" t="s">
        <v>870</v>
      </c>
      <c r="F1035" s="132" t="s">
        <v>181</v>
      </c>
      <c r="N1035" s="161" t="s">
        <v>871</v>
      </c>
      <c r="O1035" s="69" t="s">
        <v>490</v>
      </c>
      <c r="P1035" s="92">
        <v>16.348833333333332</v>
      </c>
      <c r="Q1035" s="92">
        <v>119.96483333333333</v>
      </c>
      <c r="R1035" s="14" t="s">
        <v>190</v>
      </c>
      <c r="S1035" s="87" t="s">
        <v>426</v>
      </c>
      <c r="T1035" s="87"/>
      <c r="U1035" s="87"/>
      <c r="V1035" s="87"/>
      <c r="W1035" s="94"/>
    </row>
    <row r="1036" spans="1:23" ht="15" customHeight="1" outlineLevel="1" x14ac:dyDescent="0.45">
      <c r="A1036" s="13">
        <v>1033</v>
      </c>
      <c r="B1036" s="39" t="s">
        <v>524</v>
      </c>
      <c r="C1036" s="216" t="s">
        <v>525</v>
      </c>
      <c r="D1036" s="8" t="s">
        <v>870</v>
      </c>
      <c r="F1036" s="132" t="s">
        <v>181</v>
      </c>
      <c r="N1036" s="161" t="s">
        <v>871</v>
      </c>
      <c r="O1036" s="69" t="s">
        <v>490</v>
      </c>
      <c r="P1036" s="92">
        <v>16.367000000000001</v>
      </c>
      <c r="Q1036" s="92">
        <v>119.9585</v>
      </c>
      <c r="R1036" s="14" t="s">
        <v>190</v>
      </c>
      <c r="S1036" s="87" t="s">
        <v>426</v>
      </c>
      <c r="T1036" s="87"/>
      <c r="U1036" s="87"/>
      <c r="V1036" s="87"/>
      <c r="W1036" s="94"/>
    </row>
    <row r="1037" spans="1:23" ht="15" customHeight="1" outlineLevel="1" x14ac:dyDescent="0.45">
      <c r="A1037" s="13">
        <v>1034</v>
      </c>
      <c r="B1037" s="39" t="s">
        <v>524</v>
      </c>
      <c r="C1037" s="216" t="s">
        <v>525</v>
      </c>
      <c r="D1037" s="8" t="s">
        <v>870</v>
      </c>
      <c r="F1037" s="132" t="s">
        <v>181</v>
      </c>
      <c r="N1037" s="161" t="s">
        <v>871</v>
      </c>
      <c r="O1037" s="69" t="s">
        <v>490</v>
      </c>
      <c r="P1037" s="92">
        <v>16.368666666666666</v>
      </c>
      <c r="Q1037" s="92">
        <v>119.95983333333334</v>
      </c>
      <c r="R1037" s="14" t="s">
        <v>190</v>
      </c>
      <c r="S1037" s="87" t="s">
        <v>426</v>
      </c>
      <c r="T1037" s="87"/>
      <c r="U1037" s="87"/>
      <c r="V1037" s="87"/>
      <c r="W1037" s="94"/>
    </row>
    <row r="1038" spans="1:23" ht="15" customHeight="1" outlineLevel="1" x14ac:dyDescent="0.45">
      <c r="A1038" s="13">
        <v>1035</v>
      </c>
      <c r="B1038" s="39" t="s">
        <v>524</v>
      </c>
      <c r="C1038" s="216" t="s">
        <v>525</v>
      </c>
      <c r="D1038" s="8" t="s">
        <v>870</v>
      </c>
      <c r="F1038" s="132" t="s">
        <v>181</v>
      </c>
      <c r="N1038" s="161" t="s">
        <v>871</v>
      </c>
      <c r="O1038" s="69" t="s">
        <v>490</v>
      </c>
      <c r="P1038" s="92">
        <v>16.378833333333333</v>
      </c>
      <c r="Q1038" s="92">
        <v>119.91183333333333</v>
      </c>
      <c r="R1038" s="14" t="s">
        <v>190</v>
      </c>
      <c r="S1038" s="87" t="s">
        <v>426</v>
      </c>
      <c r="T1038" s="87"/>
      <c r="U1038" s="87"/>
      <c r="V1038" s="87"/>
      <c r="W1038" s="94"/>
    </row>
    <row r="1039" spans="1:23" ht="15" customHeight="1" outlineLevel="1" x14ac:dyDescent="0.45">
      <c r="A1039" s="13">
        <v>1036</v>
      </c>
      <c r="B1039" s="39" t="s">
        <v>524</v>
      </c>
      <c r="C1039" s="216" t="s">
        <v>525</v>
      </c>
      <c r="D1039" s="8" t="s">
        <v>870</v>
      </c>
      <c r="F1039" s="132" t="s">
        <v>181</v>
      </c>
      <c r="N1039" s="161" t="s">
        <v>871</v>
      </c>
      <c r="O1039" s="69" t="s">
        <v>490</v>
      </c>
      <c r="P1039" s="92">
        <v>16.384666666666668</v>
      </c>
      <c r="Q1039" s="92">
        <v>119.91266666666667</v>
      </c>
      <c r="R1039" s="14" t="s">
        <v>190</v>
      </c>
      <c r="S1039" s="87" t="s">
        <v>426</v>
      </c>
      <c r="T1039" s="87"/>
      <c r="U1039" s="87"/>
      <c r="V1039" s="87"/>
      <c r="W1039" s="94"/>
    </row>
    <row r="1040" spans="1:23" ht="15" customHeight="1" outlineLevel="1" x14ac:dyDescent="0.45">
      <c r="A1040" s="13">
        <v>1037</v>
      </c>
      <c r="B1040" s="39" t="s">
        <v>524</v>
      </c>
      <c r="C1040" s="216" t="s">
        <v>525</v>
      </c>
      <c r="D1040" s="8" t="s">
        <v>870</v>
      </c>
      <c r="F1040" s="132" t="s">
        <v>181</v>
      </c>
      <c r="N1040" s="161" t="s">
        <v>871</v>
      </c>
      <c r="O1040" s="69" t="s">
        <v>490</v>
      </c>
      <c r="P1040" s="92">
        <v>16.367166666666666</v>
      </c>
      <c r="Q1040" s="92">
        <v>119.85899999999999</v>
      </c>
      <c r="R1040" s="14" t="s">
        <v>190</v>
      </c>
      <c r="S1040" s="87" t="s">
        <v>426</v>
      </c>
      <c r="T1040" s="87"/>
      <c r="U1040" s="87"/>
      <c r="V1040" s="87"/>
      <c r="W1040" s="94"/>
    </row>
    <row r="1041" spans="1:23" ht="15" customHeight="1" outlineLevel="1" x14ac:dyDescent="0.45">
      <c r="A1041" s="13">
        <v>1038</v>
      </c>
      <c r="B1041" s="39" t="s">
        <v>524</v>
      </c>
      <c r="C1041" s="216" t="s">
        <v>525</v>
      </c>
      <c r="D1041" s="8" t="s">
        <v>870</v>
      </c>
      <c r="F1041" s="132" t="s">
        <v>181</v>
      </c>
      <c r="N1041" s="161" t="s">
        <v>871</v>
      </c>
      <c r="O1041" s="69" t="s">
        <v>490</v>
      </c>
      <c r="P1041" s="92">
        <v>16.414999999999999</v>
      </c>
      <c r="Q1041" s="92">
        <v>119.955</v>
      </c>
      <c r="R1041" s="14" t="s">
        <v>190</v>
      </c>
      <c r="S1041" s="87" t="s">
        <v>426</v>
      </c>
      <c r="T1041" s="87"/>
      <c r="U1041" s="87"/>
      <c r="V1041" s="87"/>
      <c r="W1041" s="94"/>
    </row>
    <row r="1042" spans="1:23" ht="15" customHeight="1" outlineLevel="1" x14ac:dyDescent="0.45">
      <c r="A1042" s="13">
        <v>1039</v>
      </c>
      <c r="B1042" s="39" t="s">
        <v>524</v>
      </c>
      <c r="C1042" s="216" t="s">
        <v>525</v>
      </c>
      <c r="D1042" s="8" t="s">
        <v>870</v>
      </c>
      <c r="F1042" s="132" t="s">
        <v>181</v>
      </c>
      <c r="N1042" s="161" t="s">
        <v>871</v>
      </c>
      <c r="O1042" s="69" t="s">
        <v>490</v>
      </c>
      <c r="P1042" s="92">
        <v>16.411999999999999</v>
      </c>
      <c r="Q1042" s="92">
        <v>119.907</v>
      </c>
      <c r="R1042" s="14" t="s">
        <v>190</v>
      </c>
      <c r="S1042" s="87" t="s">
        <v>426</v>
      </c>
      <c r="T1042" s="87"/>
      <c r="U1042" s="87"/>
      <c r="V1042" s="87"/>
      <c r="W1042" s="94"/>
    </row>
    <row r="1043" spans="1:23" ht="15" customHeight="1" outlineLevel="1" x14ac:dyDescent="0.45">
      <c r="A1043" s="13">
        <v>1040</v>
      </c>
      <c r="B1043" s="39" t="s">
        <v>524</v>
      </c>
      <c r="C1043" s="216" t="s">
        <v>525</v>
      </c>
      <c r="D1043" s="8" t="s">
        <v>870</v>
      </c>
      <c r="F1043" s="132" t="s">
        <v>181</v>
      </c>
      <c r="N1043" s="161" t="s">
        <v>871</v>
      </c>
      <c r="O1043" s="69" t="s">
        <v>490</v>
      </c>
      <c r="P1043" s="92">
        <v>16.412500000000001</v>
      </c>
      <c r="Q1043" s="92">
        <v>119.9085</v>
      </c>
      <c r="R1043" s="14" t="s">
        <v>190</v>
      </c>
      <c r="S1043" s="87" t="s">
        <v>426</v>
      </c>
      <c r="T1043" s="87"/>
      <c r="U1043" s="87"/>
      <c r="V1043" s="87"/>
      <c r="W1043" s="94"/>
    </row>
    <row r="1044" spans="1:23" ht="15" customHeight="1" outlineLevel="1" x14ac:dyDescent="0.45">
      <c r="A1044" s="13">
        <v>1041</v>
      </c>
      <c r="B1044" s="39" t="s">
        <v>524</v>
      </c>
      <c r="C1044" s="216" t="s">
        <v>525</v>
      </c>
      <c r="D1044" s="8" t="s">
        <v>870</v>
      </c>
      <c r="F1044" s="132" t="s">
        <v>181</v>
      </c>
      <c r="N1044" s="161" t="s">
        <v>871</v>
      </c>
      <c r="O1044" s="69" t="s">
        <v>490</v>
      </c>
      <c r="P1044" s="92">
        <v>16.422666666666668</v>
      </c>
      <c r="Q1044" s="92">
        <v>119.943</v>
      </c>
      <c r="R1044" s="14" t="s">
        <v>190</v>
      </c>
      <c r="S1044" s="87" t="s">
        <v>426</v>
      </c>
      <c r="T1044" s="87"/>
      <c r="U1044" s="87"/>
      <c r="V1044" s="87"/>
      <c r="W1044" s="94"/>
    </row>
    <row r="1045" spans="1:23" ht="15" customHeight="1" outlineLevel="1" x14ac:dyDescent="0.45">
      <c r="A1045" s="13">
        <v>1042</v>
      </c>
      <c r="B1045" s="39" t="s">
        <v>524</v>
      </c>
      <c r="C1045" s="216" t="s">
        <v>525</v>
      </c>
      <c r="D1045" s="8" t="s">
        <v>870</v>
      </c>
      <c r="F1045" s="132" t="s">
        <v>181</v>
      </c>
      <c r="N1045" s="161" t="s">
        <v>871</v>
      </c>
      <c r="O1045" s="69" t="s">
        <v>490</v>
      </c>
      <c r="P1045" s="92">
        <v>16.425333333333334</v>
      </c>
      <c r="Q1045" s="92">
        <v>119.94633333333333</v>
      </c>
      <c r="R1045" s="14" t="s">
        <v>190</v>
      </c>
      <c r="S1045" s="87" t="s">
        <v>426</v>
      </c>
      <c r="T1045" s="87"/>
      <c r="U1045" s="87"/>
      <c r="V1045" s="87"/>
      <c r="W1045" s="94"/>
    </row>
    <row r="1046" spans="1:23" ht="15" customHeight="1" outlineLevel="1" x14ac:dyDescent="0.45">
      <c r="A1046" s="13">
        <v>1043</v>
      </c>
      <c r="B1046" s="39" t="s">
        <v>524</v>
      </c>
      <c r="C1046" s="216" t="s">
        <v>525</v>
      </c>
      <c r="D1046" s="8" t="s">
        <v>870</v>
      </c>
      <c r="F1046" s="132" t="s">
        <v>181</v>
      </c>
      <c r="N1046" s="161" t="s">
        <v>871</v>
      </c>
      <c r="O1046" s="69" t="s">
        <v>490</v>
      </c>
      <c r="P1046" s="92">
        <v>16.427499999999998</v>
      </c>
      <c r="Q1046" s="92">
        <v>119.94783333333334</v>
      </c>
      <c r="R1046" s="14" t="s">
        <v>190</v>
      </c>
      <c r="S1046" s="87" t="s">
        <v>426</v>
      </c>
      <c r="T1046" s="87"/>
      <c r="U1046" s="87"/>
      <c r="V1046" s="87"/>
      <c r="W1046" s="94"/>
    </row>
    <row r="1047" spans="1:23" ht="15" customHeight="1" outlineLevel="1" x14ac:dyDescent="0.45">
      <c r="A1047" s="13">
        <v>1044</v>
      </c>
      <c r="B1047" s="39" t="s">
        <v>524</v>
      </c>
      <c r="C1047" s="216" t="s">
        <v>525</v>
      </c>
      <c r="D1047" s="8" t="s">
        <v>870</v>
      </c>
      <c r="F1047" s="132" t="s">
        <v>181</v>
      </c>
      <c r="N1047" s="161" t="s">
        <v>871</v>
      </c>
      <c r="O1047" s="69" t="s">
        <v>490</v>
      </c>
      <c r="P1047" s="92">
        <v>16.427499999999998</v>
      </c>
      <c r="Q1047" s="92">
        <v>119.92216666666667</v>
      </c>
      <c r="R1047" s="14" t="s">
        <v>190</v>
      </c>
      <c r="S1047" s="87" t="s">
        <v>426</v>
      </c>
      <c r="T1047" s="87"/>
      <c r="U1047" s="87"/>
      <c r="V1047" s="87"/>
      <c r="W1047" s="94"/>
    </row>
    <row r="1048" spans="1:23" ht="15" customHeight="1" outlineLevel="1" x14ac:dyDescent="0.45">
      <c r="A1048" s="13">
        <v>1045</v>
      </c>
      <c r="B1048" s="39" t="s">
        <v>524</v>
      </c>
      <c r="C1048" s="216" t="s">
        <v>525</v>
      </c>
      <c r="D1048" s="8" t="s">
        <v>870</v>
      </c>
      <c r="F1048" s="132" t="s">
        <v>181</v>
      </c>
      <c r="N1048" s="161" t="s">
        <v>871</v>
      </c>
      <c r="O1048" s="69" t="s">
        <v>490</v>
      </c>
      <c r="P1048" s="92">
        <v>16.430666666666667</v>
      </c>
      <c r="Q1048" s="92">
        <v>119.94883333333334</v>
      </c>
      <c r="R1048" s="14" t="s">
        <v>190</v>
      </c>
      <c r="S1048" s="87" t="s">
        <v>426</v>
      </c>
      <c r="T1048" s="87"/>
      <c r="U1048" s="87"/>
      <c r="V1048" s="87"/>
      <c r="W1048" s="94"/>
    </row>
    <row r="1049" spans="1:23" ht="15" customHeight="1" outlineLevel="1" x14ac:dyDescent="0.45">
      <c r="A1049" s="13">
        <v>1046</v>
      </c>
      <c r="B1049" s="39" t="s">
        <v>524</v>
      </c>
      <c r="C1049" s="216" t="s">
        <v>525</v>
      </c>
      <c r="D1049" s="8" t="s">
        <v>870</v>
      </c>
      <c r="F1049" s="132" t="s">
        <v>181</v>
      </c>
      <c r="N1049" s="161" t="s">
        <v>871</v>
      </c>
      <c r="O1049" s="69" t="s">
        <v>490</v>
      </c>
      <c r="P1049" s="92">
        <v>16.428999999999998</v>
      </c>
      <c r="Q1049" s="92">
        <v>119.92183333333334</v>
      </c>
      <c r="R1049" s="14" t="s">
        <v>190</v>
      </c>
      <c r="S1049" s="87" t="s">
        <v>426</v>
      </c>
      <c r="T1049" s="87"/>
      <c r="U1049" s="87"/>
      <c r="V1049" s="87"/>
      <c r="W1049" s="94"/>
    </row>
    <row r="1050" spans="1:23" ht="15" customHeight="1" outlineLevel="1" x14ac:dyDescent="0.45">
      <c r="A1050" s="13">
        <v>1047</v>
      </c>
      <c r="B1050" s="39" t="s">
        <v>524</v>
      </c>
      <c r="C1050" s="216" t="s">
        <v>525</v>
      </c>
      <c r="D1050" s="8" t="s">
        <v>870</v>
      </c>
      <c r="F1050" s="132" t="s">
        <v>181</v>
      </c>
      <c r="N1050" s="161" t="s">
        <v>871</v>
      </c>
      <c r="O1050" s="69" t="s">
        <v>490</v>
      </c>
      <c r="P1050" s="92">
        <v>16.432833333333335</v>
      </c>
      <c r="Q1050" s="92">
        <v>119.95</v>
      </c>
      <c r="R1050" s="14" t="s">
        <v>190</v>
      </c>
      <c r="S1050" s="87" t="s">
        <v>426</v>
      </c>
      <c r="T1050" s="87"/>
      <c r="U1050" s="87"/>
      <c r="V1050" s="87"/>
      <c r="W1050" s="94"/>
    </row>
    <row r="1051" spans="1:23" ht="15" customHeight="1" outlineLevel="1" x14ac:dyDescent="0.45">
      <c r="A1051" s="13">
        <v>1048</v>
      </c>
      <c r="B1051" s="39" t="s">
        <v>524</v>
      </c>
      <c r="C1051" s="216" t="s">
        <v>525</v>
      </c>
      <c r="D1051" s="8" t="s">
        <v>870</v>
      </c>
      <c r="F1051" s="132" t="s">
        <v>181</v>
      </c>
      <c r="N1051" s="161" t="s">
        <v>871</v>
      </c>
      <c r="O1051" s="69" t="s">
        <v>490</v>
      </c>
      <c r="P1051" s="92">
        <v>16.430166666666668</v>
      </c>
      <c r="Q1051" s="92">
        <v>119.91666666666667</v>
      </c>
      <c r="R1051" s="14" t="s">
        <v>190</v>
      </c>
      <c r="S1051" s="87" t="s">
        <v>426</v>
      </c>
      <c r="T1051" s="87"/>
      <c r="U1051" s="87"/>
      <c r="V1051" s="87"/>
      <c r="W1051" s="94"/>
    </row>
    <row r="1052" spans="1:23" ht="15" customHeight="1" outlineLevel="1" x14ac:dyDescent="0.45">
      <c r="A1052" s="13">
        <v>1049</v>
      </c>
      <c r="B1052" s="39" t="s">
        <v>524</v>
      </c>
      <c r="C1052" s="216" t="s">
        <v>525</v>
      </c>
      <c r="D1052" s="8" t="s">
        <v>870</v>
      </c>
      <c r="F1052" s="132" t="s">
        <v>181</v>
      </c>
      <c r="N1052" s="161" t="s">
        <v>871</v>
      </c>
      <c r="O1052" s="69" t="s">
        <v>490</v>
      </c>
      <c r="P1052" s="92">
        <v>16.431333333333335</v>
      </c>
      <c r="Q1052" s="92">
        <v>119.9225</v>
      </c>
      <c r="R1052" s="14" t="s">
        <v>190</v>
      </c>
      <c r="S1052" s="87" t="s">
        <v>426</v>
      </c>
      <c r="T1052" s="87"/>
      <c r="U1052" s="87"/>
      <c r="V1052" s="87"/>
      <c r="W1052" s="94"/>
    </row>
    <row r="1053" spans="1:23" ht="15" customHeight="1" outlineLevel="1" x14ac:dyDescent="0.45">
      <c r="A1053" s="13">
        <v>1050</v>
      </c>
      <c r="B1053" s="39" t="s">
        <v>524</v>
      </c>
      <c r="C1053" s="216" t="s">
        <v>525</v>
      </c>
      <c r="D1053" s="8" t="s">
        <v>870</v>
      </c>
      <c r="F1053" s="132" t="s">
        <v>181</v>
      </c>
      <c r="N1053" s="161" t="s">
        <v>871</v>
      </c>
      <c r="O1053" s="69" t="s">
        <v>490</v>
      </c>
      <c r="P1053" s="92">
        <v>16.434999999999999</v>
      </c>
      <c r="Q1053" s="92">
        <v>119.95099999999999</v>
      </c>
      <c r="R1053" s="14" t="s">
        <v>190</v>
      </c>
      <c r="S1053" s="87" t="s">
        <v>426</v>
      </c>
      <c r="T1053" s="87"/>
      <c r="U1053" s="87"/>
      <c r="V1053" s="87"/>
      <c r="W1053" s="94"/>
    </row>
    <row r="1054" spans="1:23" ht="15" customHeight="1" outlineLevel="1" x14ac:dyDescent="0.45">
      <c r="A1054" s="13">
        <v>1051</v>
      </c>
      <c r="B1054" s="39" t="s">
        <v>524</v>
      </c>
      <c r="C1054" s="216" t="s">
        <v>525</v>
      </c>
      <c r="D1054" s="8" t="s">
        <v>870</v>
      </c>
      <c r="F1054" s="132" t="s">
        <v>181</v>
      </c>
      <c r="N1054" s="161" t="s">
        <v>871</v>
      </c>
      <c r="O1054" s="69" t="s">
        <v>490</v>
      </c>
      <c r="P1054" s="92">
        <v>16.433666666666667</v>
      </c>
      <c r="Q1054" s="92">
        <v>119.92266666666667</v>
      </c>
      <c r="R1054" s="14" t="s">
        <v>190</v>
      </c>
      <c r="S1054" s="87" t="s">
        <v>426</v>
      </c>
      <c r="T1054" s="87"/>
      <c r="U1054" s="87"/>
      <c r="V1054" s="87"/>
      <c r="W1054" s="94"/>
    </row>
    <row r="1055" spans="1:23" ht="15" customHeight="1" outlineLevel="1" x14ac:dyDescent="0.45">
      <c r="A1055" s="13">
        <v>1052</v>
      </c>
      <c r="B1055" s="39" t="s">
        <v>524</v>
      </c>
      <c r="C1055" s="216" t="s">
        <v>525</v>
      </c>
      <c r="D1055" s="8" t="s">
        <v>870</v>
      </c>
      <c r="F1055" s="132" t="s">
        <v>181</v>
      </c>
      <c r="N1055" s="161" t="s">
        <v>871</v>
      </c>
      <c r="O1055" s="69" t="s">
        <v>490</v>
      </c>
      <c r="P1055" s="92">
        <v>16.436833333333333</v>
      </c>
      <c r="Q1055" s="92">
        <v>119.9225</v>
      </c>
      <c r="R1055" s="14" t="s">
        <v>190</v>
      </c>
      <c r="S1055" s="87" t="s">
        <v>426</v>
      </c>
      <c r="T1055" s="87"/>
      <c r="U1055" s="87"/>
      <c r="V1055" s="87"/>
      <c r="W1055" s="94"/>
    </row>
    <row r="1056" spans="1:23" ht="15" customHeight="1" outlineLevel="1" x14ac:dyDescent="0.45">
      <c r="A1056" s="13">
        <v>1053</v>
      </c>
      <c r="B1056" s="39" t="s">
        <v>524</v>
      </c>
      <c r="C1056" s="216" t="s">
        <v>525</v>
      </c>
      <c r="D1056" s="8" t="s">
        <v>870</v>
      </c>
      <c r="F1056" s="132" t="s">
        <v>181</v>
      </c>
      <c r="N1056" s="161" t="s">
        <v>871</v>
      </c>
      <c r="O1056" s="69" t="s">
        <v>490</v>
      </c>
      <c r="P1056" s="92">
        <v>16.439166666666665</v>
      </c>
      <c r="Q1056" s="92">
        <v>119.92433333333334</v>
      </c>
      <c r="R1056" s="14" t="s">
        <v>190</v>
      </c>
      <c r="S1056" s="87" t="s">
        <v>426</v>
      </c>
      <c r="T1056" s="87"/>
      <c r="U1056" s="87"/>
      <c r="V1056" s="87"/>
      <c r="W1056" s="94"/>
    </row>
    <row r="1057" spans="1:23" ht="15" customHeight="1" outlineLevel="1" x14ac:dyDescent="0.45">
      <c r="A1057" s="13">
        <v>1054</v>
      </c>
      <c r="B1057" s="39" t="s">
        <v>524</v>
      </c>
      <c r="C1057" s="216" t="s">
        <v>525</v>
      </c>
      <c r="D1057" s="8" t="s">
        <v>870</v>
      </c>
      <c r="F1057" s="132" t="s">
        <v>181</v>
      </c>
      <c r="N1057" s="161" t="s">
        <v>871</v>
      </c>
      <c r="O1057" s="69" t="s">
        <v>490</v>
      </c>
      <c r="P1057" s="92">
        <v>16.439166666666665</v>
      </c>
      <c r="Q1057" s="92">
        <v>119.92433333333334</v>
      </c>
      <c r="R1057" s="14" t="s">
        <v>190</v>
      </c>
      <c r="S1057" s="87" t="s">
        <v>426</v>
      </c>
      <c r="T1057" s="87"/>
      <c r="U1057" s="87"/>
      <c r="V1057" s="87"/>
      <c r="W1057" s="94"/>
    </row>
    <row r="1058" spans="1:23" ht="15" customHeight="1" outlineLevel="1" x14ac:dyDescent="0.45">
      <c r="A1058" s="13">
        <v>1055</v>
      </c>
      <c r="B1058" s="39" t="s">
        <v>524</v>
      </c>
      <c r="C1058" s="216" t="s">
        <v>525</v>
      </c>
      <c r="D1058" s="8" t="s">
        <v>870</v>
      </c>
      <c r="F1058" s="132" t="s">
        <v>181</v>
      </c>
      <c r="N1058" s="161" t="s">
        <v>871</v>
      </c>
      <c r="O1058" s="69" t="s">
        <v>490</v>
      </c>
      <c r="P1058" s="92">
        <v>16.439166666666665</v>
      </c>
      <c r="Q1058" s="92">
        <v>119.92433333333334</v>
      </c>
      <c r="R1058" s="14" t="s">
        <v>190</v>
      </c>
      <c r="S1058" s="87" t="s">
        <v>426</v>
      </c>
      <c r="T1058" s="87"/>
      <c r="U1058" s="87"/>
      <c r="V1058" s="87"/>
      <c r="W1058" s="94"/>
    </row>
    <row r="1059" spans="1:23" ht="15" customHeight="1" outlineLevel="1" x14ac:dyDescent="0.45">
      <c r="A1059" s="13">
        <v>1056</v>
      </c>
      <c r="B1059" s="39" t="s">
        <v>524</v>
      </c>
      <c r="C1059" s="216" t="s">
        <v>525</v>
      </c>
      <c r="D1059" s="8" t="s">
        <v>870</v>
      </c>
      <c r="F1059" s="132" t="s">
        <v>181</v>
      </c>
      <c r="N1059" s="161" t="s">
        <v>871</v>
      </c>
      <c r="O1059" s="69" t="s">
        <v>490</v>
      </c>
      <c r="P1059" s="92">
        <v>16.439166666666665</v>
      </c>
      <c r="Q1059" s="92">
        <v>119.92433333333334</v>
      </c>
      <c r="R1059" s="14" t="s">
        <v>190</v>
      </c>
      <c r="S1059" s="87" t="s">
        <v>426</v>
      </c>
      <c r="T1059" s="87"/>
      <c r="U1059" s="87"/>
      <c r="V1059" s="87"/>
      <c r="W1059" s="94"/>
    </row>
    <row r="1060" spans="1:23" ht="15" customHeight="1" outlineLevel="1" x14ac:dyDescent="0.45">
      <c r="A1060" s="13">
        <v>1057</v>
      </c>
      <c r="B1060" s="39" t="s">
        <v>524</v>
      </c>
      <c r="C1060" s="216" t="s">
        <v>525</v>
      </c>
      <c r="D1060" s="8" t="s">
        <v>870</v>
      </c>
      <c r="F1060" s="132" t="s">
        <v>181</v>
      </c>
      <c r="N1060" s="161" t="s">
        <v>871</v>
      </c>
      <c r="O1060" s="69" t="s">
        <v>490</v>
      </c>
      <c r="P1060" s="92">
        <v>16.439166666666665</v>
      </c>
      <c r="Q1060" s="92">
        <v>119.92433333333334</v>
      </c>
      <c r="R1060" s="14" t="s">
        <v>190</v>
      </c>
      <c r="S1060" s="87" t="s">
        <v>426</v>
      </c>
      <c r="T1060" s="87"/>
      <c r="U1060" s="87"/>
      <c r="V1060" s="87"/>
      <c r="W1060" s="94"/>
    </row>
    <row r="1061" spans="1:23" ht="15" customHeight="1" outlineLevel="1" x14ac:dyDescent="0.45">
      <c r="A1061" s="13">
        <v>1058</v>
      </c>
      <c r="B1061" s="39" t="s">
        <v>524</v>
      </c>
      <c r="C1061" s="216" t="s">
        <v>525</v>
      </c>
      <c r="D1061" s="8" t="s">
        <v>870</v>
      </c>
      <c r="F1061" s="132" t="s">
        <v>181</v>
      </c>
      <c r="N1061" s="161" t="s">
        <v>871</v>
      </c>
      <c r="O1061" s="69" t="s">
        <v>490</v>
      </c>
      <c r="P1061" s="92">
        <v>16.439166666666665</v>
      </c>
      <c r="Q1061" s="92">
        <v>119.92433333333334</v>
      </c>
      <c r="R1061" s="14" t="s">
        <v>190</v>
      </c>
      <c r="S1061" s="87" t="s">
        <v>426</v>
      </c>
      <c r="T1061" s="87"/>
      <c r="U1061" s="87"/>
      <c r="V1061" s="87"/>
      <c r="W1061" s="94"/>
    </row>
    <row r="1062" spans="1:23" ht="15" customHeight="1" outlineLevel="1" x14ac:dyDescent="0.45">
      <c r="A1062" s="13">
        <v>1059</v>
      </c>
      <c r="B1062" s="39" t="s">
        <v>524</v>
      </c>
      <c r="C1062" s="216" t="s">
        <v>525</v>
      </c>
      <c r="D1062" s="8" t="s">
        <v>870</v>
      </c>
      <c r="F1062" s="132" t="s">
        <v>181</v>
      </c>
      <c r="N1062" s="161" t="s">
        <v>871</v>
      </c>
      <c r="O1062" s="69" t="s">
        <v>490</v>
      </c>
      <c r="P1062" s="92">
        <v>16.439166666666665</v>
      </c>
      <c r="Q1062" s="92">
        <v>119.92433333333334</v>
      </c>
      <c r="R1062" s="14" t="s">
        <v>190</v>
      </c>
      <c r="S1062" s="87" t="s">
        <v>426</v>
      </c>
      <c r="T1062" s="87"/>
      <c r="U1062" s="87"/>
      <c r="V1062" s="87"/>
      <c r="W1062" s="94"/>
    </row>
    <row r="1063" spans="1:23" ht="15" customHeight="1" outlineLevel="1" x14ac:dyDescent="0.45">
      <c r="A1063" s="13">
        <v>1060</v>
      </c>
      <c r="B1063" s="39" t="s">
        <v>524</v>
      </c>
      <c r="C1063" s="216" t="s">
        <v>525</v>
      </c>
      <c r="D1063" s="8" t="s">
        <v>870</v>
      </c>
      <c r="F1063" s="132" t="s">
        <v>181</v>
      </c>
      <c r="N1063" s="161" t="s">
        <v>871</v>
      </c>
      <c r="O1063" s="69" t="s">
        <v>490</v>
      </c>
      <c r="P1063" s="92">
        <v>16.439166666666665</v>
      </c>
      <c r="Q1063" s="92">
        <v>119.92433333333334</v>
      </c>
      <c r="R1063" s="14" t="s">
        <v>190</v>
      </c>
      <c r="S1063" s="87" t="s">
        <v>426</v>
      </c>
      <c r="T1063" s="87"/>
      <c r="U1063" s="87"/>
      <c r="V1063" s="87"/>
      <c r="W1063" s="94"/>
    </row>
    <row r="1064" spans="1:23" ht="15" customHeight="1" outlineLevel="1" x14ac:dyDescent="0.45">
      <c r="A1064" s="13">
        <v>1061</v>
      </c>
      <c r="B1064" s="39" t="s">
        <v>524</v>
      </c>
      <c r="C1064" s="216" t="s">
        <v>525</v>
      </c>
      <c r="D1064" s="8" t="s">
        <v>870</v>
      </c>
      <c r="F1064" s="132" t="s">
        <v>181</v>
      </c>
      <c r="N1064" s="161" t="s">
        <v>871</v>
      </c>
      <c r="O1064" s="69" t="s">
        <v>490</v>
      </c>
      <c r="P1064" s="92">
        <v>16.439166666666665</v>
      </c>
      <c r="Q1064" s="92">
        <v>119.92433333333334</v>
      </c>
      <c r="R1064" s="14" t="s">
        <v>190</v>
      </c>
      <c r="S1064" s="87" t="s">
        <v>426</v>
      </c>
      <c r="T1064" s="87"/>
      <c r="U1064" s="87"/>
      <c r="V1064" s="87"/>
      <c r="W1064" s="94"/>
    </row>
    <row r="1065" spans="1:23" ht="15" customHeight="1" outlineLevel="1" x14ac:dyDescent="0.45">
      <c r="A1065" s="13">
        <v>1062</v>
      </c>
      <c r="B1065" s="39" t="s">
        <v>524</v>
      </c>
      <c r="C1065" s="216" t="s">
        <v>525</v>
      </c>
      <c r="D1065" s="8" t="s">
        <v>870</v>
      </c>
      <c r="F1065" s="132" t="s">
        <v>181</v>
      </c>
      <c r="N1065" s="161" t="s">
        <v>871</v>
      </c>
      <c r="O1065" s="69" t="s">
        <v>490</v>
      </c>
      <c r="P1065" s="92">
        <v>16.439166666666665</v>
      </c>
      <c r="Q1065" s="92">
        <v>119.92433333333334</v>
      </c>
      <c r="R1065" s="14" t="s">
        <v>190</v>
      </c>
      <c r="S1065" s="87" t="s">
        <v>426</v>
      </c>
      <c r="T1065" s="87"/>
      <c r="U1065" s="87"/>
      <c r="V1065" s="87"/>
      <c r="W1065" s="94"/>
    </row>
    <row r="1066" spans="1:23" ht="15" customHeight="1" outlineLevel="1" x14ac:dyDescent="0.45">
      <c r="A1066" s="13">
        <v>1063</v>
      </c>
      <c r="B1066" s="39" t="s">
        <v>524</v>
      </c>
      <c r="C1066" s="216" t="s">
        <v>525</v>
      </c>
      <c r="D1066" s="8" t="s">
        <v>870</v>
      </c>
      <c r="F1066" s="132" t="s">
        <v>181</v>
      </c>
      <c r="N1066" s="161" t="s">
        <v>871</v>
      </c>
      <c r="O1066" s="69" t="s">
        <v>490</v>
      </c>
      <c r="P1066" s="92">
        <v>16.439166666666665</v>
      </c>
      <c r="Q1066" s="92">
        <v>119.92433333333334</v>
      </c>
      <c r="R1066" s="14" t="s">
        <v>190</v>
      </c>
      <c r="S1066" s="87" t="s">
        <v>426</v>
      </c>
      <c r="T1066" s="87"/>
      <c r="U1066" s="87"/>
      <c r="V1066" s="87"/>
      <c r="W1066" s="94"/>
    </row>
    <row r="1067" spans="1:23" ht="15" customHeight="1" outlineLevel="1" x14ac:dyDescent="0.45">
      <c r="A1067" s="13">
        <v>1064</v>
      </c>
      <c r="B1067" s="39" t="s">
        <v>524</v>
      </c>
      <c r="C1067" s="216" t="s">
        <v>525</v>
      </c>
      <c r="D1067" s="8" t="s">
        <v>870</v>
      </c>
      <c r="F1067" s="132" t="s">
        <v>181</v>
      </c>
      <c r="N1067" s="161" t="s">
        <v>871</v>
      </c>
      <c r="O1067" s="69" t="s">
        <v>490</v>
      </c>
      <c r="P1067" s="92">
        <v>16.439166666666665</v>
      </c>
      <c r="Q1067" s="92">
        <v>119.92433333333334</v>
      </c>
      <c r="R1067" s="14" t="s">
        <v>190</v>
      </c>
      <c r="S1067" s="87" t="s">
        <v>426</v>
      </c>
      <c r="T1067" s="87"/>
      <c r="U1067" s="87"/>
      <c r="V1067" s="87"/>
      <c r="W1067" s="94"/>
    </row>
    <row r="1068" spans="1:23" ht="15" customHeight="1" outlineLevel="1" x14ac:dyDescent="0.45">
      <c r="A1068" s="13">
        <v>1065</v>
      </c>
      <c r="B1068" s="39" t="s">
        <v>524</v>
      </c>
      <c r="C1068" s="216" t="s">
        <v>525</v>
      </c>
      <c r="D1068" s="8" t="s">
        <v>870</v>
      </c>
      <c r="F1068" s="132" t="s">
        <v>181</v>
      </c>
      <c r="N1068" s="161" t="s">
        <v>871</v>
      </c>
      <c r="O1068" s="69" t="s">
        <v>490</v>
      </c>
      <c r="P1068" s="92">
        <v>16.440333333333335</v>
      </c>
      <c r="Q1068" s="92">
        <v>119.92333333333333</v>
      </c>
      <c r="R1068" s="14" t="s">
        <v>190</v>
      </c>
      <c r="S1068" s="87" t="s">
        <v>426</v>
      </c>
      <c r="T1068" s="87"/>
      <c r="U1068" s="87"/>
      <c r="V1068" s="87"/>
      <c r="W1068" s="94"/>
    </row>
    <row r="1069" spans="1:23" ht="15" customHeight="1" outlineLevel="1" x14ac:dyDescent="0.45">
      <c r="A1069" s="13">
        <v>1066</v>
      </c>
      <c r="B1069" s="39" t="s">
        <v>524</v>
      </c>
      <c r="C1069" s="216" t="s">
        <v>525</v>
      </c>
      <c r="D1069" s="8" t="s">
        <v>870</v>
      </c>
      <c r="F1069" s="132" t="s">
        <v>181</v>
      </c>
      <c r="N1069" s="161" t="s">
        <v>871</v>
      </c>
      <c r="O1069" s="69" t="s">
        <v>490</v>
      </c>
      <c r="P1069" s="92">
        <v>16.441666666666666</v>
      </c>
      <c r="Q1069" s="92">
        <v>119.92066666666666</v>
      </c>
      <c r="R1069" s="14" t="s">
        <v>190</v>
      </c>
      <c r="S1069" s="87" t="s">
        <v>426</v>
      </c>
      <c r="T1069" s="87"/>
      <c r="U1069" s="87"/>
      <c r="V1069" s="87"/>
      <c r="W1069" s="94"/>
    </row>
    <row r="1070" spans="1:23" ht="15" customHeight="1" outlineLevel="1" x14ac:dyDescent="0.45">
      <c r="A1070" s="13">
        <v>1067</v>
      </c>
      <c r="B1070" s="39" t="s">
        <v>524</v>
      </c>
      <c r="C1070" s="216" t="s">
        <v>525</v>
      </c>
      <c r="D1070" s="8" t="s">
        <v>870</v>
      </c>
      <c r="F1070" s="132" t="s">
        <v>181</v>
      </c>
      <c r="N1070" s="161" t="s">
        <v>871</v>
      </c>
      <c r="O1070" s="69" t="s">
        <v>490</v>
      </c>
      <c r="P1070" s="92">
        <v>16.446166666666667</v>
      </c>
      <c r="Q1070" s="92">
        <v>119.92016666666666</v>
      </c>
      <c r="R1070" s="14" t="s">
        <v>190</v>
      </c>
      <c r="S1070" s="87" t="s">
        <v>426</v>
      </c>
      <c r="T1070" s="87"/>
      <c r="U1070" s="87"/>
      <c r="V1070" s="87"/>
      <c r="W1070" s="94"/>
    </row>
    <row r="1071" spans="1:23" ht="15" customHeight="1" outlineLevel="1" x14ac:dyDescent="0.45">
      <c r="A1071" s="13">
        <v>1068</v>
      </c>
      <c r="B1071" s="39" t="s">
        <v>524</v>
      </c>
      <c r="C1071" s="216" t="s">
        <v>525</v>
      </c>
      <c r="D1071" s="8" t="s">
        <v>870</v>
      </c>
      <c r="F1071" s="132" t="s">
        <v>181</v>
      </c>
      <c r="N1071" s="161" t="s">
        <v>871</v>
      </c>
      <c r="O1071" s="69" t="s">
        <v>490</v>
      </c>
      <c r="P1071" s="92">
        <v>16.448666666666668</v>
      </c>
      <c r="Q1071" s="92">
        <v>119.92166666666667</v>
      </c>
      <c r="R1071" s="14" t="s">
        <v>190</v>
      </c>
      <c r="S1071" s="87" t="s">
        <v>426</v>
      </c>
      <c r="T1071" s="87"/>
      <c r="U1071" s="87"/>
      <c r="V1071" s="87"/>
      <c r="W1071" s="94"/>
    </row>
    <row r="1072" spans="1:23" ht="15" customHeight="1" outlineLevel="1" x14ac:dyDescent="0.45">
      <c r="A1072" s="13">
        <v>1069</v>
      </c>
      <c r="B1072" s="39" t="s">
        <v>524</v>
      </c>
      <c r="C1072" s="216" t="s">
        <v>525</v>
      </c>
      <c r="D1072" s="8" t="s">
        <v>870</v>
      </c>
      <c r="F1072" s="132" t="s">
        <v>181</v>
      </c>
      <c r="N1072" s="161" t="s">
        <v>871</v>
      </c>
      <c r="O1072" s="69" t="s">
        <v>490</v>
      </c>
      <c r="P1072" s="92">
        <v>16.450500000000002</v>
      </c>
      <c r="Q1072" s="92">
        <v>119.9225</v>
      </c>
      <c r="R1072" s="14" t="s">
        <v>190</v>
      </c>
      <c r="S1072" s="87" t="s">
        <v>426</v>
      </c>
      <c r="T1072" s="87"/>
      <c r="U1072" s="87"/>
      <c r="V1072" s="87"/>
      <c r="W1072" s="94"/>
    </row>
    <row r="1073" spans="1:23" ht="15" customHeight="1" outlineLevel="1" x14ac:dyDescent="0.45">
      <c r="A1073" s="13">
        <v>1070</v>
      </c>
      <c r="B1073" s="39" t="s">
        <v>524</v>
      </c>
      <c r="C1073" s="216" t="s">
        <v>525</v>
      </c>
      <c r="D1073" s="8" t="s">
        <v>870</v>
      </c>
      <c r="F1073" s="132" t="s">
        <v>181</v>
      </c>
      <c r="N1073" s="161" t="s">
        <v>872</v>
      </c>
      <c r="O1073" s="69" t="s">
        <v>490</v>
      </c>
      <c r="P1073" s="92">
        <v>13.522500000000001</v>
      </c>
      <c r="Q1073" s="92">
        <v>120.95050000000001</v>
      </c>
      <c r="R1073" s="14" t="s">
        <v>190</v>
      </c>
      <c r="S1073" s="87" t="s">
        <v>426</v>
      </c>
      <c r="T1073" s="87"/>
      <c r="U1073" s="87"/>
      <c r="V1073" s="87"/>
      <c r="W1073" s="94"/>
    </row>
    <row r="1074" spans="1:23" ht="15" customHeight="1" outlineLevel="1" x14ac:dyDescent="0.45">
      <c r="A1074" s="13">
        <v>1071</v>
      </c>
      <c r="B1074" s="39" t="s">
        <v>524</v>
      </c>
      <c r="C1074" s="216" t="s">
        <v>525</v>
      </c>
      <c r="D1074" s="8" t="s">
        <v>870</v>
      </c>
      <c r="F1074" s="132" t="s">
        <v>181</v>
      </c>
      <c r="N1074" s="161" t="s">
        <v>872</v>
      </c>
      <c r="O1074" s="69" t="s">
        <v>490</v>
      </c>
      <c r="P1074" s="92">
        <v>13.506833333333333</v>
      </c>
      <c r="Q1074" s="92">
        <v>120.96233333333333</v>
      </c>
      <c r="R1074" s="14" t="s">
        <v>190</v>
      </c>
      <c r="S1074" s="87" t="s">
        <v>426</v>
      </c>
      <c r="T1074" s="87"/>
      <c r="U1074" s="87"/>
      <c r="V1074" s="87"/>
      <c r="W1074" s="94"/>
    </row>
    <row r="1075" spans="1:23" ht="15" customHeight="1" outlineLevel="1" x14ac:dyDescent="0.45">
      <c r="A1075" s="13">
        <v>1072</v>
      </c>
      <c r="B1075" s="39" t="s">
        <v>524</v>
      </c>
      <c r="C1075" s="216" t="s">
        <v>525</v>
      </c>
      <c r="D1075" s="8" t="s">
        <v>870</v>
      </c>
      <c r="F1075" s="132" t="s">
        <v>181</v>
      </c>
      <c r="N1075" s="161" t="s">
        <v>872</v>
      </c>
      <c r="O1075" s="69" t="s">
        <v>490</v>
      </c>
      <c r="P1075" s="92">
        <v>13.5421666667</v>
      </c>
      <c r="Q1075" s="92">
        <v>120.94733333333333</v>
      </c>
      <c r="R1075" s="14" t="s">
        <v>190</v>
      </c>
      <c r="S1075" s="87" t="s">
        <v>426</v>
      </c>
      <c r="T1075" s="87"/>
      <c r="U1075" s="87"/>
      <c r="V1075" s="87"/>
      <c r="W1075" s="94"/>
    </row>
    <row r="1076" spans="1:23" ht="15" customHeight="1" outlineLevel="1" x14ac:dyDescent="0.45">
      <c r="A1076" s="13">
        <v>1073</v>
      </c>
      <c r="B1076" s="39" t="s">
        <v>524</v>
      </c>
      <c r="C1076" s="216" t="s">
        <v>525</v>
      </c>
      <c r="D1076" s="8" t="s">
        <v>870</v>
      </c>
      <c r="F1076" s="132" t="s">
        <v>181</v>
      </c>
      <c r="N1076" s="161" t="s">
        <v>872</v>
      </c>
      <c r="O1076" s="69" t="s">
        <v>490</v>
      </c>
      <c r="P1076" s="92">
        <v>13.519166666666667</v>
      </c>
      <c r="Q1076" s="92">
        <v>120.95399999999999</v>
      </c>
      <c r="R1076" s="14" t="s">
        <v>190</v>
      </c>
      <c r="S1076" s="87" t="s">
        <v>426</v>
      </c>
      <c r="T1076" s="87"/>
      <c r="U1076" s="87"/>
      <c r="V1076" s="87"/>
      <c r="W1076" s="94"/>
    </row>
    <row r="1077" spans="1:23" ht="15" customHeight="1" outlineLevel="1" x14ac:dyDescent="0.45">
      <c r="A1077" s="13">
        <v>1074</v>
      </c>
      <c r="B1077" s="39" t="s">
        <v>524</v>
      </c>
      <c r="C1077" s="216" t="s">
        <v>525</v>
      </c>
      <c r="D1077" s="8" t="s">
        <v>870</v>
      </c>
      <c r="F1077" s="132" t="s">
        <v>181</v>
      </c>
      <c r="N1077" s="161" t="s">
        <v>872</v>
      </c>
      <c r="O1077" s="69" t="s">
        <v>490</v>
      </c>
      <c r="P1077" s="92">
        <v>13.503500000000001</v>
      </c>
      <c r="Q1077" s="92">
        <v>120.95116666666667</v>
      </c>
      <c r="R1077" s="14" t="s">
        <v>190</v>
      </c>
      <c r="S1077" s="87" t="s">
        <v>426</v>
      </c>
      <c r="T1077" s="87"/>
      <c r="U1077" s="87"/>
      <c r="V1077" s="87"/>
      <c r="W1077" s="94"/>
    </row>
    <row r="1078" spans="1:23" ht="15" customHeight="1" outlineLevel="1" x14ac:dyDescent="0.45">
      <c r="A1078" s="13">
        <v>1075</v>
      </c>
      <c r="B1078" s="39" t="s">
        <v>524</v>
      </c>
      <c r="C1078" s="216" t="s">
        <v>525</v>
      </c>
      <c r="D1078" s="8" t="s">
        <v>870</v>
      </c>
      <c r="F1078" s="132" t="s">
        <v>181</v>
      </c>
      <c r="N1078" s="161" t="s">
        <v>872</v>
      </c>
      <c r="O1078" s="69" t="s">
        <v>490</v>
      </c>
      <c r="P1078" s="92">
        <v>13.507666666666667</v>
      </c>
      <c r="Q1078" s="92">
        <v>120.9415</v>
      </c>
      <c r="R1078" s="14" t="s">
        <v>190</v>
      </c>
      <c r="S1078" s="87" t="s">
        <v>426</v>
      </c>
      <c r="T1078" s="87"/>
      <c r="U1078" s="87"/>
      <c r="V1078" s="87"/>
      <c r="W1078" s="94"/>
    </row>
    <row r="1079" spans="1:23" ht="15" customHeight="1" outlineLevel="1" x14ac:dyDescent="0.45">
      <c r="A1079" s="13">
        <v>1076</v>
      </c>
      <c r="B1079" s="39" t="s">
        <v>524</v>
      </c>
      <c r="C1079" s="216" t="s">
        <v>525</v>
      </c>
      <c r="D1079" s="8" t="s">
        <v>870</v>
      </c>
      <c r="F1079" s="132" t="s">
        <v>181</v>
      </c>
      <c r="N1079" s="161" t="s">
        <v>872</v>
      </c>
      <c r="O1079" s="69" t="s">
        <v>490</v>
      </c>
      <c r="P1079" s="92">
        <v>13.515000000000001</v>
      </c>
      <c r="Q1079" s="92">
        <v>120.9705</v>
      </c>
      <c r="R1079" s="14" t="s">
        <v>190</v>
      </c>
      <c r="S1079" s="87" t="s">
        <v>426</v>
      </c>
      <c r="T1079" s="87"/>
      <c r="U1079" s="87"/>
      <c r="V1079" s="87"/>
      <c r="W1079" s="94"/>
    </row>
    <row r="1080" spans="1:23" ht="15" customHeight="1" outlineLevel="1" x14ac:dyDescent="0.45">
      <c r="A1080" s="13">
        <v>1077</v>
      </c>
      <c r="B1080" s="39" t="s">
        <v>524</v>
      </c>
      <c r="C1080" s="216" t="s">
        <v>525</v>
      </c>
      <c r="D1080" s="8" t="s">
        <v>870</v>
      </c>
      <c r="F1080" s="132" t="s">
        <v>181</v>
      </c>
      <c r="N1080" s="161" t="s">
        <v>872</v>
      </c>
      <c r="O1080" s="69" t="s">
        <v>490</v>
      </c>
      <c r="P1080" s="92">
        <v>13.505000000000001</v>
      </c>
      <c r="Q1080" s="92">
        <v>120.95183333333334</v>
      </c>
      <c r="R1080" s="14" t="s">
        <v>190</v>
      </c>
      <c r="S1080" s="87" t="s">
        <v>426</v>
      </c>
      <c r="T1080" s="87"/>
      <c r="U1080" s="87"/>
      <c r="V1080" s="87"/>
      <c r="W1080" s="94"/>
    </row>
    <row r="1081" spans="1:23" ht="15" customHeight="1" outlineLevel="1" x14ac:dyDescent="0.45">
      <c r="A1081" s="13">
        <v>1078</v>
      </c>
      <c r="B1081" s="39" t="s">
        <v>524</v>
      </c>
      <c r="C1081" s="216" t="s">
        <v>525</v>
      </c>
      <c r="D1081" s="8" t="s">
        <v>870</v>
      </c>
      <c r="F1081" s="132" t="s">
        <v>181</v>
      </c>
      <c r="N1081" s="161" t="s">
        <v>872</v>
      </c>
      <c r="O1081" s="69" t="s">
        <v>490</v>
      </c>
      <c r="P1081" s="92">
        <v>13.503500000000001</v>
      </c>
      <c r="Q1081" s="92">
        <v>120.95466666666667</v>
      </c>
      <c r="R1081" s="14" t="s">
        <v>190</v>
      </c>
      <c r="S1081" s="87" t="s">
        <v>426</v>
      </c>
      <c r="T1081" s="87"/>
      <c r="U1081" s="87"/>
      <c r="V1081" s="87"/>
      <c r="W1081" s="94"/>
    </row>
    <row r="1082" spans="1:23" ht="15" customHeight="1" outlineLevel="1" x14ac:dyDescent="0.45">
      <c r="A1082" s="13">
        <v>1079</v>
      </c>
      <c r="B1082" s="39" t="s">
        <v>524</v>
      </c>
      <c r="C1082" s="216" t="s">
        <v>525</v>
      </c>
      <c r="D1082" s="8" t="s">
        <v>870</v>
      </c>
      <c r="F1082" s="132" t="s">
        <v>181</v>
      </c>
      <c r="N1082" s="161" t="s">
        <v>872</v>
      </c>
      <c r="O1082" s="69" t="s">
        <v>490</v>
      </c>
      <c r="P1082" s="92">
        <v>13.503333333333334</v>
      </c>
      <c r="Q1082" s="92">
        <v>120.95016666666666</v>
      </c>
      <c r="R1082" s="14" t="s">
        <v>190</v>
      </c>
      <c r="S1082" s="87" t="s">
        <v>426</v>
      </c>
      <c r="T1082" s="87"/>
      <c r="U1082" s="87"/>
      <c r="V1082" s="87"/>
      <c r="W1082" s="94"/>
    </row>
    <row r="1083" spans="1:23" ht="15" customHeight="1" outlineLevel="1" x14ac:dyDescent="0.45">
      <c r="A1083" s="13">
        <v>1080</v>
      </c>
      <c r="B1083" s="39" t="s">
        <v>524</v>
      </c>
      <c r="C1083" s="216" t="s">
        <v>525</v>
      </c>
      <c r="D1083" s="8" t="s">
        <v>870</v>
      </c>
      <c r="F1083" s="132" t="s">
        <v>181</v>
      </c>
      <c r="N1083" s="161" t="s">
        <v>873</v>
      </c>
      <c r="O1083" s="69" t="s">
        <v>490</v>
      </c>
      <c r="P1083" s="92">
        <v>11.110666666666667</v>
      </c>
      <c r="Q1083" s="92">
        <v>119.422</v>
      </c>
      <c r="R1083" s="14" t="s">
        <v>190</v>
      </c>
      <c r="S1083" s="87" t="s">
        <v>426</v>
      </c>
      <c r="T1083" s="87"/>
      <c r="U1083" s="87"/>
      <c r="V1083" s="87"/>
      <c r="W1083" s="94"/>
    </row>
    <row r="1084" spans="1:23" ht="15" customHeight="1" outlineLevel="1" x14ac:dyDescent="0.45">
      <c r="A1084" s="13">
        <v>1081</v>
      </c>
      <c r="B1084" s="39" t="s">
        <v>524</v>
      </c>
      <c r="C1084" s="216" t="s">
        <v>525</v>
      </c>
      <c r="D1084" s="8" t="s">
        <v>870</v>
      </c>
      <c r="F1084" s="132" t="s">
        <v>181</v>
      </c>
      <c r="N1084" s="161" t="s">
        <v>873</v>
      </c>
      <c r="O1084" s="69" t="s">
        <v>490</v>
      </c>
      <c r="P1084" s="92">
        <v>11.102333333333334</v>
      </c>
      <c r="Q1084" s="92">
        <v>119.4165</v>
      </c>
      <c r="R1084" s="14" t="s">
        <v>190</v>
      </c>
      <c r="S1084" s="87" t="s">
        <v>426</v>
      </c>
      <c r="T1084" s="87"/>
      <c r="U1084" s="87"/>
      <c r="V1084" s="87"/>
      <c r="W1084" s="94"/>
    </row>
    <row r="1085" spans="1:23" ht="15" customHeight="1" outlineLevel="1" x14ac:dyDescent="0.45">
      <c r="A1085" s="13">
        <v>1082</v>
      </c>
      <c r="B1085" s="39" t="s">
        <v>524</v>
      </c>
      <c r="C1085" s="216" t="s">
        <v>525</v>
      </c>
      <c r="D1085" s="8" t="s">
        <v>870</v>
      </c>
      <c r="F1085" s="132" t="s">
        <v>181</v>
      </c>
      <c r="N1085" s="161" t="s">
        <v>873</v>
      </c>
      <c r="O1085" s="69" t="s">
        <v>490</v>
      </c>
      <c r="P1085" s="92">
        <v>11.1015</v>
      </c>
      <c r="Q1085" s="92">
        <v>119.40600000000001</v>
      </c>
      <c r="R1085" s="14" t="s">
        <v>190</v>
      </c>
      <c r="S1085" s="87" t="s">
        <v>426</v>
      </c>
      <c r="T1085" s="87"/>
      <c r="U1085" s="87"/>
      <c r="V1085" s="87"/>
      <c r="W1085" s="94"/>
    </row>
    <row r="1086" spans="1:23" ht="15" customHeight="1" outlineLevel="1" x14ac:dyDescent="0.45">
      <c r="A1086" s="13">
        <v>1083</v>
      </c>
      <c r="B1086" s="39" t="s">
        <v>524</v>
      </c>
      <c r="C1086" s="216" t="s">
        <v>525</v>
      </c>
      <c r="D1086" s="8" t="s">
        <v>870</v>
      </c>
      <c r="F1086" s="132" t="s">
        <v>181</v>
      </c>
      <c r="N1086" s="161" t="s">
        <v>873</v>
      </c>
      <c r="O1086" s="69" t="s">
        <v>490</v>
      </c>
      <c r="P1086" s="92">
        <v>11.141</v>
      </c>
      <c r="Q1086" s="92">
        <v>119.41333333333333</v>
      </c>
      <c r="R1086" s="14" t="s">
        <v>190</v>
      </c>
      <c r="S1086" s="87" t="s">
        <v>426</v>
      </c>
      <c r="T1086" s="87"/>
      <c r="U1086" s="87"/>
      <c r="V1086" s="87"/>
      <c r="W1086" s="94"/>
    </row>
    <row r="1087" spans="1:23" ht="15" customHeight="1" outlineLevel="1" x14ac:dyDescent="0.45">
      <c r="A1087" s="13">
        <v>1084</v>
      </c>
      <c r="B1087" s="39" t="s">
        <v>524</v>
      </c>
      <c r="C1087" s="216" t="s">
        <v>525</v>
      </c>
      <c r="D1087" s="8" t="s">
        <v>870</v>
      </c>
      <c r="F1087" s="132" t="s">
        <v>181</v>
      </c>
      <c r="N1087" s="161" t="s">
        <v>873</v>
      </c>
      <c r="O1087" s="69" t="s">
        <v>490</v>
      </c>
      <c r="P1087" s="92">
        <v>11.1435</v>
      </c>
      <c r="Q1087" s="92">
        <v>119.41833333333334</v>
      </c>
      <c r="R1087" s="14" t="s">
        <v>190</v>
      </c>
      <c r="S1087" s="87" t="s">
        <v>426</v>
      </c>
      <c r="T1087" s="87"/>
      <c r="U1087" s="87"/>
      <c r="V1087" s="87"/>
      <c r="W1087" s="94"/>
    </row>
    <row r="1088" spans="1:23" ht="15" customHeight="1" outlineLevel="1" x14ac:dyDescent="0.45">
      <c r="A1088" s="13">
        <v>1085</v>
      </c>
      <c r="B1088" s="39" t="s">
        <v>524</v>
      </c>
      <c r="C1088" s="216" t="s">
        <v>525</v>
      </c>
      <c r="D1088" s="8" t="s">
        <v>870</v>
      </c>
      <c r="F1088" s="132" t="s">
        <v>181</v>
      </c>
      <c r="N1088" s="161" t="s">
        <v>873</v>
      </c>
      <c r="O1088" s="69" t="s">
        <v>490</v>
      </c>
      <c r="P1088" s="92">
        <v>11.144</v>
      </c>
      <c r="Q1088" s="92">
        <v>119.41916666666667</v>
      </c>
      <c r="R1088" s="14" t="s">
        <v>190</v>
      </c>
      <c r="S1088" s="87" t="s">
        <v>426</v>
      </c>
      <c r="T1088" s="87"/>
      <c r="U1088" s="87"/>
      <c r="V1088" s="87"/>
      <c r="W1088" s="94"/>
    </row>
    <row r="1089" spans="1:23" ht="15" customHeight="1" outlineLevel="1" x14ac:dyDescent="0.45">
      <c r="A1089" s="13">
        <v>1086</v>
      </c>
      <c r="B1089" s="39" t="s">
        <v>524</v>
      </c>
      <c r="C1089" s="216" t="s">
        <v>525</v>
      </c>
      <c r="D1089" s="8" t="s">
        <v>870</v>
      </c>
      <c r="F1089" s="132" t="s">
        <v>181</v>
      </c>
      <c r="N1089" s="161" t="s">
        <v>873</v>
      </c>
      <c r="O1089" s="69" t="s">
        <v>490</v>
      </c>
      <c r="P1089" s="92">
        <v>11.143666666666666</v>
      </c>
      <c r="Q1089" s="92">
        <v>119.41733333333333</v>
      </c>
      <c r="R1089" s="14" t="s">
        <v>190</v>
      </c>
      <c r="S1089" s="87" t="s">
        <v>426</v>
      </c>
      <c r="T1089" s="87"/>
      <c r="U1089" s="87"/>
      <c r="V1089" s="87"/>
      <c r="W1089" s="94"/>
    </row>
    <row r="1090" spans="1:23" ht="15" customHeight="1" outlineLevel="1" x14ac:dyDescent="0.45">
      <c r="A1090" s="13">
        <v>1087</v>
      </c>
      <c r="B1090" s="39" t="s">
        <v>524</v>
      </c>
      <c r="C1090" s="216" t="s">
        <v>525</v>
      </c>
      <c r="D1090" s="8" t="s">
        <v>870</v>
      </c>
      <c r="F1090" s="132" t="s">
        <v>181</v>
      </c>
      <c r="N1090" s="161" t="s">
        <v>873</v>
      </c>
      <c r="O1090" s="69" t="s">
        <v>490</v>
      </c>
      <c r="P1090" s="92">
        <v>11.146000000000001</v>
      </c>
      <c r="Q1090" s="92">
        <v>119.42066666666666</v>
      </c>
      <c r="R1090" s="14" t="s">
        <v>190</v>
      </c>
      <c r="S1090" s="87" t="s">
        <v>426</v>
      </c>
      <c r="T1090" s="87"/>
      <c r="U1090" s="87"/>
      <c r="V1090" s="87"/>
      <c r="W1090" s="94"/>
    </row>
    <row r="1091" spans="1:23" ht="15" customHeight="1" outlineLevel="1" x14ac:dyDescent="0.45">
      <c r="A1091" s="13">
        <v>1088</v>
      </c>
      <c r="B1091" s="39" t="s">
        <v>524</v>
      </c>
      <c r="C1091" s="216" t="s">
        <v>525</v>
      </c>
      <c r="D1091" s="8" t="s">
        <v>870</v>
      </c>
      <c r="F1091" s="132" t="s">
        <v>181</v>
      </c>
      <c r="N1091" s="161" t="s">
        <v>873</v>
      </c>
      <c r="O1091" s="69" t="s">
        <v>490</v>
      </c>
      <c r="P1091" s="92">
        <v>11.140833333333333</v>
      </c>
      <c r="Q1091" s="92">
        <v>119.40583333333333</v>
      </c>
      <c r="R1091" s="14" t="s">
        <v>190</v>
      </c>
      <c r="S1091" s="87" t="s">
        <v>426</v>
      </c>
      <c r="T1091" s="87"/>
      <c r="U1091" s="87"/>
      <c r="V1091" s="87"/>
      <c r="W1091" s="94"/>
    </row>
    <row r="1092" spans="1:23" ht="15" customHeight="1" outlineLevel="1" x14ac:dyDescent="0.45">
      <c r="A1092" s="13">
        <v>1089</v>
      </c>
      <c r="B1092" s="39" t="s">
        <v>524</v>
      </c>
      <c r="C1092" s="216" t="s">
        <v>525</v>
      </c>
      <c r="D1092" s="8" t="s">
        <v>870</v>
      </c>
      <c r="F1092" s="132" t="s">
        <v>181</v>
      </c>
      <c r="N1092" s="161" t="s">
        <v>873</v>
      </c>
      <c r="O1092" s="69" t="s">
        <v>490</v>
      </c>
      <c r="P1092" s="92">
        <v>11.146833333333333</v>
      </c>
      <c r="Q1092" s="92">
        <v>119.39183333333334</v>
      </c>
      <c r="R1092" s="14" t="s">
        <v>190</v>
      </c>
      <c r="S1092" s="87" t="s">
        <v>426</v>
      </c>
      <c r="T1092" s="87"/>
      <c r="U1092" s="87"/>
      <c r="V1092" s="87"/>
      <c r="W1092" s="94"/>
    </row>
    <row r="1093" spans="1:23" ht="15" customHeight="1" outlineLevel="1" x14ac:dyDescent="0.45">
      <c r="A1093" s="13">
        <v>1090</v>
      </c>
      <c r="B1093" s="39" t="s">
        <v>524</v>
      </c>
      <c r="C1093" s="216" t="s">
        <v>525</v>
      </c>
      <c r="D1093" s="8" t="s">
        <v>870</v>
      </c>
      <c r="F1093" s="132" t="s">
        <v>181</v>
      </c>
      <c r="N1093" s="161" t="s">
        <v>873</v>
      </c>
      <c r="O1093" s="69" t="s">
        <v>490</v>
      </c>
      <c r="P1093" s="92">
        <v>11.042333333333334</v>
      </c>
      <c r="Q1093" s="92">
        <v>119.3845</v>
      </c>
      <c r="R1093" s="14" t="s">
        <v>190</v>
      </c>
      <c r="S1093" s="87" t="s">
        <v>426</v>
      </c>
      <c r="T1093" s="87"/>
      <c r="U1093" s="87"/>
      <c r="V1093" s="87"/>
      <c r="W1093" s="94"/>
    </row>
    <row r="1094" spans="1:23" ht="15" customHeight="1" outlineLevel="1" x14ac:dyDescent="0.45">
      <c r="A1094" s="13">
        <v>1091</v>
      </c>
      <c r="B1094" s="39" t="s">
        <v>524</v>
      </c>
      <c r="C1094" s="216" t="s">
        <v>525</v>
      </c>
      <c r="D1094" s="8" t="s">
        <v>870</v>
      </c>
      <c r="F1094" s="132" t="s">
        <v>181</v>
      </c>
      <c r="N1094" s="161" t="s">
        <v>873</v>
      </c>
      <c r="O1094" s="69" t="s">
        <v>490</v>
      </c>
      <c r="P1094" s="92">
        <v>11.183833333333334</v>
      </c>
      <c r="Q1094" s="92">
        <v>119.3905</v>
      </c>
      <c r="R1094" s="14" t="s">
        <v>190</v>
      </c>
      <c r="S1094" s="87" t="s">
        <v>426</v>
      </c>
      <c r="T1094" s="87"/>
      <c r="U1094" s="87"/>
      <c r="V1094" s="87"/>
      <c r="W1094" s="94"/>
    </row>
    <row r="1095" spans="1:23" ht="15" customHeight="1" outlineLevel="1" x14ac:dyDescent="0.45">
      <c r="A1095" s="13">
        <v>1092</v>
      </c>
      <c r="B1095" s="39" t="s">
        <v>524</v>
      </c>
      <c r="C1095" s="216" t="s">
        <v>525</v>
      </c>
      <c r="D1095" s="8" t="s">
        <v>870</v>
      </c>
      <c r="F1095" s="132" t="s">
        <v>181</v>
      </c>
      <c r="N1095" s="161" t="s">
        <v>874</v>
      </c>
      <c r="O1095" s="69" t="s">
        <v>495</v>
      </c>
      <c r="P1095" s="92">
        <v>7.3051666666666666</v>
      </c>
      <c r="Q1095" s="92">
        <v>99.407166666666669</v>
      </c>
      <c r="R1095" s="249" t="s">
        <v>197</v>
      </c>
      <c r="S1095" s="87" t="s">
        <v>426</v>
      </c>
      <c r="T1095" s="87"/>
      <c r="U1095" s="87"/>
      <c r="V1095" s="87"/>
      <c r="W1095" s="94"/>
    </row>
    <row r="1096" spans="1:23" ht="15" customHeight="1" outlineLevel="1" x14ac:dyDescent="0.45">
      <c r="A1096" s="13">
        <v>1093</v>
      </c>
      <c r="B1096" s="39" t="s">
        <v>524</v>
      </c>
      <c r="C1096" s="216" t="s">
        <v>525</v>
      </c>
      <c r="D1096" s="8" t="s">
        <v>870</v>
      </c>
      <c r="F1096" s="132" t="s">
        <v>181</v>
      </c>
      <c r="N1096" s="161" t="s">
        <v>874</v>
      </c>
      <c r="O1096" s="69" t="s">
        <v>495</v>
      </c>
      <c r="P1096" s="92">
        <v>7.2748333333333335</v>
      </c>
      <c r="Q1096" s="92">
        <v>99.412499999999994</v>
      </c>
      <c r="R1096" s="249" t="s">
        <v>197</v>
      </c>
      <c r="S1096" s="87" t="s">
        <v>426</v>
      </c>
      <c r="T1096" s="87"/>
      <c r="U1096" s="87"/>
      <c r="V1096" s="87"/>
      <c r="W1096" s="94"/>
    </row>
    <row r="1097" spans="1:23" ht="15" customHeight="1" outlineLevel="1" x14ac:dyDescent="0.45">
      <c r="A1097" s="13">
        <v>1094</v>
      </c>
      <c r="B1097" s="39" t="s">
        <v>524</v>
      </c>
      <c r="C1097" s="216" t="s">
        <v>525</v>
      </c>
      <c r="D1097" s="8" t="s">
        <v>870</v>
      </c>
      <c r="F1097" s="132" t="s">
        <v>181</v>
      </c>
      <c r="N1097" s="161" t="s">
        <v>874</v>
      </c>
      <c r="O1097" s="69" t="s">
        <v>495</v>
      </c>
      <c r="P1097" s="92">
        <v>7.2714999999999996</v>
      </c>
      <c r="Q1097" s="92">
        <v>99.411000000000001</v>
      </c>
      <c r="R1097" s="249" t="s">
        <v>197</v>
      </c>
      <c r="S1097" s="87" t="s">
        <v>426</v>
      </c>
      <c r="T1097" s="87"/>
      <c r="U1097" s="87"/>
      <c r="V1097" s="87"/>
      <c r="W1097" s="94"/>
    </row>
    <row r="1098" spans="1:23" ht="15" customHeight="1" outlineLevel="1" x14ac:dyDescent="0.45">
      <c r="A1098" s="13">
        <v>1095</v>
      </c>
      <c r="B1098" s="39" t="s">
        <v>524</v>
      </c>
      <c r="C1098" s="216" t="s">
        <v>525</v>
      </c>
      <c r="D1098" s="8" t="s">
        <v>870</v>
      </c>
      <c r="F1098" s="132" t="s">
        <v>181</v>
      </c>
      <c r="N1098" s="161" t="s">
        <v>874</v>
      </c>
      <c r="O1098" s="69" t="s">
        <v>495</v>
      </c>
      <c r="P1098" s="92">
        <v>7.2445000000000004</v>
      </c>
      <c r="Q1098" s="92">
        <v>99.422333333333327</v>
      </c>
      <c r="R1098" s="249" t="s">
        <v>197</v>
      </c>
      <c r="S1098" s="87" t="s">
        <v>426</v>
      </c>
      <c r="T1098" s="87"/>
      <c r="U1098" s="87"/>
      <c r="V1098" s="87"/>
      <c r="W1098" s="94"/>
    </row>
    <row r="1099" spans="1:23" ht="15" customHeight="1" outlineLevel="1" x14ac:dyDescent="0.45">
      <c r="A1099" s="13">
        <v>1096</v>
      </c>
      <c r="B1099" s="39" t="s">
        <v>524</v>
      </c>
      <c r="C1099" s="216" t="s">
        <v>525</v>
      </c>
      <c r="D1099" s="8" t="s">
        <v>870</v>
      </c>
      <c r="F1099" s="132" t="s">
        <v>181</v>
      </c>
      <c r="N1099" s="161" t="s">
        <v>874</v>
      </c>
      <c r="O1099" s="69" t="s">
        <v>495</v>
      </c>
      <c r="P1099" s="92">
        <v>7.2568333333333337</v>
      </c>
      <c r="Q1099" s="92">
        <v>99.450166666666661</v>
      </c>
      <c r="R1099" s="249" t="s">
        <v>197</v>
      </c>
      <c r="S1099" s="87" t="s">
        <v>426</v>
      </c>
      <c r="T1099" s="87"/>
      <c r="U1099" s="87"/>
      <c r="V1099" s="87"/>
      <c r="W1099" s="94"/>
    </row>
    <row r="1100" spans="1:23" ht="15" customHeight="1" outlineLevel="1" x14ac:dyDescent="0.45">
      <c r="A1100" s="13">
        <v>1097</v>
      </c>
      <c r="B1100" s="39" t="s">
        <v>524</v>
      </c>
      <c r="C1100" s="216" t="s">
        <v>525</v>
      </c>
      <c r="D1100" s="8" t="s">
        <v>870</v>
      </c>
      <c r="F1100" s="132" t="s">
        <v>181</v>
      </c>
      <c r="N1100" s="161" t="s">
        <v>874</v>
      </c>
      <c r="O1100" s="69" t="s">
        <v>495</v>
      </c>
      <c r="P1100" s="92">
        <v>7.2721666666666662</v>
      </c>
      <c r="Q1100" s="92">
        <v>99.463499999999996</v>
      </c>
      <c r="R1100" s="249" t="s">
        <v>197</v>
      </c>
      <c r="S1100" s="87" t="s">
        <v>426</v>
      </c>
      <c r="T1100" s="87"/>
      <c r="U1100" s="87"/>
      <c r="V1100" s="87"/>
      <c r="W1100" s="94"/>
    </row>
    <row r="1101" spans="1:23" ht="15" customHeight="1" outlineLevel="1" x14ac:dyDescent="0.45">
      <c r="A1101" s="13">
        <v>1098</v>
      </c>
      <c r="B1101" s="39" t="s">
        <v>524</v>
      </c>
      <c r="C1101" s="216" t="s">
        <v>525</v>
      </c>
      <c r="D1101" s="8" t="s">
        <v>870</v>
      </c>
      <c r="F1101" s="132" t="s">
        <v>181</v>
      </c>
      <c r="N1101" s="161" t="s">
        <v>874</v>
      </c>
      <c r="O1101" s="69" t="s">
        <v>495</v>
      </c>
      <c r="P1101" s="92">
        <v>7.2625000000000002</v>
      </c>
      <c r="Q1101" s="92">
        <v>99.457333333333338</v>
      </c>
      <c r="R1101" s="249" t="s">
        <v>197</v>
      </c>
      <c r="S1101" s="87" t="s">
        <v>426</v>
      </c>
      <c r="T1101" s="87"/>
      <c r="U1101" s="87"/>
      <c r="V1101" s="87"/>
      <c r="W1101" s="94"/>
    </row>
    <row r="1102" spans="1:23" ht="15" customHeight="1" outlineLevel="1" x14ac:dyDescent="0.45">
      <c r="A1102" s="13">
        <v>1099</v>
      </c>
      <c r="B1102" s="39" t="s">
        <v>524</v>
      </c>
      <c r="C1102" s="216" t="s">
        <v>525</v>
      </c>
      <c r="D1102" s="8" t="s">
        <v>870</v>
      </c>
      <c r="F1102" s="132" t="s">
        <v>181</v>
      </c>
      <c r="N1102" s="161" t="s">
        <v>874</v>
      </c>
      <c r="O1102" s="69" t="s">
        <v>495</v>
      </c>
      <c r="P1102" s="92">
        <v>7.2383333333333333</v>
      </c>
      <c r="Q1102" s="92">
        <v>99.440333333333328</v>
      </c>
      <c r="R1102" s="249" t="s">
        <v>197</v>
      </c>
      <c r="S1102" s="87" t="s">
        <v>426</v>
      </c>
      <c r="T1102" s="87"/>
      <c r="U1102" s="87"/>
      <c r="V1102" s="87"/>
      <c r="W1102" s="94"/>
    </row>
    <row r="1103" spans="1:23" ht="15" customHeight="1" outlineLevel="1" x14ac:dyDescent="0.45">
      <c r="A1103" s="13">
        <v>1100</v>
      </c>
      <c r="B1103" s="39" t="s">
        <v>524</v>
      </c>
      <c r="C1103" s="216" t="s">
        <v>525</v>
      </c>
      <c r="D1103" s="8" t="s">
        <v>870</v>
      </c>
      <c r="F1103" s="132" t="s">
        <v>181</v>
      </c>
      <c r="N1103" s="161" t="s">
        <v>874</v>
      </c>
      <c r="O1103" s="69" t="s">
        <v>495</v>
      </c>
      <c r="P1103" s="92">
        <v>7.2556666666666665</v>
      </c>
      <c r="Q1103" s="92">
        <v>99.462166666666661</v>
      </c>
      <c r="R1103" s="249" t="s">
        <v>197</v>
      </c>
      <c r="S1103" s="87" t="s">
        <v>426</v>
      </c>
      <c r="T1103" s="87"/>
      <c r="U1103" s="87"/>
      <c r="V1103" s="87"/>
      <c r="W1103" s="94"/>
    </row>
    <row r="1104" spans="1:23" ht="15" customHeight="1" outlineLevel="1" x14ac:dyDescent="0.45">
      <c r="A1104" s="13">
        <v>1101</v>
      </c>
      <c r="B1104" s="39" t="s">
        <v>524</v>
      </c>
      <c r="C1104" s="216" t="s">
        <v>525</v>
      </c>
      <c r="D1104" s="8" t="s">
        <v>870</v>
      </c>
      <c r="F1104" s="132" t="s">
        <v>181</v>
      </c>
      <c r="N1104" s="161" t="s">
        <v>874</v>
      </c>
      <c r="O1104" s="69" t="s">
        <v>495</v>
      </c>
      <c r="P1104" s="92">
        <v>7.2456666666666667</v>
      </c>
      <c r="Q1104" s="92">
        <v>99.453500000000005</v>
      </c>
      <c r="R1104" s="249" t="s">
        <v>197</v>
      </c>
      <c r="S1104" s="87" t="s">
        <v>426</v>
      </c>
      <c r="T1104" s="87"/>
      <c r="U1104" s="87"/>
      <c r="V1104" s="87"/>
      <c r="W1104" s="94"/>
    </row>
    <row r="1105" spans="1:23" ht="15" customHeight="1" outlineLevel="1" x14ac:dyDescent="0.45">
      <c r="A1105" s="13">
        <v>1102</v>
      </c>
      <c r="B1105" s="39" t="s">
        <v>524</v>
      </c>
      <c r="C1105" s="216" t="s">
        <v>525</v>
      </c>
      <c r="D1105" s="8" t="s">
        <v>870</v>
      </c>
      <c r="F1105" s="132" t="s">
        <v>181</v>
      </c>
      <c r="N1105" s="161" t="s">
        <v>874</v>
      </c>
      <c r="O1105" s="69" t="s">
        <v>495</v>
      </c>
      <c r="P1105" s="92">
        <v>7.2723333333333331</v>
      </c>
      <c r="Q1105" s="92">
        <v>99.476333333333329</v>
      </c>
      <c r="R1105" s="249" t="s">
        <v>197</v>
      </c>
      <c r="S1105" s="87" t="s">
        <v>426</v>
      </c>
      <c r="T1105" s="87"/>
      <c r="U1105" s="87"/>
      <c r="V1105" s="87"/>
      <c r="W1105" s="94"/>
    </row>
    <row r="1106" spans="1:23" ht="15" customHeight="1" outlineLevel="1" x14ac:dyDescent="0.45">
      <c r="A1106" s="13">
        <v>1103</v>
      </c>
      <c r="B1106" s="39" t="s">
        <v>524</v>
      </c>
      <c r="C1106" s="216" t="s">
        <v>525</v>
      </c>
      <c r="D1106" s="8" t="s">
        <v>870</v>
      </c>
      <c r="F1106" s="132" t="s">
        <v>181</v>
      </c>
      <c r="N1106" s="161" t="s">
        <v>874</v>
      </c>
      <c r="O1106" s="69" t="s">
        <v>495</v>
      </c>
      <c r="P1106" s="92">
        <v>7.2216666666666667</v>
      </c>
      <c r="Q1106" s="92">
        <v>99.396666666666661</v>
      </c>
      <c r="R1106" s="249" t="s">
        <v>197</v>
      </c>
      <c r="S1106" s="87" t="s">
        <v>426</v>
      </c>
      <c r="T1106" s="87"/>
      <c r="U1106" s="87"/>
      <c r="V1106" s="87"/>
      <c r="W1106" s="94"/>
    </row>
    <row r="1107" spans="1:23" ht="15" customHeight="1" outlineLevel="1" x14ac:dyDescent="0.45">
      <c r="A1107" s="13">
        <v>1104</v>
      </c>
      <c r="B1107" s="39" t="s">
        <v>524</v>
      </c>
      <c r="C1107" s="216" t="s">
        <v>525</v>
      </c>
      <c r="D1107" s="8" t="s">
        <v>870</v>
      </c>
      <c r="F1107" s="132" t="s">
        <v>181</v>
      </c>
      <c r="N1107" s="161" t="s">
        <v>874</v>
      </c>
      <c r="O1107" s="69" t="s">
        <v>495</v>
      </c>
      <c r="P1107" s="92">
        <v>7.2474999999999996</v>
      </c>
      <c r="Q1107" s="92">
        <v>99.519333333333336</v>
      </c>
      <c r="R1107" s="249" t="s">
        <v>197</v>
      </c>
      <c r="S1107" s="87" t="s">
        <v>426</v>
      </c>
      <c r="T1107" s="87"/>
      <c r="U1107" s="87"/>
      <c r="V1107" s="87"/>
      <c r="W1107" s="94"/>
    </row>
    <row r="1108" spans="1:23" ht="15" customHeight="1" outlineLevel="1" x14ac:dyDescent="0.45">
      <c r="A1108" s="13">
        <v>1105</v>
      </c>
      <c r="B1108" s="39" t="s">
        <v>524</v>
      </c>
      <c r="C1108" s="216" t="s">
        <v>525</v>
      </c>
      <c r="D1108" s="8" t="s">
        <v>870</v>
      </c>
      <c r="F1108" s="132" t="s">
        <v>181</v>
      </c>
      <c r="N1108" s="161" t="s">
        <v>874</v>
      </c>
      <c r="O1108" s="69" t="s">
        <v>495</v>
      </c>
      <c r="P1108" s="92">
        <v>7.1943333333333337</v>
      </c>
      <c r="Q1108" s="92">
        <v>99.557666666666663</v>
      </c>
      <c r="R1108" s="249" t="s">
        <v>197</v>
      </c>
      <c r="S1108" s="87" t="s">
        <v>426</v>
      </c>
      <c r="T1108" s="87"/>
      <c r="U1108" s="87"/>
      <c r="V1108" s="87"/>
      <c r="W1108" s="94"/>
    </row>
    <row r="1109" spans="1:23" ht="15" customHeight="1" outlineLevel="1" x14ac:dyDescent="0.45">
      <c r="A1109" s="13">
        <v>1106</v>
      </c>
      <c r="B1109" s="39" t="s">
        <v>524</v>
      </c>
      <c r="C1109" s="216" t="s">
        <v>525</v>
      </c>
      <c r="D1109" s="8" t="s">
        <v>870</v>
      </c>
      <c r="F1109" s="132" t="s">
        <v>181</v>
      </c>
      <c r="N1109" s="161" t="s">
        <v>875</v>
      </c>
      <c r="O1109" s="69" t="s">
        <v>495</v>
      </c>
      <c r="P1109" s="92">
        <v>8.0380000000000003</v>
      </c>
      <c r="Q1109" s="92">
        <v>98.423333333333332</v>
      </c>
      <c r="R1109" s="249" t="s">
        <v>197</v>
      </c>
      <c r="S1109" s="87" t="s">
        <v>426</v>
      </c>
      <c r="T1109" s="87"/>
      <c r="U1109" s="87"/>
      <c r="V1109" s="87"/>
      <c r="W1109" s="94"/>
    </row>
    <row r="1110" spans="1:23" ht="15" customHeight="1" outlineLevel="1" x14ac:dyDescent="0.45">
      <c r="A1110" s="13">
        <v>1107</v>
      </c>
      <c r="B1110" s="39" t="s">
        <v>524</v>
      </c>
      <c r="C1110" s="216" t="s">
        <v>525</v>
      </c>
      <c r="D1110" s="8" t="s">
        <v>870</v>
      </c>
      <c r="F1110" s="132" t="s">
        <v>181</v>
      </c>
      <c r="N1110" s="161" t="s">
        <v>875</v>
      </c>
      <c r="O1110" s="69" t="s">
        <v>495</v>
      </c>
      <c r="P1110" s="92">
        <v>8.0429999999999993</v>
      </c>
      <c r="Q1110" s="92">
        <v>98.4315</v>
      </c>
      <c r="R1110" s="249" t="s">
        <v>197</v>
      </c>
      <c r="S1110" s="87" t="s">
        <v>426</v>
      </c>
      <c r="T1110" s="87"/>
      <c r="U1110" s="87"/>
      <c r="V1110" s="87"/>
      <c r="W1110" s="94"/>
    </row>
    <row r="1111" spans="1:23" ht="15" customHeight="1" outlineLevel="1" x14ac:dyDescent="0.45">
      <c r="A1111" s="13">
        <v>1108</v>
      </c>
      <c r="B1111" s="39" t="s">
        <v>524</v>
      </c>
      <c r="C1111" s="216" t="s">
        <v>525</v>
      </c>
      <c r="D1111" s="8" t="s">
        <v>870</v>
      </c>
      <c r="F1111" s="132" t="s">
        <v>181</v>
      </c>
      <c r="N1111" s="161" t="s">
        <v>875</v>
      </c>
      <c r="O1111" s="69" t="s">
        <v>495</v>
      </c>
      <c r="P1111" s="92">
        <v>8.0263333333333335</v>
      </c>
      <c r="Q1111" s="92">
        <v>98.417666666666662</v>
      </c>
      <c r="R1111" s="249" t="s">
        <v>197</v>
      </c>
      <c r="S1111" s="87" t="s">
        <v>426</v>
      </c>
      <c r="T1111" s="87"/>
      <c r="U1111" s="87"/>
      <c r="V1111" s="87"/>
      <c r="W1111" s="94"/>
    </row>
    <row r="1112" spans="1:23" ht="15" customHeight="1" outlineLevel="1" x14ac:dyDescent="0.45">
      <c r="A1112" s="13">
        <v>1109</v>
      </c>
      <c r="B1112" s="39" t="s">
        <v>524</v>
      </c>
      <c r="C1112" s="216" t="s">
        <v>525</v>
      </c>
      <c r="D1112" s="8" t="s">
        <v>876</v>
      </c>
      <c r="F1112" s="132" t="s">
        <v>181</v>
      </c>
      <c r="N1112" s="161" t="s">
        <v>877</v>
      </c>
      <c r="O1112" s="69" t="s">
        <v>580</v>
      </c>
      <c r="P1112" s="92">
        <v>38.503999999999998</v>
      </c>
      <c r="Q1112" s="92">
        <v>-0.22600000000000001</v>
      </c>
      <c r="R1112" s="8" t="s">
        <v>190</v>
      </c>
      <c r="S1112" s="87" t="s">
        <v>553</v>
      </c>
      <c r="T1112" s="87"/>
      <c r="U1112" s="87"/>
      <c r="V1112" s="87"/>
      <c r="W1112" s="94"/>
    </row>
    <row r="1113" spans="1:23" ht="15" customHeight="1" outlineLevel="1" x14ac:dyDescent="0.45">
      <c r="A1113" s="13">
        <v>1110</v>
      </c>
      <c r="B1113" s="39" t="s">
        <v>524</v>
      </c>
      <c r="C1113" s="216" t="s">
        <v>525</v>
      </c>
      <c r="D1113" s="8" t="s">
        <v>876</v>
      </c>
      <c r="F1113" s="132" t="s">
        <v>181</v>
      </c>
      <c r="N1113" s="161" t="s">
        <v>877</v>
      </c>
      <c r="O1113" s="69" t="s">
        <v>580</v>
      </c>
      <c r="P1113" s="92">
        <v>38.503999999999998</v>
      </c>
      <c r="Q1113" s="92">
        <v>-0.22600000000000001</v>
      </c>
      <c r="R1113" s="8" t="s">
        <v>190</v>
      </c>
      <c r="S1113" s="87" t="s">
        <v>553</v>
      </c>
      <c r="T1113" s="87"/>
      <c r="U1113" s="87"/>
      <c r="V1113" s="87"/>
      <c r="W1113" s="94"/>
    </row>
    <row r="1114" spans="1:23" ht="15" customHeight="1" outlineLevel="1" x14ac:dyDescent="0.45">
      <c r="A1114" s="13">
        <v>1111</v>
      </c>
      <c r="B1114" s="39" t="s">
        <v>524</v>
      </c>
      <c r="C1114" s="216" t="s">
        <v>525</v>
      </c>
      <c r="D1114" s="8" t="s">
        <v>876</v>
      </c>
      <c r="F1114" s="132" t="s">
        <v>181</v>
      </c>
      <c r="N1114" s="161" t="s">
        <v>877</v>
      </c>
      <c r="O1114" s="69" t="s">
        <v>580</v>
      </c>
      <c r="P1114" s="92">
        <v>38.503999999999998</v>
      </c>
      <c r="Q1114" s="92">
        <v>-0.22600000000000001</v>
      </c>
      <c r="R1114" s="8" t="s">
        <v>190</v>
      </c>
      <c r="S1114" s="87" t="s">
        <v>553</v>
      </c>
      <c r="T1114" s="87"/>
      <c r="U1114" s="87"/>
      <c r="V1114" s="87"/>
      <c r="W1114" s="94"/>
    </row>
    <row r="1115" spans="1:23" ht="15" customHeight="1" outlineLevel="1" x14ac:dyDescent="0.45">
      <c r="A1115" s="13">
        <v>1112</v>
      </c>
      <c r="B1115" s="39" t="s">
        <v>524</v>
      </c>
      <c r="C1115" s="216" t="s">
        <v>525</v>
      </c>
      <c r="D1115" s="8" t="s">
        <v>878</v>
      </c>
      <c r="F1115" s="132" t="s">
        <v>181</v>
      </c>
      <c r="N1115" s="161" t="s">
        <v>879</v>
      </c>
      <c r="O1115" s="69" t="s">
        <v>580</v>
      </c>
      <c r="P1115" s="92">
        <v>38.161999999999999</v>
      </c>
      <c r="Q1115" s="92">
        <v>-0.47299999999999998</v>
      </c>
      <c r="R1115" s="8" t="s">
        <v>190</v>
      </c>
      <c r="S1115" s="87" t="s">
        <v>553</v>
      </c>
      <c r="T1115" s="87"/>
      <c r="U1115" s="87"/>
      <c r="V1115" s="87"/>
      <c r="W1115" s="94"/>
    </row>
    <row r="1116" spans="1:23" ht="15" customHeight="1" outlineLevel="1" x14ac:dyDescent="0.45">
      <c r="A1116" s="13">
        <v>1113</v>
      </c>
      <c r="B1116" s="39" t="s">
        <v>524</v>
      </c>
      <c r="C1116" s="216" t="s">
        <v>525</v>
      </c>
      <c r="D1116" s="8" t="s">
        <v>878</v>
      </c>
      <c r="F1116" s="132" t="s">
        <v>181</v>
      </c>
      <c r="N1116" s="161" t="s">
        <v>879</v>
      </c>
      <c r="O1116" s="69" t="s">
        <v>580</v>
      </c>
      <c r="P1116" s="92">
        <v>38.161999999999999</v>
      </c>
      <c r="Q1116" s="92">
        <v>-0.47299999999999998</v>
      </c>
      <c r="R1116" s="8" t="s">
        <v>190</v>
      </c>
      <c r="S1116" s="87" t="s">
        <v>553</v>
      </c>
      <c r="T1116" s="87"/>
      <c r="U1116" s="87"/>
      <c r="V1116" s="87"/>
      <c r="W1116" s="94"/>
    </row>
    <row r="1117" spans="1:23" ht="15" customHeight="1" outlineLevel="1" x14ac:dyDescent="0.45">
      <c r="A1117" s="13">
        <v>1114</v>
      </c>
      <c r="B1117" s="39" t="s">
        <v>524</v>
      </c>
      <c r="C1117" s="216" t="s">
        <v>525</v>
      </c>
      <c r="D1117" s="8" t="s">
        <v>878</v>
      </c>
      <c r="F1117" s="132" t="s">
        <v>181</v>
      </c>
      <c r="N1117" s="161" t="s">
        <v>879</v>
      </c>
      <c r="O1117" s="69" t="s">
        <v>580</v>
      </c>
      <c r="P1117" s="92">
        <v>38.161999999999999</v>
      </c>
      <c r="Q1117" s="92">
        <v>-0.47299999999999998</v>
      </c>
      <c r="R1117" s="8" t="s">
        <v>190</v>
      </c>
      <c r="S1117" s="87" t="s">
        <v>553</v>
      </c>
      <c r="T1117" s="87"/>
      <c r="U1117" s="87"/>
      <c r="V1117" s="87"/>
      <c r="W1117" s="94"/>
    </row>
    <row r="1118" spans="1:23" ht="15" customHeight="1" outlineLevel="1" x14ac:dyDescent="0.45">
      <c r="A1118" s="13">
        <v>1115</v>
      </c>
      <c r="B1118" s="39" t="s">
        <v>524</v>
      </c>
      <c r="C1118" s="216" t="s">
        <v>525</v>
      </c>
      <c r="D1118" s="8" t="s">
        <v>878</v>
      </c>
      <c r="F1118" s="132" t="s">
        <v>181</v>
      </c>
      <c r="N1118" s="166" t="s">
        <v>880</v>
      </c>
      <c r="O1118" s="69" t="s">
        <v>580</v>
      </c>
      <c r="P1118" s="92">
        <v>38.167000000000002</v>
      </c>
      <c r="Q1118" s="92">
        <v>-0.47599999999999998</v>
      </c>
      <c r="R1118" s="8" t="s">
        <v>190</v>
      </c>
      <c r="S1118" s="87" t="s">
        <v>553</v>
      </c>
      <c r="T1118" s="87"/>
      <c r="U1118" s="87"/>
      <c r="V1118" s="87"/>
      <c r="W1118" s="94"/>
    </row>
    <row r="1119" spans="1:23" ht="15" customHeight="1" outlineLevel="1" x14ac:dyDescent="0.45">
      <c r="A1119" s="13">
        <v>1116</v>
      </c>
      <c r="B1119" s="39" t="s">
        <v>524</v>
      </c>
      <c r="C1119" s="216" t="s">
        <v>525</v>
      </c>
      <c r="D1119" s="8" t="s">
        <v>878</v>
      </c>
      <c r="F1119" s="132" t="s">
        <v>181</v>
      </c>
      <c r="N1119" s="166" t="s">
        <v>881</v>
      </c>
      <c r="O1119" s="69" t="s">
        <v>580</v>
      </c>
      <c r="P1119" s="92">
        <v>38.423000000000002</v>
      </c>
      <c r="Q1119" s="92">
        <v>-0.38400000000000001</v>
      </c>
      <c r="R1119" s="8" t="s">
        <v>190</v>
      </c>
      <c r="S1119" s="87" t="s">
        <v>553</v>
      </c>
      <c r="T1119" s="87"/>
      <c r="U1119" s="87"/>
      <c r="V1119" s="87"/>
      <c r="W1119" s="94"/>
    </row>
    <row r="1120" spans="1:23" ht="15" customHeight="1" outlineLevel="1" x14ac:dyDescent="0.45">
      <c r="A1120" s="13">
        <v>1117</v>
      </c>
      <c r="B1120" s="39" t="s">
        <v>524</v>
      </c>
      <c r="C1120" s="216" t="s">
        <v>525</v>
      </c>
      <c r="D1120" s="8" t="s">
        <v>878</v>
      </c>
      <c r="F1120" s="132" t="s">
        <v>181</v>
      </c>
      <c r="N1120" s="166" t="s">
        <v>881</v>
      </c>
      <c r="O1120" s="69" t="s">
        <v>580</v>
      </c>
      <c r="P1120" s="92">
        <v>38.423000000000002</v>
      </c>
      <c r="Q1120" s="92">
        <v>-0.38400000000000001</v>
      </c>
      <c r="R1120" s="8" t="s">
        <v>190</v>
      </c>
      <c r="S1120" s="87" t="s">
        <v>553</v>
      </c>
      <c r="T1120" s="87"/>
      <c r="U1120" s="87"/>
      <c r="V1120" s="87"/>
      <c r="W1120" s="94"/>
    </row>
    <row r="1121" spans="1:23" ht="15" customHeight="1" outlineLevel="1" x14ac:dyDescent="0.45">
      <c r="A1121" s="13">
        <v>1118</v>
      </c>
      <c r="B1121" s="39" t="s">
        <v>524</v>
      </c>
      <c r="C1121" s="216" t="s">
        <v>525</v>
      </c>
      <c r="D1121" s="8" t="s">
        <v>878</v>
      </c>
      <c r="F1121" s="132" t="s">
        <v>181</v>
      </c>
      <c r="N1121" s="166" t="s">
        <v>881</v>
      </c>
      <c r="O1121" s="69" t="s">
        <v>580</v>
      </c>
      <c r="P1121" s="92">
        <v>38.423000000000002</v>
      </c>
      <c r="Q1121" s="92">
        <v>-0.38400000000000001</v>
      </c>
      <c r="R1121" s="8" t="s">
        <v>190</v>
      </c>
      <c r="S1121" s="87" t="s">
        <v>553</v>
      </c>
      <c r="T1121" s="87"/>
      <c r="U1121" s="87"/>
      <c r="V1121" s="87"/>
      <c r="W1121" s="94"/>
    </row>
    <row r="1122" spans="1:23" ht="15" customHeight="1" outlineLevel="1" x14ac:dyDescent="0.45">
      <c r="A1122" s="13">
        <v>1119</v>
      </c>
      <c r="B1122" s="39" t="s">
        <v>524</v>
      </c>
      <c r="C1122" s="216" t="s">
        <v>525</v>
      </c>
      <c r="D1122" s="8" t="s">
        <v>878</v>
      </c>
      <c r="F1122" s="132" t="s">
        <v>181</v>
      </c>
      <c r="N1122" s="166" t="s">
        <v>882</v>
      </c>
      <c r="O1122" s="69" t="s">
        <v>580</v>
      </c>
      <c r="P1122" s="92">
        <v>42.293999999999997</v>
      </c>
      <c r="Q1122" s="92">
        <v>3.2890000000000001</v>
      </c>
      <c r="R1122" s="8" t="s">
        <v>190</v>
      </c>
      <c r="S1122" s="87" t="s">
        <v>553</v>
      </c>
      <c r="T1122" s="87"/>
      <c r="U1122" s="87"/>
      <c r="V1122" s="87"/>
      <c r="W1122" s="94"/>
    </row>
    <row r="1123" spans="1:23" ht="15" customHeight="1" outlineLevel="1" x14ac:dyDescent="0.45">
      <c r="A1123" s="13">
        <v>1120</v>
      </c>
      <c r="B1123" s="39" t="s">
        <v>524</v>
      </c>
      <c r="C1123" s="216" t="s">
        <v>525</v>
      </c>
      <c r="D1123" s="8" t="s">
        <v>878</v>
      </c>
      <c r="F1123" s="132" t="s">
        <v>181</v>
      </c>
      <c r="N1123" s="166" t="s">
        <v>882</v>
      </c>
      <c r="O1123" s="69" t="s">
        <v>580</v>
      </c>
      <c r="P1123" s="92">
        <v>42.293999999999997</v>
      </c>
      <c r="Q1123" s="92">
        <v>3.2890000000000001</v>
      </c>
      <c r="R1123" s="8" t="s">
        <v>190</v>
      </c>
      <c r="S1123" s="87" t="s">
        <v>553</v>
      </c>
      <c r="T1123" s="87"/>
      <c r="U1123" s="87"/>
      <c r="V1123" s="87"/>
      <c r="W1123" s="94"/>
    </row>
    <row r="1124" spans="1:23" ht="15" customHeight="1" outlineLevel="1" x14ac:dyDescent="0.45">
      <c r="A1124" s="13">
        <v>1121</v>
      </c>
      <c r="B1124" s="39" t="s">
        <v>524</v>
      </c>
      <c r="C1124" s="216" t="s">
        <v>525</v>
      </c>
      <c r="D1124" s="8" t="s">
        <v>878</v>
      </c>
      <c r="F1124" s="132" t="s">
        <v>181</v>
      </c>
      <c r="N1124" s="166" t="s">
        <v>882</v>
      </c>
      <c r="O1124" s="69" t="s">
        <v>580</v>
      </c>
      <c r="P1124" s="92">
        <v>42.293999999999997</v>
      </c>
      <c r="Q1124" s="92">
        <v>3.2890000000000001</v>
      </c>
      <c r="R1124" s="8" t="s">
        <v>190</v>
      </c>
      <c r="S1124" s="87" t="s">
        <v>553</v>
      </c>
      <c r="T1124" s="87"/>
      <c r="U1124" s="87"/>
      <c r="V1124" s="87"/>
      <c r="W1124" s="94"/>
    </row>
    <row r="1125" spans="1:23" ht="15" customHeight="1" outlineLevel="1" x14ac:dyDescent="0.45">
      <c r="A1125" s="13">
        <v>1122</v>
      </c>
      <c r="B1125" s="39" t="s">
        <v>524</v>
      </c>
      <c r="C1125" s="216" t="s">
        <v>525</v>
      </c>
      <c r="D1125" s="8" t="s">
        <v>883</v>
      </c>
      <c r="F1125" s="132" t="s">
        <v>181</v>
      </c>
      <c r="N1125" s="166" t="s">
        <v>884</v>
      </c>
      <c r="O1125" s="69" t="s">
        <v>580</v>
      </c>
      <c r="P1125" s="92">
        <v>42.292999999999999</v>
      </c>
      <c r="Q1125" s="92">
        <v>3.2930000000000001</v>
      </c>
      <c r="R1125" s="8" t="s">
        <v>190</v>
      </c>
      <c r="S1125" s="87" t="s">
        <v>553</v>
      </c>
      <c r="T1125" s="87"/>
      <c r="U1125" s="87"/>
      <c r="V1125" s="87"/>
      <c r="W1125" s="94"/>
    </row>
    <row r="1126" spans="1:23" ht="15" customHeight="1" outlineLevel="1" x14ac:dyDescent="0.45">
      <c r="A1126" s="13">
        <v>1123</v>
      </c>
      <c r="B1126" s="39" t="s">
        <v>524</v>
      </c>
      <c r="C1126" s="216" t="s">
        <v>525</v>
      </c>
      <c r="D1126" s="8" t="s">
        <v>885</v>
      </c>
      <c r="F1126" s="132" t="s">
        <v>181</v>
      </c>
      <c r="N1126" s="166" t="s">
        <v>886</v>
      </c>
      <c r="O1126" s="69" t="s">
        <v>580</v>
      </c>
      <c r="P1126" s="92">
        <v>42.292999999999999</v>
      </c>
      <c r="Q1126" s="92">
        <v>3.2930000000000001</v>
      </c>
      <c r="R1126" s="8" t="s">
        <v>190</v>
      </c>
      <c r="S1126" s="87" t="s">
        <v>553</v>
      </c>
      <c r="T1126" s="87"/>
      <c r="U1126" s="87"/>
      <c r="V1126" s="87"/>
      <c r="W1126" s="94"/>
    </row>
    <row r="1127" spans="1:23" ht="15" customHeight="1" outlineLevel="1" x14ac:dyDescent="0.45">
      <c r="A1127" s="13">
        <v>1124</v>
      </c>
      <c r="B1127" s="39" t="s">
        <v>524</v>
      </c>
      <c r="C1127" s="216" t="s">
        <v>525</v>
      </c>
      <c r="D1127" s="8" t="s">
        <v>878</v>
      </c>
      <c r="F1127" s="132" t="s">
        <v>181</v>
      </c>
      <c r="N1127" s="166" t="s">
        <v>887</v>
      </c>
      <c r="O1127" s="69" t="s">
        <v>580</v>
      </c>
      <c r="P1127" s="92">
        <v>42.322000000000003</v>
      </c>
      <c r="Q1127" s="92">
        <v>3.3090000000000002</v>
      </c>
      <c r="R1127" s="8" t="s">
        <v>190</v>
      </c>
      <c r="S1127" s="87" t="s">
        <v>553</v>
      </c>
      <c r="T1127" s="87"/>
      <c r="U1127" s="87"/>
      <c r="V1127" s="87"/>
      <c r="W1127" s="94"/>
    </row>
    <row r="1128" spans="1:23" ht="15" customHeight="1" outlineLevel="1" x14ac:dyDescent="0.45">
      <c r="A1128" s="13">
        <v>1125</v>
      </c>
      <c r="B1128" s="39" t="s">
        <v>524</v>
      </c>
      <c r="C1128" s="216" t="s">
        <v>525</v>
      </c>
      <c r="D1128" s="8" t="s">
        <v>878</v>
      </c>
      <c r="F1128" s="132" t="s">
        <v>181</v>
      </c>
      <c r="N1128" s="166" t="s">
        <v>888</v>
      </c>
      <c r="O1128" s="69" t="s">
        <v>580</v>
      </c>
      <c r="P1128" s="92">
        <v>42.045999999999999</v>
      </c>
      <c r="Q1128" s="92">
        <v>3.2170000000000001</v>
      </c>
      <c r="R1128" s="8" t="s">
        <v>190</v>
      </c>
      <c r="S1128" s="87" t="s">
        <v>553</v>
      </c>
      <c r="T1128" s="87"/>
      <c r="U1128" s="87"/>
      <c r="V1128" s="87"/>
      <c r="W1128" s="94"/>
    </row>
    <row r="1129" spans="1:23" ht="15" customHeight="1" outlineLevel="1" x14ac:dyDescent="0.45">
      <c r="A1129" s="13">
        <v>1126</v>
      </c>
      <c r="B1129" s="39" t="s">
        <v>524</v>
      </c>
      <c r="C1129" s="216" t="s">
        <v>525</v>
      </c>
      <c r="D1129" s="8" t="s">
        <v>878</v>
      </c>
      <c r="F1129" s="132" t="s">
        <v>181</v>
      </c>
      <c r="N1129" s="166" t="s">
        <v>888</v>
      </c>
      <c r="O1129" s="69" t="s">
        <v>580</v>
      </c>
      <c r="P1129" s="92">
        <v>42.045999999999999</v>
      </c>
      <c r="Q1129" s="92">
        <v>3.2170000000000001</v>
      </c>
      <c r="R1129" s="8" t="s">
        <v>190</v>
      </c>
      <c r="S1129" s="87" t="s">
        <v>553</v>
      </c>
      <c r="T1129" s="87"/>
      <c r="U1129" s="87"/>
      <c r="V1129" s="87"/>
      <c r="W1129" s="94"/>
    </row>
    <row r="1130" spans="1:23" ht="15" customHeight="1" outlineLevel="1" x14ac:dyDescent="0.45">
      <c r="A1130" s="13">
        <v>1127</v>
      </c>
      <c r="B1130" s="39" t="s">
        <v>524</v>
      </c>
      <c r="C1130" s="216" t="s">
        <v>525</v>
      </c>
      <c r="D1130" s="8" t="s">
        <v>878</v>
      </c>
      <c r="F1130" s="132" t="s">
        <v>181</v>
      </c>
      <c r="N1130" s="166" t="s">
        <v>889</v>
      </c>
      <c r="O1130" s="69" t="s">
        <v>580</v>
      </c>
      <c r="P1130" s="92">
        <v>40.753</v>
      </c>
      <c r="Q1130" s="92">
        <v>13.9</v>
      </c>
      <c r="R1130" s="8" t="s">
        <v>190</v>
      </c>
      <c r="S1130" s="87" t="s">
        <v>553</v>
      </c>
      <c r="T1130" s="87"/>
      <c r="U1130" s="87"/>
      <c r="V1130" s="87"/>
      <c r="W1130" s="94"/>
    </row>
    <row r="1131" spans="1:23" ht="15" customHeight="1" outlineLevel="1" x14ac:dyDescent="0.45">
      <c r="A1131" s="13">
        <v>1128</v>
      </c>
      <c r="B1131" s="39" t="s">
        <v>524</v>
      </c>
      <c r="C1131" s="216" t="s">
        <v>525</v>
      </c>
      <c r="D1131" s="8" t="s">
        <v>885</v>
      </c>
      <c r="F1131" s="132" t="s">
        <v>181</v>
      </c>
      <c r="N1131" s="166" t="s">
        <v>890</v>
      </c>
      <c r="O1131" s="69" t="s">
        <v>580</v>
      </c>
      <c r="P1131" s="92">
        <v>38.911799999999999</v>
      </c>
      <c r="Q1131" s="92">
        <v>1.4582999999999999</v>
      </c>
      <c r="R1131" s="8" t="s">
        <v>190</v>
      </c>
      <c r="S1131" s="87" t="s">
        <v>553</v>
      </c>
      <c r="T1131" s="87"/>
      <c r="U1131" s="87"/>
      <c r="V1131" s="87"/>
      <c r="W1131" s="94"/>
    </row>
    <row r="1132" spans="1:23" ht="15" customHeight="1" outlineLevel="1" x14ac:dyDescent="0.45">
      <c r="A1132" s="13">
        <v>1129</v>
      </c>
      <c r="B1132" s="39" t="s">
        <v>524</v>
      </c>
      <c r="C1132" s="216" t="s">
        <v>525</v>
      </c>
      <c r="D1132" s="8" t="s">
        <v>885</v>
      </c>
      <c r="F1132" s="132" t="s">
        <v>181</v>
      </c>
      <c r="N1132" s="166" t="s">
        <v>890</v>
      </c>
      <c r="O1132" s="69" t="s">
        <v>580</v>
      </c>
      <c r="P1132" s="92">
        <v>38.911799999999999</v>
      </c>
      <c r="Q1132" s="92">
        <v>1.4582999999999999</v>
      </c>
      <c r="R1132" s="8" t="s">
        <v>190</v>
      </c>
      <c r="S1132" s="87" t="s">
        <v>553</v>
      </c>
      <c r="T1132" s="87"/>
      <c r="U1132" s="87"/>
      <c r="V1132" s="87"/>
      <c r="W1132" s="94"/>
    </row>
    <row r="1133" spans="1:23" ht="15" customHeight="1" outlineLevel="1" x14ac:dyDescent="0.45">
      <c r="A1133" s="13">
        <v>1130</v>
      </c>
      <c r="B1133" s="39" t="s">
        <v>524</v>
      </c>
      <c r="C1133" s="216" t="s">
        <v>525</v>
      </c>
      <c r="D1133" s="8" t="s">
        <v>885</v>
      </c>
      <c r="F1133" s="132" t="s">
        <v>181</v>
      </c>
      <c r="N1133" s="166" t="s">
        <v>890</v>
      </c>
      <c r="O1133" s="69" t="s">
        <v>580</v>
      </c>
      <c r="P1133" s="92">
        <v>38.911799999999999</v>
      </c>
      <c r="Q1133" s="92">
        <v>1.4582999999999999</v>
      </c>
      <c r="R1133" s="8" t="s">
        <v>190</v>
      </c>
      <c r="S1133" s="87" t="s">
        <v>553</v>
      </c>
      <c r="T1133" s="87"/>
      <c r="U1133" s="87"/>
      <c r="V1133" s="87"/>
      <c r="W1133" s="94"/>
    </row>
    <row r="1134" spans="1:23" ht="15" customHeight="1" outlineLevel="1" x14ac:dyDescent="0.45">
      <c r="A1134" s="13">
        <v>1131</v>
      </c>
      <c r="B1134" s="39" t="s">
        <v>524</v>
      </c>
      <c r="C1134" s="216" t="s">
        <v>525</v>
      </c>
      <c r="D1134" s="8" t="s">
        <v>885</v>
      </c>
      <c r="F1134" s="132" t="s">
        <v>181</v>
      </c>
      <c r="N1134" s="166" t="s">
        <v>891</v>
      </c>
      <c r="O1134" s="69" t="s">
        <v>580</v>
      </c>
      <c r="P1134" s="92">
        <v>38.728000000000002</v>
      </c>
      <c r="Q1134" s="92">
        <v>1.4572000000000001</v>
      </c>
      <c r="R1134" s="8" t="s">
        <v>190</v>
      </c>
      <c r="S1134" s="87" t="s">
        <v>553</v>
      </c>
      <c r="T1134" s="87"/>
      <c r="U1134" s="87"/>
      <c r="V1134" s="87"/>
      <c r="W1134" s="94"/>
    </row>
    <row r="1135" spans="1:23" ht="15" customHeight="1" outlineLevel="1" x14ac:dyDescent="0.45">
      <c r="A1135" s="13">
        <v>1132</v>
      </c>
      <c r="B1135" s="39" t="s">
        <v>524</v>
      </c>
      <c r="C1135" s="216" t="s">
        <v>525</v>
      </c>
      <c r="D1135" s="8" t="s">
        <v>885</v>
      </c>
      <c r="F1135" s="132" t="s">
        <v>181</v>
      </c>
      <c r="N1135" s="166" t="s">
        <v>891</v>
      </c>
      <c r="O1135" s="69" t="s">
        <v>580</v>
      </c>
      <c r="P1135" s="92">
        <v>38.728000000000002</v>
      </c>
      <c r="Q1135" s="92">
        <v>1.4572000000000001</v>
      </c>
      <c r="R1135" s="8" t="s">
        <v>190</v>
      </c>
      <c r="S1135" s="87" t="s">
        <v>553</v>
      </c>
      <c r="T1135" s="87"/>
      <c r="U1135" s="87"/>
      <c r="V1135" s="87"/>
      <c r="W1135" s="94"/>
    </row>
    <row r="1136" spans="1:23" ht="15" customHeight="1" outlineLevel="1" x14ac:dyDescent="0.45">
      <c r="A1136" s="13">
        <v>1133</v>
      </c>
      <c r="B1136" s="39" t="s">
        <v>524</v>
      </c>
      <c r="C1136" s="216" t="s">
        <v>525</v>
      </c>
      <c r="D1136" s="8" t="s">
        <v>885</v>
      </c>
      <c r="F1136" s="132" t="s">
        <v>181</v>
      </c>
      <c r="N1136" s="166" t="s">
        <v>891</v>
      </c>
      <c r="O1136" s="69" t="s">
        <v>580</v>
      </c>
      <c r="P1136" s="92">
        <v>38.728000000000002</v>
      </c>
      <c r="Q1136" s="92">
        <v>1.4572000000000001</v>
      </c>
      <c r="R1136" s="8" t="s">
        <v>190</v>
      </c>
      <c r="S1136" s="87" t="s">
        <v>553</v>
      </c>
      <c r="T1136" s="87"/>
      <c r="U1136" s="87"/>
      <c r="V1136" s="87"/>
      <c r="W1136" s="94"/>
    </row>
    <row r="1137" spans="1:23" ht="15" customHeight="1" outlineLevel="1" x14ac:dyDescent="0.45">
      <c r="A1137" s="13">
        <v>1134</v>
      </c>
      <c r="B1137" s="39" t="s">
        <v>524</v>
      </c>
      <c r="C1137" s="216" t="s">
        <v>525</v>
      </c>
      <c r="D1137" s="8" t="s">
        <v>885</v>
      </c>
      <c r="F1137" s="132" t="s">
        <v>181</v>
      </c>
      <c r="N1137" s="166" t="s">
        <v>891</v>
      </c>
      <c r="O1137" s="69" t="s">
        <v>580</v>
      </c>
      <c r="P1137" s="92">
        <v>38.728000000000002</v>
      </c>
      <c r="Q1137" s="92">
        <v>1.4592000000000001</v>
      </c>
      <c r="R1137" s="8" t="s">
        <v>190</v>
      </c>
      <c r="S1137" s="87" t="s">
        <v>553</v>
      </c>
      <c r="T1137" s="87"/>
      <c r="U1137" s="87"/>
      <c r="V1137" s="87"/>
      <c r="W1137" s="94"/>
    </row>
    <row r="1138" spans="1:23" ht="15" customHeight="1" outlineLevel="1" x14ac:dyDescent="0.45">
      <c r="A1138" s="13">
        <v>1135</v>
      </c>
      <c r="B1138" s="39" t="s">
        <v>524</v>
      </c>
      <c r="C1138" s="216" t="s">
        <v>525</v>
      </c>
      <c r="D1138" s="8" t="s">
        <v>885</v>
      </c>
      <c r="F1138" s="132" t="s">
        <v>181</v>
      </c>
      <c r="N1138" s="166" t="s">
        <v>891</v>
      </c>
      <c r="O1138" s="69" t="s">
        <v>580</v>
      </c>
      <c r="P1138" s="92">
        <v>38.728000000000002</v>
      </c>
      <c r="Q1138" s="92">
        <v>1.4592000000000001</v>
      </c>
      <c r="R1138" s="8" t="s">
        <v>190</v>
      </c>
      <c r="S1138" s="87" t="s">
        <v>553</v>
      </c>
      <c r="T1138" s="87"/>
      <c r="U1138" s="87"/>
      <c r="V1138" s="87"/>
      <c r="W1138" s="94"/>
    </row>
    <row r="1139" spans="1:23" ht="15" customHeight="1" outlineLevel="1" x14ac:dyDescent="0.45">
      <c r="A1139" s="13">
        <v>1136</v>
      </c>
      <c r="B1139" s="39" t="s">
        <v>524</v>
      </c>
      <c r="C1139" s="216" t="s">
        <v>525</v>
      </c>
      <c r="D1139" s="8" t="s">
        <v>876</v>
      </c>
      <c r="F1139" s="132" t="s">
        <v>181</v>
      </c>
      <c r="N1139" s="166" t="s">
        <v>892</v>
      </c>
      <c r="O1139" s="69" t="s">
        <v>580</v>
      </c>
      <c r="P1139" s="92">
        <v>35.96</v>
      </c>
      <c r="Q1139" s="92">
        <v>14.43</v>
      </c>
      <c r="R1139" s="8" t="s">
        <v>190</v>
      </c>
      <c r="S1139" s="87" t="s">
        <v>553</v>
      </c>
      <c r="T1139" s="87"/>
      <c r="U1139" s="87"/>
      <c r="V1139" s="87"/>
      <c r="W1139" s="94"/>
    </row>
    <row r="1140" spans="1:23" ht="15" customHeight="1" outlineLevel="1" x14ac:dyDescent="0.45">
      <c r="A1140" s="13">
        <v>1137</v>
      </c>
      <c r="B1140" s="39" t="s">
        <v>524</v>
      </c>
      <c r="C1140" s="216" t="s">
        <v>525</v>
      </c>
      <c r="D1140" s="8" t="s">
        <v>876</v>
      </c>
      <c r="F1140" s="132" t="s">
        <v>181</v>
      </c>
      <c r="N1140" s="166" t="s">
        <v>892</v>
      </c>
      <c r="O1140" s="69" t="s">
        <v>580</v>
      </c>
      <c r="P1140" s="92">
        <v>35.96</v>
      </c>
      <c r="Q1140" s="92">
        <v>14.43</v>
      </c>
      <c r="R1140" s="8" t="s">
        <v>190</v>
      </c>
      <c r="S1140" s="87" t="s">
        <v>553</v>
      </c>
      <c r="T1140" s="87"/>
      <c r="U1140" s="87"/>
      <c r="V1140" s="87"/>
      <c r="W1140" s="94"/>
    </row>
    <row r="1141" spans="1:23" ht="15" customHeight="1" outlineLevel="1" x14ac:dyDescent="0.45">
      <c r="A1141" s="13">
        <v>1138</v>
      </c>
      <c r="B1141" s="39" t="s">
        <v>524</v>
      </c>
      <c r="C1141" s="216" t="s">
        <v>525</v>
      </c>
      <c r="D1141" s="8" t="s">
        <v>876</v>
      </c>
      <c r="F1141" s="132" t="s">
        <v>181</v>
      </c>
      <c r="N1141" s="166" t="s">
        <v>892</v>
      </c>
      <c r="O1141" s="69" t="s">
        <v>580</v>
      </c>
      <c r="P1141" s="92">
        <v>35.96</v>
      </c>
      <c r="Q1141" s="92">
        <v>14.43</v>
      </c>
      <c r="R1141" s="8" t="s">
        <v>190</v>
      </c>
      <c r="S1141" s="87" t="s">
        <v>553</v>
      </c>
      <c r="T1141" s="87"/>
      <c r="U1141" s="87"/>
      <c r="V1141" s="87"/>
      <c r="W1141" s="94"/>
    </row>
    <row r="1142" spans="1:23" ht="15" customHeight="1" outlineLevel="1" x14ac:dyDescent="0.45">
      <c r="A1142" s="13">
        <v>1139</v>
      </c>
      <c r="B1142" s="39" t="s">
        <v>524</v>
      </c>
      <c r="C1142" s="216" t="s">
        <v>525</v>
      </c>
      <c r="D1142" s="8" t="s">
        <v>876</v>
      </c>
      <c r="F1142" s="132" t="s">
        <v>181</v>
      </c>
      <c r="N1142" s="166" t="s">
        <v>893</v>
      </c>
      <c r="O1142" s="69" t="s">
        <v>580</v>
      </c>
      <c r="P1142" s="92">
        <v>35.972000000000001</v>
      </c>
      <c r="Q1142" s="92">
        <v>14.362399999999999</v>
      </c>
      <c r="R1142" s="8" t="s">
        <v>190</v>
      </c>
      <c r="S1142" s="87" t="s">
        <v>553</v>
      </c>
      <c r="T1142" s="87"/>
      <c r="U1142" s="87"/>
      <c r="V1142" s="87"/>
      <c r="W1142" s="94"/>
    </row>
    <row r="1143" spans="1:23" ht="15" customHeight="1" outlineLevel="1" x14ac:dyDescent="0.45">
      <c r="A1143" s="13">
        <v>1140</v>
      </c>
      <c r="B1143" s="39" t="s">
        <v>524</v>
      </c>
      <c r="C1143" s="216" t="s">
        <v>525</v>
      </c>
      <c r="D1143" s="8" t="s">
        <v>885</v>
      </c>
      <c r="F1143" s="132" t="s">
        <v>181</v>
      </c>
      <c r="N1143" s="166" t="s">
        <v>894</v>
      </c>
      <c r="O1143" s="69" t="s">
        <v>580</v>
      </c>
      <c r="P1143" s="92">
        <v>36.543100000000003</v>
      </c>
      <c r="Q1143" s="92">
        <v>-6.2443999999999997</v>
      </c>
      <c r="R1143" s="8" t="s">
        <v>190</v>
      </c>
      <c r="S1143" s="87" t="s">
        <v>553</v>
      </c>
      <c r="T1143" s="87"/>
      <c r="U1143" s="87"/>
      <c r="V1143" s="87"/>
      <c r="W1143" s="94"/>
    </row>
    <row r="1144" spans="1:23" ht="15" customHeight="1" outlineLevel="1" x14ac:dyDescent="0.45">
      <c r="A1144" s="13">
        <v>1141</v>
      </c>
      <c r="B1144" s="39" t="s">
        <v>524</v>
      </c>
      <c r="C1144" s="216" t="s">
        <v>525</v>
      </c>
      <c r="D1144" s="8" t="s">
        <v>885</v>
      </c>
      <c r="F1144" s="132" t="s">
        <v>181</v>
      </c>
      <c r="N1144" s="166" t="s">
        <v>894</v>
      </c>
      <c r="O1144" s="69" t="s">
        <v>580</v>
      </c>
      <c r="P1144" s="92">
        <v>36.543100000000003</v>
      </c>
      <c r="Q1144" s="92">
        <v>-6.2443999999999997</v>
      </c>
      <c r="R1144" s="8" t="s">
        <v>190</v>
      </c>
      <c r="S1144" s="87" t="s">
        <v>553</v>
      </c>
      <c r="T1144" s="87"/>
      <c r="U1144" s="87"/>
      <c r="V1144" s="87"/>
      <c r="W1144" s="94"/>
    </row>
    <row r="1145" spans="1:23" ht="15" customHeight="1" outlineLevel="1" x14ac:dyDescent="0.45">
      <c r="A1145" s="13">
        <v>1142</v>
      </c>
      <c r="B1145" s="39" t="s">
        <v>524</v>
      </c>
      <c r="C1145" s="216" t="s">
        <v>525</v>
      </c>
      <c r="D1145" s="8" t="s">
        <v>885</v>
      </c>
      <c r="F1145" s="132" t="s">
        <v>181</v>
      </c>
      <c r="N1145" s="166" t="s">
        <v>894</v>
      </c>
      <c r="O1145" s="69" t="s">
        <v>580</v>
      </c>
      <c r="P1145" s="92">
        <v>36.543100000000003</v>
      </c>
      <c r="Q1145" s="92">
        <v>-6.2443999999999997</v>
      </c>
      <c r="R1145" s="8" t="s">
        <v>190</v>
      </c>
      <c r="S1145" s="87" t="s">
        <v>553</v>
      </c>
      <c r="T1145" s="87"/>
      <c r="U1145" s="87"/>
      <c r="V1145" s="87"/>
      <c r="W1145" s="94"/>
    </row>
    <row r="1146" spans="1:23" ht="15" customHeight="1" outlineLevel="1" x14ac:dyDescent="0.45">
      <c r="A1146" s="13">
        <v>1143</v>
      </c>
      <c r="B1146" s="39" t="s">
        <v>524</v>
      </c>
      <c r="C1146" s="216" t="s">
        <v>525</v>
      </c>
      <c r="D1146" s="8" t="s">
        <v>885</v>
      </c>
      <c r="F1146" s="133" t="s">
        <v>275</v>
      </c>
      <c r="N1146" s="166" t="s">
        <v>894</v>
      </c>
      <c r="O1146" s="69" t="s">
        <v>580</v>
      </c>
      <c r="P1146" s="92">
        <v>36.543100000000003</v>
      </c>
      <c r="Q1146" s="92">
        <v>-6.2443999999999997</v>
      </c>
      <c r="R1146" s="8" t="s">
        <v>190</v>
      </c>
      <c r="S1146" s="87" t="s">
        <v>553</v>
      </c>
      <c r="T1146" s="87"/>
      <c r="U1146" s="87"/>
      <c r="V1146" s="87"/>
      <c r="W1146" s="94"/>
    </row>
    <row r="1147" spans="1:23" ht="15" customHeight="1" outlineLevel="1" x14ac:dyDescent="0.45">
      <c r="A1147" s="13">
        <v>1144</v>
      </c>
      <c r="B1147" s="39" t="s">
        <v>524</v>
      </c>
      <c r="C1147" s="216" t="s">
        <v>525</v>
      </c>
      <c r="D1147" s="8" t="s">
        <v>885</v>
      </c>
      <c r="F1147" s="133" t="s">
        <v>275</v>
      </c>
      <c r="N1147" s="166" t="s">
        <v>894</v>
      </c>
      <c r="O1147" s="69" t="s">
        <v>580</v>
      </c>
      <c r="P1147" s="92">
        <v>36.543100000000003</v>
      </c>
      <c r="Q1147" s="92">
        <v>-6.2443999999999997</v>
      </c>
      <c r="R1147" s="8" t="s">
        <v>190</v>
      </c>
      <c r="S1147" s="87" t="s">
        <v>553</v>
      </c>
      <c r="T1147" s="87"/>
      <c r="U1147" s="87"/>
      <c r="V1147" s="87"/>
      <c r="W1147" s="94"/>
    </row>
    <row r="1148" spans="1:23" ht="15" customHeight="1" outlineLevel="1" x14ac:dyDescent="0.45">
      <c r="A1148" s="13">
        <v>1145</v>
      </c>
      <c r="B1148" s="39" t="s">
        <v>524</v>
      </c>
      <c r="C1148" s="216" t="s">
        <v>525</v>
      </c>
      <c r="D1148" s="8" t="s">
        <v>885</v>
      </c>
      <c r="F1148" s="133" t="s">
        <v>275</v>
      </c>
      <c r="N1148" s="166" t="s">
        <v>894</v>
      </c>
      <c r="O1148" s="69" t="s">
        <v>580</v>
      </c>
      <c r="P1148" s="92">
        <v>36.543100000000003</v>
      </c>
      <c r="Q1148" s="92">
        <v>-6.2443999999999997</v>
      </c>
      <c r="R1148" s="8" t="s">
        <v>190</v>
      </c>
      <c r="S1148" s="87" t="s">
        <v>553</v>
      </c>
      <c r="T1148" s="87"/>
      <c r="U1148" s="87"/>
      <c r="V1148" s="87"/>
      <c r="W1148" s="94"/>
    </row>
    <row r="1149" spans="1:23" ht="15" customHeight="1" outlineLevel="1" x14ac:dyDescent="0.45">
      <c r="A1149" s="13">
        <v>1146</v>
      </c>
      <c r="B1149" s="39" t="s">
        <v>524</v>
      </c>
      <c r="C1149" s="216" t="s">
        <v>525</v>
      </c>
      <c r="D1149" s="8" t="s">
        <v>885</v>
      </c>
      <c r="F1149" s="132" t="s">
        <v>181</v>
      </c>
      <c r="N1149" s="166" t="s">
        <v>895</v>
      </c>
      <c r="O1149" s="69" t="s">
        <v>580</v>
      </c>
      <c r="P1149" s="92">
        <v>43.4392</v>
      </c>
      <c r="Q1149" s="92">
        <v>-3.7749000000000001</v>
      </c>
      <c r="R1149" s="8" t="s">
        <v>197</v>
      </c>
      <c r="S1149" s="87" t="s">
        <v>553</v>
      </c>
      <c r="T1149" s="87"/>
      <c r="U1149" s="87"/>
      <c r="V1149" s="87"/>
      <c r="W1149" s="94"/>
    </row>
    <row r="1150" spans="1:23" ht="15" customHeight="1" outlineLevel="1" x14ac:dyDescent="0.45">
      <c r="A1150" s="13">
        <v>1147</v>
      </c>
      <c r="B1150" s="39" t="s">
        <v>524</v>
      </c>
      <c r="C1150" s="216" t="s">
        <v>525</v>
      </c>
      <c r="D1150" s="8" t="s">
        <v>885</v>
      </c>
      <c r="F1150" s="132" t="s">
        <v>181</v>
      </c>
      <c r="N1150" s="166" t="s">
        <v>895</v>
      </c>
      <c r="O1150" s="69" t="s">
        <v>580</v>
      </c>
      <c r="P1150" s="92">
        <v>43.4392</v>
      </c>
      <c r="Q1150" s="92">
        <v>-3.7749000000000001</v>
      </c>
      <c r="R1150" s="8" t="s">
        <v>197</v>
      </c>
      <c r="S1150" s="87" t="s">
        <v>553</v>
      </c>
      <c r="T1150" s="87"/>
      <c r="U1150" s="87"/>
      <c r="V1150" s="87"/>
      <c r="W1150" s="94"/>
    </row>
    <row r="1151" spans="1:23" ht="15" customHeight="1" outlineLevel="1" x14ac:dyDescent="0.45">
      <c r="A1151" s="13">
        <v>1148</v>
      </c>
      <c r="B1151" s="39" t="s">
        <v>524</v>
      </c>
      <c r="C1151" s="216" t="s">
        <v>525</v>
      </c>
      <c r="D1151" s="8" t="s">
        <v>885</v>
      </c>
      <c r="F1151" s="132" t="s">
        <v>181</v>
      </c>
      <c r="N1151" s="166" t="s">
        <v>895</v>
      </c>
      <c r="O1151" s="69" t="s">
        <v>580</v>
      </c>
      <c r="P1151" s="92">
        <v>43.4392</v>
      </c>
      <c r="Q1151" s="92">
        <v>-3.7749000000000001</v>
      </c>
      <c r="R1151" s="8" t="s">
        <v>197</v>
      </c>
      <c r="S1151" s="87" t="s">
        <v>553</v>
      </c>
      <c r="T1151" s="87"/>
      <c r="U1151" s="87"/>
      <c r="V1151" s="87"/>
      <c r="W1151" s="94"/>
    </row>
    <row r="1152" spans="1:23" ht="15" customHeight="1" outlineLevel="1" x14ac:dyDescent="0.45">
      <c r="A1152" s="13">
        <v>1149</v>
      </c>
      <c r="B1152" s="39" t="s">
        <v>524</v>
      </c>
      <c r="C1152" s="216" t="s">
        <v>525</v>
      </c>
      <c r="D1152" s="8" t="s">
        <v>885</v>
      </c>
      <c r="F1152" s="133" t="s">
        <v>275</v>
      </c>
      <c r="N1152" s="166" t="s">
        <v>895</v>
      </c>
      <c r="O1152" s="69" t="s">
        <v>580</v>
      </c>
      <c r="P1152" s="92">
        <v>43.4392</v>
      </c>
      <c r="Q1152" s="92">
        <v>-3.7749000000000001</v>
      </c>
      <c r="R1152" s="8" t="s">
        <v>197</v>
      </c>
      <c r="S1152" s="87" t="s">
        <v>553</v>
      </c>
      <c r="T1152" s="87"/>
      <c r="U1152" s="87"/>
      <c r="V1152" s="87"/>
      <c r="W1152" s="94"/>
    </row>
    <row r="1153" spans="1:23" ht="15" customHeight="1" outlineLevel="1" x14ac:dyDescent="0.45">
      <c r="A1153" s="13">
        <v>1150</v>
      </c>
      <c r="B1153" s="39" t="s">
        <v>524</v>
      </c>
      <c r="C1153" s="216" t="s">
        <v>525</v>
      </c>
      <c r="D1153" s="8" t="s">
        <v>885</v>
      </c>
      <c r="F1153" s="133" t="s">
        <v>275</v>
      </c>
      <c r="N1153" s="166" t="s">
        <v>895</v>
      </c>
      <c r="O1153" s="69" t="s">
        <v>580</v>
      </c>
      <c r="P1153" s="92">
        <v>43.4392</v>
      </c>
      <c r="Q1153" s="92">
        <v>-3.7749000000000001</v>
      </c>
      <c r="R1153" s="8" t="s">
        <v>197</v>
      </c>
      <c r="S1153" s="87" t="s">
        <v>553</v>
      </c>
      <c r="T1153" s="87"/>
      <c r="U1153" s="87"/>
      <c r="V1153" s="87"/>
      <c r="W1153" s="94"/>
    </row>
    <row r="1154" spans="1:23" ht="15" customHeight="1" outlineLevel="1" x14ac:dyDescent="0.45">
      <c r="A1154" s="13">
        <v>1151</v>
      </c>
      <c r="B1154" s="39" t="s">
        <v>524</v>
      </c>
      <c r="C1154" s="216" t="s">
        <v>525</v>
      </c>
      <c r="D1154" s="8" t="s">
        <v>885</v>
      </c>
      <c r="F1154" s="133" t="s">
        <v>275</v>
      </c>
      <c r="N1154" s="166" t="s">
        <v>895</v>
      </c>
      <c r="O1154" s="69" t="s">
        <v>580</v>
      </c>
      <c r="P1154" s="92">
        <v>43.4392</v>
      </c>
      <c r="Q1154" s="92">
        <v>-3.7749000000000001</v>
      </c>
      <c r="R1154" s="8" t="s">
        <v>197</v>
      </c>
      <c r="S1154" s="87" t="s">
        <v>553</v>
      </c>
      <c r="T1154" s="87"/>
      <c r="U1154" s="87"/>
      <c r="V1154" s="87"/>
      <c r="W1154" s="94"/>
    </row>
    <row r="1155" spans="1:23" ht="15" customHeight="1" outlineLevel="1" x14ac:dyDescent="0.45">
      <c r="A1155" s="13">
        <v>1152</v>
      </c>
      <c r="B1155" s="39" t="s">
        <v>524</v>
      </c>
      <c r="C1155" s="216" t="s">
        <v>525</v>
      </c>
      <c r="D1155" s="8" t="s">
        <v>885</v>
      </c>
      <c r="F1155" s="132" t="s">
        <v>181</v>
      </c>
      <c r="N1155" s="166" t="s">
        <v>895</v>
      </c>
      <c r="O1155" s="69" t="s">
        <v>580</v>
      </c>
      <c r="P1155" s="92">
        <v>43.4392</v>
      </c>
      <c r="Q1155" s="92">
        <v>-3.7749000000000001</v>
      </c>
      <c r="R1155" s="8" t="s">
        <v>197</v>
      </c>
      <c r="S1155" s="87" t="s">
        <v>553</v>
      </c>
      <c r="T1155" s="87"/>
      <c r="U1155" s="87"/>
      <c r="V1155" s="87"/>
      <c r="W1155" s="94"/>
    </row>
    <row r="1156" spans="1:23" ht="15" customHeight="1" outlineLevel="1" x14ac:dyDescent="0.45">
      <c r="A1156" s="13">
        <v>1153</v>
      </c>
      <c r="B1156" s="39" t="s">
        <v>524</v>
      </c>
      <c r="C1156" s="216" t="s">
        <v>525</v>
      </c>
      <c r="D1156" s="8" t="s">
        <v>885</v>
      </c>
      <c r="F1156" s="132" t="s">
        <v>181</v>
      </c>
      <c r="N1156" s="166" t="s">
        <v>895</v>
      </c>
      <c r="O1156" s="69" t="s">
        <v>580</v>
      </c>
      <c r="P1156" s="92">
        <v>43.4392</v>
      </c>
      <c r="Q1156" s="92">
        <v>-3.7749000000000001</v>
      </c>
      <c r="R1156" s="8" t="s">
        <v>197</v>
      </c>
      <c r="S1156" s="87" t="s">
        <v>553</v>
      </c>
      <c r="T1156" s="87"/>
      <c r="U1156" s="87"/>
      <c r="V1156" s="87"/>
      <c r="W1156" s="94"/>
    </row>
    <row r="1157" spans="1:23" ht="15" customHeight="1" outlineLevel="1" x14ac:dyDescent="0.45">
      <c r="A1157" s="13">
        <v>1154</v>
      </c>
      <c r="B1157" s="39" t="s">
        <v>524</v>
      </c>
      <c r="C1157" s="216" t="s">
        <v>525</v>
      </c>
      <c r="D1157" s="8" t="s">
        <v>885</v>
      </c>
      <c r="F1157" s="132" t="s">
        <v>181</v>
      </c>
      <c r="N1157" s="166" t="s">
        <v>895</v>
      </c>
      <c r="O1157" s="69" t="s">
        <v>580</v>
      </c>
      <c r="P1157" s="92">
        <v>43.4392</v>
      </c>
      <c r="Q1157" s="92">
        <v>-3.7749000000000001</v>
      </c>
      <c r="R1157" s="8" t="s">
        <v>197</v>
      </c>
      <c r="S1157" s="87" t="s">
        <v>553</v>
      </c>
      <c r="T1157" s="87"/>
      <c r="U1157" s="87"/>
      <c r="V1157" s="87"/>
      <c r="W1157" s="94"/>
    </row>
    <row r="1158" spans="1:23" ht="15" customHeight="1" outlineLevel="1" x14ac:dyDescent="0.45">
      <c r="A1158" s="13">
        <v>1155</v>
      </c>
      <c r="B1158" s="39" t="s">
        <v>524</v>
      </c>
      <c r="C1158" s="216" t="s">
        <v>525</v>
      </c>
      <c r="D1158" s="8" t="s">
        <v>885</v>
      </c>
      <c r="F1158" s="133" t="s">
        <v>275</v>
      </c>
      <c r="N1158" s="166" t="s">
        <v>895</v>
      </c>
      <c r="O1158" s="69" t="s">
        <v>580</v>
      </c>
      <c r="P1158" s="92">
        <v>43.4392</v>
      </c>
      <c r="Q1158" s="92">
        <v>-3.7749000000000001</v>
      </c>
      <c r="R1158" s="8" t="s">
        <v>197</v>
      </c>
      <c r="S1158" s="87" t="s">
        <v>553</v>
      </c>
      <c r="T1158" s="87"/>
      <c r="U1158" s="87"/>
      <c r="V1158" s="87"/>
      <c r="W1158" s="94"/>
    </row>
    <row r="1159" spans="1:23" ht="15" customHeight="1" outlineLevel="1" x14ac:dyDescent="0.45">
      <c r="A1159" s="13">
        <v>1156</v>
      </c>
      <c r="B1159" s="39" t="s">
        <v>524</v>
      </c>
      <c r="C1159" s="216" t="s">
        <v>525</v>
      </c>
      <c r="D1159" s="8" t="s">
        <v>885</v>
      </c>
      <c r="F1159" s="133" t="s">
        <v>275</v>
      </c>
      <c r="N1159" s="166" t="s">
        <v>895</v>
      </c>
      <c r="O1159" s="69" t="s">
        <v>580</v>
      </c>
      <c r="P1159" s="92">
        <v>43.4392</v>
      </c>
      <c r="Q1159" s="92">
        <v>-3.7749000000000001</v>
      </c>
      <c r="R1159" s="8" t="s">
        <v>197</v>
      </c>
      <c r="S1159" s="87" t="s">
        <v>553</v>
      </c>
      <c r="T1159" s="87"/>
      <c r="U1159" s="87"/>
      <c r="V1159" s="87"/>
      <c r="W1159" s="94"/>
    </row>
    <row r="1160" spans="1:23" ht="15" customHeight="1" outlineLevel="1" x14ac:dyDescent="0.45">
      <c r="A1160" s="13">
        <v>1157</v>
      </c>
      <c r="B1160" s="39" t="s">
        <v>524</v>
      </c>
      <c r="C1160" s="216" t="s">
        <v>525</v>
      </c>
      <c r="D1160" s="8" t="s">
        <v>885</v>
      </c>
      <c r="F1160" s="133" t="s">
        <v>275</v>
      </c>
      <c r="N1160" s="166" t="s">
        <v>895</v>
      </c>
      <c r="O1160" s="69" t="s">
        <v>580</v>
      </c>
      <c r="P1160" s="92">
        <v>43.4392</v>
      </c>
      <c r="Q1160" s="92">
        <v>-3.7749000000000001</v>
      </c>
      <c r="R1160" s="8" t="s">
        <v>197</v>
      </c>
      <c r="S1160" s="87" t="s">
        <v>553</v>
      </c>
      <c r="T1160" s="87"/>
      <c r="U1160" s="87"/>
      <c r="V1160" s="87"/>
      <c r="W1160" s="94"/>
    </row>
    <row r="1161" spans="1:23" ht="15" customHeight="1" outlineLevel="1" x14ac:dyDescent="0.45">
      <c r="A1161" s="13">
        <v>1158</v>
      </c>
      <c r="B1161" s="39" t="s">
        <v>524</v>
      </c>
      <c r="C1161" s="216" t="s">
        <v>525</v>
      </c>
      <c r="D1161" s="8" t="s">
        <v>885</v>
      </c>
      <c r="F1161" s="132" t="s">
        <v>181</v>
      </c>
      <c r="N1161" s="166" t="s">
        <v>896</v>
      </c>
      <c r="O1161" s="69" t="s">
        <v>897</v>
      </c>
      <c r="P1161" s="92">
        <v>35.578800000000001</v>
      </c>
      <c r="Q1161" s="92">
        <v>-5.9897</v>
      </c>
      <c r="R1161" s="8" t="s">
        <v>190</v>
      </c>
      <c r="S1161" s="87" t="s">
        <v>553</v>
      </c>
      <c r="T1161" s="87"/>
      <c r="U1161" s="87"/>
      <c r="V1161" s="87"/>
      <c r="W1161" s="94"/>
    </row>
    <row r="1162" spans="1:23" ht="15" customHeight="1" outlineLevel="1" x14ac:dyDescent="0.45">
      <c r="A1162" s="13">
        <v>1159</v>
      </c>
      <c r="B1162" s="39" t="s">
        <v>524</v>
      </c>
      <c r="C1162" s="216" t="s">
        <v>525</v>
      </c>
      <c r="D1162" s="8" t="s">
        <v>885</v>
      </c>
      <c r="F1162" s="132" t="s">
        <v>181</v>
      </c>
      <c r="N1162" s="166" t="s">
        <v>896</v>
      </c>
      <c r="O1162" s="69" t="s">
        <v>897</v>
      </c>
      <c r="P1162" s="92">
        <v>35.578800000000001</v>
      </c>
      <c r="Q1162" s="92">
        <v>-5.9897</v>
      </c>
      <c r="R1162" s="8" t="s">
        <v>190</v>
      </c>
      <c r="S1162" s="87" t="s">
        <v>553</v>
      </c>
      <c r="T1162" s="87"/>
      <c r="U1162" s="87"/>
      <c r="V1162" s="87"/>
      <c r="W1162" s="94"/>
    </row>
    <row r="1163" spans="1:23" ht="15" customHeight="1" outlineLevel="1" x14ac:dyDescent="0.45">
      <c r="A1163" s="13">
        <v>1160</v>
      </c>
      <c r="B1163" s="39" t="s">
        <v>524</v>
      </c>
      <c r="C1163" s="216" t="s">
        <v>525</v>
      </c>
      <c r="D1163" s="8" t="s">
        <v>885</v>
      </c>
      <c r="F1163" s="132" t="s">
        <v>181</v>
      </c>
      <c r="N1163" s="166" t="s">
        <v>896</v>
      </c>
      <c r="O1163" s="69" t="s">
        <v>897</v>
      </c>
      <c r="P1163" s="92">
        <v>35.578800000000001</v>
      </c>
      <c r="Q1163" s="92">
        <v>-5.9897</v>
      </c>
      <c r="R1163" s="8" t="s">
        <v>190</v>
      </c>
      <c r="S1163" s="87" t="s">
        <v>553</v>
      </c>
      <c r="T1163" s="87"/>
      <c r="U1163" s="87"/>
      <c r="V1163" s="87"/>
      <c r="W1163" s="94"/>
    </row>
    <row r="1164" spans="1:23" ht="15" customHeight="1" outlineLevel="1" x14ac:dyDescent="0.45">
      <c r="A1164" s="13">
        <v>1161</v>
      </c>
      <c r="B1164" s="39" t="s">
        <v>524</v>
      </c>
      <c r="C1164" s="216" t="s">
        <v>525</v>
      </c>
      <c r="D1164" s="8" t="s">
        <v>885</v>
      </c>
      <c r="F1164" s="132" t="s">
        <v>181</v>
      </c>
      <c r="N1164" s="166" t="s">
        <v>896</v>
      </c>
      <c r="O1164" s="69" t="s">
        <v>897</v>
      </c>
      <c r="P1164" s="92">
        <v>35.578800000000001</v>
      </c>
      <c r="Q1164" s="92">
        <v>-5.9897</v>
      </c>
      <c r="R1164" s="8" t="s">
        <v>190</v>
      </c>
      <c r="S1164" s="87" t="s">
        <v>553</v>
      </c>
      <c r="T1164" s="87"/>
      <c r="U1164" s="87"/>
      <c r="V1164" s="87"/>
      <c r="W1164" s="94"/>
    </row>
    <row r="1165" spans="1:23" ht="15" customHeight="1" outlineLevel="1" x14ac:dyDescent="0.45">
      <c r="A1165" s="13">
        <v>1162</v>
      </c>
      <c r="B1165" s="39" t="s">
        <v>524</v>
      </c>
      <c r="C1165" s="216" t="s">
        <v>525</v>
      </c>
      <c r="D1165" s="8" t="s">
        <v>885</v>
      </c>
      <c r="F1165" s="132" t="s">
        <v>181</v>
      </c>
      <c r="N1165" s="166" t="s">
        <v>896</v>
      </c>
      <c r="O1165" s="69" t="s">
        <v>897</v>
      </c>
      <c r="P1165" s="92">
        <v>35.578800000000001</v>
      </c>
      <c r="Q1165" s="92">
        <v>-5.9897</v>
      </c>
      <c r="R1165" s="8" t="s">
        <v>190</v>
      </c>
      <c r="S1165" s="87" t="s">
        <v>553</v>
      </c>
      <c r="T1165" s="87"/>
      <c r="U1165" s="87"/>
      <c r="V1165" s="87"/>
      <c r="W1165" s="94"/>
    </row>
    <row r="1166" spans="1:23" ht="15" customHeight="1" outlineLevel="1" x14ac:dyDescent="0.45">
      <c r="A1166" s="13">
        <v>1163</v>
      </c>
      <c r="B1166" s="39" t="s">
        <v>524</v>
      </c>
      <c r="C1166" s="216" t="s">
        <v>525</v>
      </c>
      <c r="D1166" s="8" t="s">
        <v>885</v>
      </c>
      <c r="F1166" s="132" t="s">
        <v>181</v>
      </c>
      <c r="N1166" s="166" t="s">
        <v>896</v>
      </c>
      <c r="O1166" s="69" t="s">
        <v>897</v>
      </c>
      <c r="P1166" s="92">
        <v>35.578800000000001</v>
      </c>
      <c r="Q1166" s="92">
        <v>-5.9897</v>
      </c>
      <c r="R1166" s="8" t="s">
        <v>190</v>
      </c>
      <c r="S1166" s="87" t="s">
        <v>553</v>
      </c>
      <c r="T1166" s="87"/>
      <c r="U1166" s="87"/>
      <c r="V1166" s="87"/>
      <c r="W1166" s="94"/>
    </row>
    <row r="1167" spans="1:23" ht="15" customHeight="1" outlineLevel="1" x14ac:dyDescent="0.45">
      <c r="A1167" s="13">
        <v>1164</v>
      </c>
      <c r="B1167" s="39" t="s">
        <v>524</v>
      </c>
      <c r="C1167" s="216" t="s">
        <v>525</v>
      </c>
      <c r="D1167" s="8" t="s">
        <v>885</v>
      </c>
      <c r="F1167" s="132" t="s">
        <v>181</v>
      </c>
      <c r="N1167" s="166" t="s">
        <v>896</v>
      </c>
      <c r="O1167" s="69" t="s">
        <v>897</v>
      </c>
      <c r="P1167" s="92">
        <v>35.578800000000001</v>
      </c>
      <c r="Q1167" s="92">
        <v>-5.9897</v>
      </c>
      <c r="R1167" s="8" t="s">
        <v>190</v>
      </c>
      <c r="S1167" s="87" t="s">
        <v>553</v>
      </c>
      <c r="T1167" s="87"/>
      <c r="U1167" s="87"/>
      <c r="V1167" s="87"/>
      <c r="W1167" s="94"/>
    </row>
    <row r="1168" spans="1:23" ht="15" customHeight="1" outlineLevel="1" x14ac:dyDescent="0.45">
      <c r="A1168" s="13">
        <v>1165</v>
      </c>
      <c r="B1168" s="39" t="s">
        <v>524</v>
      </c>
      <c r="C1168" s="216" t="s">
        <v>525</v>
      </c>
      <c r="D1168" s="8" t="s">
        <v>885</v>
      </c>
      <c r="F1168" s="132" t="s">
        <v>181</v>
      </c>
      <c r="N1168" s="166" t="s">
        <v>896</v>
      </c>
      <c r="O1168" s="69" t="s">
        <v>897</v>
      </c>
      <c r="P1168" s="92">
        <v>35.578800000000001</v>
      </c>
      <c r="Q1168" s="92">
        <v>-5.9897</v>
      </c>
      <c r="R1168" s="8" t="s">
        <v>190</v>
      </c>
      <c r="S1168" s="87" t="s">
        <v>553</v>
      </c>
      <c r="T1168" s="87"/>
      <c r="U1168" s="87"/>
      <c r="V1168" s="87"/>
      <c r="W1168" s="94"/>
    </row>
    <row r="1169" spans="1:23" ht="15" customHeight="1" outlineLevel="1" x14ac:dyDescent="0.45">
      <c r="A1169" s="13">
        <v>1166</v>
      </c>
      <c r="B1169" s="39" t="s">
        <v>524</v>
      </c>
      <c r="C1169" s="216" t="s">
        <v>525</v>
      </c>
      <c r="D1169" s="8" t="s">
        <v>885</v>
      </c>
      <c r="F1169" s="132" t="s">
        <v>181</v>
      </c>
      <c r="N1169" s="166" t="s">
        <v>896</v>
      </c>
      <c r="O1169" s="69" t="s">
        <v>897</v>
      </c>
      <c r="P1169" s="92">
        <v>35.578800000000001</v>
      </c>
      <c r="Q1169" s="92">
        <v>-5.9897</v>
      </c>
      <c r="R1169" s="8" t="s">
        <v>190</v>
      </c>
      <c r="S1169" s="87" t="s">
        <v>553</v>
      </c>
      <c r="T1169" s="87"/>
      <c r="U1169" s="87"/>
      <c r="V1169" s="87"/>
      <c r="W1169" s="94"/>
    </row>
    <row r="1170" spans="1:23" ht="15" customHeight="1" outlineLevel="1" x14ac:dyDescent="0.45">
      <c r="A1170" s="13">
        <v>1167</v>
      </c>
      <c r="B1170" s="39" t="s">
        <v>524</v>
      </c>
      <c r="C1170" s="216" t="s">
        <v>525</v>
      </c>
      <c r="D1170" s="8" t="s">
        <v>885</v>
      </c>
      <c r="F1170" s="133" t="s">
        <v>275</v>
      </c>
      <c r="N1170" s="166" t="s">
        <v>896</v>
      </c>
      <c r="O1170" s="69" t="s">
        <v>897</v>
      </c>
      <c r="P1170" s="92">
        <v>35.578800000000001</v>
      </c>
      <c r="Q1170" s="92">
        <v>-5.9897</v>
      </c>
      <c r="R1170" s="8" t="s">
        <v>190</v>
      </c>
      <c r="S1170" s="87" t="s">
        <v>553</v>
      </c>
      <c r="T1170" s="87"/>
      <c r="U1170" s="87"/>
      <c r="V1170" s="87"/>
      <c r="W1170" s="94"/>
    </row>
    <row r="1171" spans="1:23" ht="15" customHeight="1" outlineLevel="1" x14ac:dyDescent="0.45">
      <c r="A1171" s="13">
        <v>1168</v>
      </c>
      <c r="B1171" s="39" t="s">
        <v>524</v>
      </c>
      <c r="C1171" s="216" t="s">
        <v>525</v>
      </c>
      <c r="D1171" s="8" t="s">
        <v>885</v>
      </c>
      <c r="F1171" s="133" t="s">
        <v>275</v>
      </c>
      <c r="N1171" s="166" t="s">
        <v>896</v>
      </c>
      <c r="O1171" s="69" t="s">
        <v>897</v>
      </c>
      <c r="P1171" s="92">
        <v>35.578800000000001</v>
      </c>
      <c r="Q1171" s="92">
        <v>-5.9897</v>
      </c>
      <c r="R1171" s="8" t="s">
        <v>190</v>
      </c>
      <c r="S1171" s="87" t="s">
        <v>553</v>
      </c>
      <c r="T1171" s="87"/>
      <c r="U1171" s="87"/>
      <c r="V1171" s="87"/>
      <c r="W1171" s="94"/>
    </row>
    <row r="1172" spans="1:23" ht="15" customHeight="1" outlineLevel="1" x14ac:dyDescent="0.45">
      <c r="A1172" s="13">
        <v>1169</v>
      </c>
      <c r="B1172" s="39" t="s">
        <v>524</v>
      </c>
      <c r="C1172" s="216" t="s">
        <v>525</v>
      </c>
      <c r="D1172" s="8" t="s">
        <v>885</v>
      </c>
      <c r="F1172" s="133" t="s">
        <v>275</v>
      </c>
      <c r="N1172" s="166" t="s">
        <v>896</v>
      </c>
      <c r="O1172" s="69" t="s">
        <v>897</v>
      </c>
      <c r="P1172" s="92">
        <v>35.578800000000001</v>
      </c>
      <c r="Q1172" s="92">
        <v>-5.9897</v>
      </c>
      <c r="R1172" s="8" t="s">
        <v>190</v>
      </c>
      <c r="S1172" s="87" t="s">
        <v>553</v>
      </c>
      <c r="T1172" s="87"/>
      <c r="U1172" s="87"/>
      <c r="V1172" s="87"/>
      <c r="W1172" s="94"/>
    </row>
    <row r="1173" spans="1:23" ht="15" customHeight="1" outlineLevel="1" x14ac:dyDescent="0.45">
      <c r="A1173" s="13">
        <v>1170</v>
      </c>
      <c r="B1173" s="39" t="s">
        <v>524</v>
      </c>
      <c r="C1173" s="216" t="s">
        <v>525</v>
      </c>
      <c r="D1173" s="8" t="s">
        <v>898</v>
      </c>
      <c r="F1173" s="132" t="s">
        <v>181</v>
      </c>
      <c r="N1173" s="166" t="s">
        <v>899</v>
      </c>
      <c r="O1173" s="69" t="s">
        <v>353</v>
      </c>
      <c r="P1173" s="92">
        <v>56.88</v>
      </c>
      <c r="Q1173" s="92">
        <v>9.07</v>
      </c>
      <c r="R1173" s="8" t="s">
        <v>210</v>
      </c>
      <c r="S1173" s="87" t="s">
        <v>356</v>
      </c>
      <c r="T1173" s="87"/>
      <c r="U1173" s="87"/>
      <c r="V1173" s="87"/>
      <c r="W1173" s="94"/>
    </row>
    <row r="1174" spans="1:23" ht="15" customHeight="1" outlineLevel="1" x14ac:dyDescent="0.45">
      <c r="A1174" s="13">
        <v>1171</v>
      </c>
      <c r="B1174" s="39" t="s">
        <v>524</v>
      </c>
      <c r="C1174" s="216" t="s">
        <v>525</v>
      </c>
      <c r="D1174" s="8" t="s">
        <v>898</v>
      </c>
      <c r="F1174" s="132" t="s">
        <v>181</v>
      </c>
      <c r="N1174" s="166" t="s">
        <v>900</v>
      </c>
      <c r="O1174" s="69" t="s">
        <v>353</v>
      </c>
      <c r="P1174" s="92">
        <v>56.88</v>
      </c>
      <c r="Q1174" s="92">
        <v>9.07</v>
      </c>
      <c r="R1174" s="8" t="s">
        <v>210</v>
      </c>
      <c r="S1174" s="87" t="s">
        <v>356</v>
      </c>
      <c r="T1174" s="87"/>
      <c r="U1174" s="87"/>
      <c r="V1174" s="87"/>
      <c r="W1174" s="94"/>
    </row>
    <row r="1175" spans="1:23" ht="15" customHeight="1" outlineLevel="1" x14ac:dyDescent="0.45">
      <c r="A1175" s="13">
        <v>1172</v>
      </c>
      <c r="B1175" s="39" t="s">
        <v>524</v>
      </c>
      <c r="C1175" s="216" t="s">
        <v>525</v>
      </c>
      <c r="D1175" s="8" t="s">
        <v>898</v>
      </c>
      <c r="F1175" s="132" t="s">
        <v>181</v>
      </c>
      <c r="N1175" s="166" t="s">
        <v>901</v>
      </c>
      <c r="O1175" s="69" t="s">
        <v>353</v>
      </c>
      <c r="P1175" s="92">
        <v>56.88</v>
      </c>
      <c r="Q1175" s="92">
        <v>9.07</v>
      </c>
      <c r="R1175" s="8" t="s">
        <v>210</v>
      </c>
      <c r="S1175" s="87" t="s">
        <v>356</v>
      </c>
      <c r="T1175" s="87"/>
      <c r="U1175" s="87"/>
      <c r="V1175" s="87"/>
      <c r="W1175" s="94"/>
    </row>
    <row r="1176" spans="1:23" ht="15" customHeight="1" outlineLevel="1" x14ac:dyDescent="0.45">
      <c r="A1176" s="13">
        <v>1173</v>
      </c>
      <c r="B1176" s="39" t="s">
        <v>524</v>
      </c>
      <c r="C1176" s="216" t="s">
        <v>525</v>
      </c>
      <c r="D1176" s="8" t="s">
        <v>898</v>
      </c>
      <c r="F1176" s="132" t="s">
        <v>181</v>
      </c>
      <c r="N1176" s="166" t="s">
        <v>902</v>
      </c>
      <c r="O1176" s="69" t="s">
        <v>353</v>
      </c>
      <c r="P1176" s="92">
        <v>56.88</v>
      </c>
      <c r="Q1176" s="92">
        <v>9.07</v>
      </c>
      <c r="R1176" s="8" t="s">
        <v>210</v>
      </c>
      <c r="S1176" s="87" t="s">
        <v>356</v>
      </c>
      <c r="T1176" s="87"/>
      <c r="U1176" s="87"/>
      <c r="V1176" s="87"/>
      <c r="W1176" s="94"/>
    </row>
    <row r="1177" spans="1:23" ht="15" customHeight="1" outlineLevel="1" x14ac:dyDescent="0.45">
      <c r="A1177" s="13">
        <v>1174</v>
      </c>
      <c r="B1177" s="39" t="s">
        <v>524</v>
      </c>
      <c r="C1177" s="216" t="s">
        <v>525</v>
      </c>
      <c r="D1177" s="8" t="s">
        <v>898</v>
      </c>
      <c r="F1177" s="132" t="s">
        <v>181</v>
      </c>
      <c r="N1177" s="166" t="s">
        <v>903</v>
      </c>
      <c r="O1177" s="69" t="s">
        <v>353</v>
      </c>
      <c r="P1177" s="92">
        <v>56.88</v>
      </c>
      <c r="Q1177" s="92">
        <v>9.07</v>
      </c>
      <c r="R1177" s="8" t="s">
        <v>210</v>
      </c>
      <c r="S1177" s="87" t="s">
        <v>356</v>
      </c>
      <c r="T1177" s="87"/>
      <c r="U1177" s="87"/>
      <c r="V1177" s="87"/>
      <c r="W1177" s="94"/>
    </row>
    <row r="1178" spans="1:23" ht="15" customHeight="1" outlineLevel="1" x14ac:dyDescent="0.45">
      <c r="A1178" s="13">
        <v>1175</v>
      </c>
      <c r="B1178" s="39" t="s">
        <v>524</v>
      </c>
      <c r="C1178" s="216" t="s">
        <v>525</v>
      </c>
      <c r="D1178" s="8" t="s">
        <v>898</v>
      </c>
      <c r="F1178" s="132" t="s">
        <v>181</v>
      </c>
      <c r="N1178" s="166" t="s">
        <v>904</v>
      </c>
      <c r="O1178" s="69" t="s">
        <v>353</v>
      </c>
      <c r="P1178" s="92">
        <v>56.88</v>
      </c>
      <c r="Q1178" s="92">
        <v>9.07</v>
      </c>
      <c r="R1178" s="8" t="s">
        <v>210</v>
      </c>
      <c r="S1178" s="87" t="s">
        <v>356</v>
      </c>
      <c r="T1178" s="87"/>
      <c r="U1178" s="87"/>
      <c r="V1178" s="87"/>
      <c r="W1178" s="94"/>
    </row>
    <row r="1179" spans="1:23" ht="15" customHeight="1" outlineLevel="1" x14ac:dyDescent="0.45">
      <c r="A1179" s="13">
        <v>1176</v>
      </c>
      <c r="B1179" s="39" t="s">
        <v>524</v>
      </c>
      <c r="C1179" s="216" t="s">
        <v>525</v>
      </c>
      <c r="D1179" s="8" t="s">
        <v>898</v>
      </c>
      <c r="F1179" s="132" t="s">
        <v>181</v>
      </c>
      <c r="N1179" s="166" t="s">
        <v>905</v>
      </c>
      <c r="O1179" s="69" t="s">
        <v>353</v>
      </c>
      <c r="P1179" s="92">
        <v>56.88</v>
      </c>
      <c r="Q1179" s="92">
        <v>9.07</v>
      </c>
      <c r="R1179" s="8" t="s">
        <v>210</v>
      </c>
      <c r="S1179" s="87" t="s">
        <v>356</v>
      </c>
      <c r="T1179" s="87"/>
      <c r="U1179" s="87"/>
      <c r="V1179" s="87"/>
      <c r="W1179" s="94"/>
    </row>
    <row r="1180" spans="1:23" ht="15" customHeight="1" outlineLevel="1" x14ac:dyDescent="0.45">
      <c r="A1180" s="13">
        <v>1177</v>
      </c>
      <c r="B1180" s="39" t="s">
        <v>524</v>
      </c>
      <c r="C1180" s="216" t="s">
        <v>525</v>
      </c>
      <c r="D1180" s="8" t="s">
        <v>898</v>
      </c>
      <c r="F1180" s="132" t="s">
        <v>181</v>
      </c>
      <c r="N1180" s="166" t="s">
        <v>906</v>
      </c>
      <c r="O1180" s="69" t="s">
        <v>353</v>
      </c>
      <c r="P1180" s="92">
        <v>56.88</v>
      </c>
      <c r="Q1180" s="92">
        <v>9.07</v>
      </c>
      <c r="R1180" s="8" t="s">
        <v>210</v>
      </c>
      <c r="S1180" s="87" t="s">
        <v>356</v>
      </c>
      <c r="T1180" s="87"/>
      <c r="U1180" s="87"/>
      <c r="V1180" s="87"/>
      <c r="W1180" s="94"/>
    </row>
    <row r="1181" spans="1:23" ht="15" customHeight="1" outlineLevel="1" x14ac:dyDescent="0.45">
      <c r="A1181" s="13">
        <v>1178</v>
      </c>
      <c r="B1181" s="39" t="s">
        <v>524</v>
      </c>
      <c r="C1181" s="216" t="s">
        <v>525</v>
      </c>
      <c r="D1181" s="8" t="s">
        <v>898</v>
      </c>
      <c r="F1181" s="132" t="s">
        <v>181</v>
      </c>
      <c r="N1181" s="166" t="s">
        <v>907</v>
      </c>
      <c r="O1181" s="69" t="s">
        <v>353</v>
      </c>
      <c r="P1181" s="92">
        <v>56.88</v>
      </c>
      <c r="Q1181" s="92">
        <v>9.07</v>
      </c>
      <c r="R1181" s="8" t="s">
        <v>210</v>
      </c>
      <c r="S1181" s="87" t="s">
        <v>356</v>
      </c>
      <c r="T1181" s="87"/>
      <c r="U1181" s="87"/>
      <c r="V1181" s="87"/>
      <c r="W1181" s="94"/>
    </row>
    <row r="1182" spans="1:23" ht="15" customHeight="1" outlineLevel="1" x14ac:dyDescent="0.45">
      <c r="A1182" s="13">
        <v>1179</v>
      </c>
      <c r="B1182" s="39" t="s">
        <v>524</v>
      </c>
      <c r="C1182" s="216" t="s">
        <v>525</v>
      </c>
      <c r="D1182" s="8" t="s">
        <v>898</v>
      </c>
      <c r="F1182" s="132" t="s">
        <v>181</v>
      </c>
      <c r="N1182" s="166" t="s">
        <v>908</v>
      </c>
      <c r="O1182" s="69" t="s">
        <v>353</v>
      </c>
      <c r="P1182" s="92">
        <v>56.88</v>
      </c>
      <c r="Q1182" s="92">
        <v>9.07</v>
      </c>
      <c r="R1182" s="8" t="s">
        <v>210</v>
      </c>
      <c r="S1182" s="87" t="s">
        <v>356</v>
      </c>
      <c r="T1182" s="87"/>
      <c r="U1182" s="87"/>
      <c r="V1182" s="87"/>
      <c r="W1182" s="94"/>
    </row>
    <row r="1183" spans="1:23" ht="15" customHeight="1" outlineLevel="1" x14ac:dyDescent="0.45">
      <c r="A1183" s="13">
        <v>1180</v>
      </c>
      <c r="B1183" s="39" t="s">
        <v>524</v>
      </c>
      <c r="C1183" s="216" t="s">
        <v>525</v>
      </c>
      <c r="D1183" s="8" t="s">
        <v>898</v>
      </c>
      <c r="F1183" s="132" t="s">
        <v>181</v>
      </c>
      <c r="N1183" s="166" t="s">
        <v>909</v>
      </c>
      <c r="O1183" s="69" t="s">
        <v>353</v>
      </c>
      <c r="P1183" s="92">
        <v>56.88</v>
      </c>
      <c r="Q1183" s="92">
        <v>9.07</v>
      </c>
      <c r="R1183" s="8" t="s">
        <v>210</v>
      </c>
      <c r="S1183" s="87" t="s">
        <v>356</v>
      </c>
      <c r="T1183" s="87"/>
      <c r="U1183" s="87"/>
      <c r="V1183" s="87"/>
      <c r="W1183" s="94"/>
    </row>
    <row r="1184" spans="1:23" ht="15" customHeight="1" outlineLevel="1" x14ac:dyDescent="0.45">
      <c r="A1184" s="13">
        <v>1181</v>
      </c>
      <c r="B1184" s="39" t="s">
        <v>524</v>
      </c>
      <c r="C1184" s="216" t="s">
        <v>525</v>
      </c>
      <c r="D1184" s="8" t="s">
        <v>898</v>
      </c>
      <c r="F1184" s="132" t="s">
        <v>181</v>
      </c>
      <c r="N1184" s="166" t="s">
        <v>910</v>
      </c>
      <c r="O1184" s="69" t="s">
        <v>353</v>
      </c>
      <c r="P1184" s="92">
        <v>56.88</v>
      </c>
      <c r="Q1184" s="92">
        <v>9.07</v>
      </c>
      <c r="R1184" s="170" t="s">
        <v>210</v>
      </c>
      <c r="S1184" s="87" t="s">
        <v>356</v>
      </c>
      <c r="T1184" s="87"/>
      <c r="U1184" s="87"/>
      <c r="V1184" s="87"/>
      <c r="W1184" s="94"/>
    </row>
    <row r="1185" spans="1:23" ht="15" customHeight="1" outlineLevel="1" x14ac:dyDescent="0.45">
      <c r="A1185" s="13">
        <v>1182</v>
      </c>
      <c r="B1185" s="39" t="s">
        <v>524</v>
      </c>
      <c r="C1185" s="216" t="s">
        <v>525</v>
      </c>
      <c r="D1185" s="8" t="s">
        <v>898</v>
      </c>
      <c r="F1185" s="132" t="s">
        <v>181</v>
      </c>
      <c r="N1185" s="166" t="s">
        <v>911</v>
      </c>
      <c r="O1185" s="69" t="s">
        <v>353</v>
      </c>
      <c r="P1185" s="92">
        <v>56.88</v>
      </c>
      <c r="Q1185" s="92">
        <v>9.07</v>
      </c>
      <c r="R1185" s="8" t="s">
        <v>210</v>
      </c>
      <c r="S1185" s="87" t="s">
        <v>356</v>
      </c>
      <c r="T1185" s="87"/>
      <c r="U1185" s="87"/>
      <c r="V1185" s="87"/>
      <c r="W1185" s="94"/>
    </row>
    <row r="1186" spans="1:23" ht="15" customHeight="1" outlineLevel="1" x14ac:dyDescent="0.45">
      <c r="A1186" s="13">
        <v>1183</v>
      </c>
      <c r="B1186" s="39" t="s">
        <v>524</v>
      </c>
      <c r="C1186" s="216" t="s">
        <v>525</v>
      </c>
      <c r="D1186" s="8" t="s">
        <v>898</v>
      </c>
      <c r="F1186" s="132" t="s">
        <v>181</v>
      </c>
      <c r="N1186" s="166" t="s">
        <v>912</v>
      </c>
      <c r="O1186" s="69" t="s">
        <v>353</v>
      </c>
      <c r="P1186" s="92">
        <v>56.88</v>
      </c>
      <c r="Q1186" s="92">
        <v>9.07</v>
      </c>
      <c r="R1186" s="8" t="s">
        <v>210</v>
      </c>
      <c r="S1186" s="87" t="s">
        <v>356</v>
      </c>
      <c r="T1186" s="87"/>
      <c r="U1186" s="87"/>
      <c r="V1186" s="87"/>
      <c r="W1186" s="94"/>
    </row>
    <row r="1187" spans="1:23" ht="15" customHeight="1" outlineLevel="1" x14ac:dyDescent="0.45">
      <c r="A1187" s="13">
        <v>1184</v>
      </c>
      <c r="B1187" s="39" t="s">
        <v>524</v>
      </c>
      <c r="C1187" s="216" t="s">
        <v>525</v>
      </c>
      <c r="D1187" s="8" t="s">
        <v>898</v>
      </c>
      <c r="F1187" s="132" t="s">
        <v>181</v>
      </c>
      <c r="N1187" s="166" t="s">
        <v>913</v>
      </c>
      <c r="O1187" s="69" t="s">
        <v>353</v>
      </c>
      <c r="P1187" s="92">
        <v>56.88</v>
      </c>
      <c r="Q1187" s="92">
        <v>9.07</v>
      </c>
      <c r="R1187" s="8" t="s">
        <v>210</v>
      </c>
      <c r="S1187" s="87" t="s">
        <v>356</v>
      </c>
      <c r="T1187" s="87"/>
      <c r="U1187" s="87"/>
      <c r="V1187" s="87"/>
      <c r="W1187" s="94"/>
    </row>
    <row r="1188" spans="1:23" ht="15" customHeight="1" outlineLevel="1" x14ac:dyDescent="0.45">
      <c r="A1188" s="13">
        <v>1185</v>
      </c>
      <c r="B1188" s="39" t="s">
        <v>524</v>
      </c>
      <c r="C1188" s="216" t="s">
        <v>525</v>
      </c>
      <c r="D1188" s="8" t="s">
        <v>898</v>
      </c>
      <c r="F1188" s="132" t="s">
        <v>181</v>
      </c>
      <c r="N1188" s="166" t="s">
        <v>914</v>
      </c>
      <c r="O1188" s="69" t="s">
        <v>353</v>
      </c>
      <c r="P1188" s="92">
        <v>56.13</v>
      </c>
      <c r="Q1188" s="92">
        <v>10.34</v>
      </c>
      <c r="R1188" s="8" t="s">
        <v>210</v>
      </c>
      <c r="S1188" s="87" t="s">
        <v>356</v>
      </c>
      <c r="T1188" s="87"/>
      <c r="U1188" s="87"/>
      <c r="V1188" s="87"/>
      <c r="W1188" s="94"/>
    </row>
    <row r="1189" spans="1:23" ht="15" customHeight="1" outlineLevel="1" x14ac:dyDescent="0.45">
      <c r="A1189" s="13">
        <v>1186</v>
      </c>
      <c r="B1189" s="39" t="s">
        <v>524</v>
      </c>
      <c r="C1189" s="216" t="s">
        <v>525</v>
      </c>
      <c r="D1189" s="8" t="s">
        <v>898</v>
      </c>
      <c r="F1189" s="132" t="s">
        <v>181</v>
      </c>
      <c r="N1189" s="166" t="s">
        <v>915</v>
      </c>
      <c r="O1189" s="69" t="s">
        <v>353</v>
      </c>
      <c r="P1189" s="92">
        <v>56.13</v>
      </c>
      <c r="Q1189" s="92">
        <v>10.34</v>
      </c>
      <c r="R1189" s="8" t="s">
        <v>210</v>
      </c>
      <c r="S1189" s="87" t="s">
        <v>356</v>
      </c>
      <c r="T1189" s="87"/>
      <c r="U1189" s="87"/>
      <c r="V1189" s="87"/>
      <c r="W1189" s="94"/>
    </row>
    <row r="1190" spans="1:23" ht="15" customHeight="1" outlineLevel="1" x14ac:dyDescent="0.45">
      <c r="A1190" s="13">
        <v>1187</v>
      </c>
      <c r="B1190" s="39" t="s">
        <v>524</v>
      </c>
      <c r="C1190" s="216" t="s">
        <v>525</v>
      </c>
      <c r="D1190" s="8" t="s">
        <v>898</v>
      </c>
      <c r="F1190" s="132" t="s">
        <v>181</v>
      </c>
      <c r="N1190" s="166" t="s">
        <v>916</v>
      </c>
      <c r="O1190" s="69" t="s">
        <v>353</v>
      </c>
      <c r="P1190" s="92">
        <v>56.13</v>
      </c>
      <c r="Q1190" s="92">
        <v>10.34</v>
      </c>
      <c r="R1190" s="8" t="s">
        <v>210</v>
      </c>
      <c r="S1190" s="87" t="s">
        <v>356</v>
      </c>
      <c r="T1190" s="87"/>
      <c r="U1190" s="87"/>
      <c r="V1190" s="87"/>
      <c r="W1190" s="94"/>
    </row>
    <row r="1191" spans="1:23" ht="15" customHeight="1" outlineLevel="1" x14ac:dyDescent="0.45">
      <c r="A1191" s="13">
        <v>1188</v>
      </c>
      <c r="B1191" s="39" t="s">
        <v>524</v>
      </c>
      <c r="C1191" s="216" t="s">
        <v>525</v>
      </c>
      <c r="D1191" s="8" t="s">
        <v>898</v>
      </c>
      <c r="F1191" s="132" t="s">
        <v>181</v>
      </c>
      <c r="N1191" s="166" t="s">
        <v>917</v>
      </c>
      <c r="O1191" s="69" t="s">
        <v>353</v>
      </c>
      <c r="P1191" s="92">
        <v>56.13</v>
      </c>
      <c r="Q1191" s="92">
        <v>10.34</v>
      </c>
      <c r="R1191" s="8" t="s">
        <v>210</v>
      </c>
      <c r="S1191" s="87" t="s">
        <v>356</v>
      </c>
      <c r="T1191" s="87"/>
      <c r="U1191" s="87"/>
      <c r="V1191" s="87"/>
      <c r="W1191" s="94"/>
    </row>
    <row r="1192" spans="1:23" ht="15" customHeight="1" outlineLevel="1" x14ac:dyDescent="0.45">
      <c r="A1192" s="13">
        <v>1189</v>
      </c>
      <c r="B1192" s="39" t="s">
        <v>524</v>
      </c>
      <c r="C1192" s="216" t="s">
        <v>525</v>
      </c>
      <c r="D1192" s="8" t="s">
        <v>898</v>
      </c>
      <c r="F1192" s="132" t="s">
        <v>181</v>
      </c>
      <c r="N1192" s="166" t="s">
        <v>918</v>
      </c>
      <c r="O1192" s="69" t="s">
        <v>353</v>
      </c>
      <c r="P1192" s="92">
        <v>56.13</v>
      </c>
      <c r="Q1192" s="92">
        <v>10.34</v>
      </c>
      <c r="R1192" s="8" t="s">
        <v>210</v>
      </c>
      <c r="S1192" s="87" t="s">
        <v>356</v>
      </c>
      <c r="T1192" s="87"/>
      <c r="U1192" s="87"/>
      <c r="V1192" s="87"/>
      <c r="W1192" s="94"/>
    </row>
    <row r="1193" spans="1:23" ht="15" customHeight="1" outlineLevel="1" x14ac:dyDescent="0.45">
      <c r="A1193" s="13">
        <v>1190</v>
      </c>
      <c r="B1193" s="39" t="s">
        <v>524</v>
      </c>
      <c r="C1193" s="216" t="s">
        <v>525</v>
      </c>
      <c r="D1193" s="8" t="s">
        <v>898</v>
      </c>
      <c r="F1193" s="132" t="s">
        <v>181</v>
      </c>
      <c r="N1193" s="166" t="s">
        <v>919</v>
      </c>
      <c r="O1193" s="69" t="s">
        <v>353</v>
      </c>
      <c r="P1193" s="92">
        <v>56.13</v>
      </c>
      <c r="Q1193" s="92">
        <v>10.34</v>
      </c>
      <c r="R1193" s="8" t="s">
        <v>210</v>
      </c>
      <c r="S1193" s="87" t="s">
        <v>356</v>
      </c>
      <c r="T1193" s="87"/>
      <c r="U1193" s="87"/>
      <c r="V1193" s="87"/>
      <c r="W1193" s="94"/>
    </row>
    <row r="1194" spans="1:23" ht="15" customHeight="1" outlineLevel="1" x14ac:dyDescent="0.45">
      <c r="A1194" s="13">
        <v>1191</v>
      </c>
      <c r="B1194" s="39" t="s">
        <v>524</v>
      </c>
      <c r="C1194" s="216" t="s">
        <v>525</v>
      </c>
      <c r="D1194" s="8" t="s">
        <v>898</v>
      </c>
      <c r="F1194" s="132" t="s">
        <v>181</v>
      </c>
      <c r="N1194" s="166" t="s">
        <v>920</v>
      </c>
      <c r="O1194" s="69" t="s">
        <v>353</v>
      </c>
      <c r="P1194" s="92">
        <v>56.13</v>
      </c>
      <c r="Q1194" s="92">
        <v>10.34</v>
      </c>
      <c r="R1194" s="8" t="s">
        <v>210</v>
      </c>
      <c r="S1194" s="87" t="s">
        <v>356</v>
      </c>
      <c r="T1194" s="87"/>
      <c r="U1194" s="87"/>
      <c r="V1194" s="87"/>
      <c r="W1194" s="94"/>
    </row>
    <row r="1195" spans="1:23" ht="15" customHeight="1" outlineLevel="1" x14ac:dyDescent="0.45">
      <c r="A1195" s="13">
        <v>1192</v>
      </c>
      <c r="B1195" s="39" t="s">
        <v>524</v>
      </c>
      <c r="C1195" s="216" t="s">
        <v>525</v>
      </c>
      <c r="D1195" s="8" t="s">
        <v>898</v>
      </c>
      <c r="F1195" s="132" t="s">
        <v>181</v>
      </c>
      <c r="N1195" s="166" t="s">
        <v>921</v>
      </c>
      <c r="O1195" s="69" t="s">
        <v>353</v>
      </c>
      <c r="P1195" s="92">
        <v>55.58</v>
      </c>
      <c r="Q1195" s="92">
        <v>10.53</v>
      </c>
      <c r="R1195" s="14" t="s">
        <v>210</v>
      </c>
      <c r="S1195" s="87" t="s">
        <v>356</v>
      </c>
      <c r="T1195" s="87"/>
      <c r="U1195" s="87"/>
      <c r="V1195" s="87"/>
      <c r="W1195" s="94"/>
    </row>
    <row r="1196" spans="1:23" ht="15" customHeight="1" outlineLevel="1" x14ac:dyDescent="0.45">
      <c r="A1196" s="13">
        <v>1193</v>
      </c>
      <c r="B1196" s="39" t="s">
        <v>524</v>
      </c>
      <c r="C1196" s="216" t="s">
        <v>525</v>
      </c>
      <c r="D1196" s="8" t="s">
        <v>898</v>
      </c>
      <c r="F1196" s="132" t="s">
        <v>181</v>
      </c>
      <c r="N1196" s="166" t="s">
        <v>922</v>
      </c>
      <c r="O1196" s="69" t="s">
        <v>353</v>
      </c>
      <c r="P1196" s="92">
        <v>55.58</v>
      </c>
      <c r="Q1196" s="92">
        <v>10.53</v>
      </c>
      <c r="R1196" s="14" t="s">
        <v>210</v>
      </c>
      <c r="S1196" s="87" t="s">
        <v>356</v>
      </c>
      <c r="T1196" s="87"/>
      <c r="U1196" s="87"/>
      <c r="V1196" s="87"/>
      <c r="W1196" s="94"/>
    </row>
    <row r="1197" spans="1:23" ht="15" customHeight="1" outlineLevel="1" x14ac:dyDescent="0.45">
      <c r="A1197" s="13">
        <v>1194</v>
      </c>
      <c r="B1197" s="39" t="s">
        <v>524</v>
      </c>
      <c r="C1197" s="216" t="s">
        <v>525</v>
      </c>
      <c r="D1197" s="8" t="s">
        <v>898</v>
      </c>
      <c r="F1197" s="132" t="s">
        <v>181</v>
      </c>
      <c r="N1197" s="166" t="s">
        <v>923</v>
      </c>
      <c r="O1197" s="69" t="s">
        <v>353</v>
      </c>
      <c r="P1197" s="92">
        <v>55.58</v>
      </c>
      <c r="Q1197" s="92">
        <v>10.53</v>
      </c>
      <c r="R1197" s="14" t="s">
        <v>210</v>
      </c>
      <c r="S1197" s="87" t="s">
        <v>356</v>
      </c>
      <c r="T1197" s="87"/>
      <c r="U1197" s="87"/>
      <c r="V1197" s="87"/>
      <c r="W1197" s="94"/>
    </row>
    <row r="1198" spans="1:23" ht="15" customHeight="1" outlineLevel="1" x14ac:dyDescent="0.45">
      <c r="A1198" s="13">
        <v>1195</v>
      </c>
      <c r="B1198" s="39" t="s">
        <v>524</v>
      </c>
      <c r="C1198" s="216" t="s">
        <v>525</v>
      </c>
      <c r="D1198" s="8" t="s">
        <v>898</v>
      </c>
      <c r="F1198" s="132" t="s">
        <v>181</v>
      </c>
      <c r="N1198" s="166" t="s">
        <v>924</v>
      </c>
      <c r="O1198" s="69" t="s">
        <v>353</v>
      </c>
      <c r="P1198" s="92">
        <v>55.58</v>
      </c>
      <c r="Q1198" s="92">
        <v>10.53</v>
      </c>
      <c r="R1198" s="14" t="s">
        <v>210</v>
      </c>
      <c r="S1198" s="87" t="s">
        <v>356</v>
      </c>
      <c r="T1198" s="87"/>
      <c r="U1198" s="87"/>
      <c r="V1198" s="87"/>
      <c r="W1198" s="94"/>
    </row>
    <row r="1199" spans="1:23" ht="15" customHeight="1" outlineLevel="1" x14ac:dyDescent="0.45">
      <c r="A1199" s="13">
        <v>1196</v>
      </c>
      <c r="B1199" s="39" t="s">
        <v>524</v>
      </c>
      <c r="C1199" s="216" t="s">
        <v>525</v>
      </c>
      <c r="D1199" s="8" t="s">
        <v>898</v>
      </c>
      <c r="F1199" s="132" t="s">
        <v>181</v>
      </c>
      <c r="N1199" s="166" t="s">
        <v>925</v>
      </c>
      <c r="O1199" s="69" t="s">
        <v>353</v>
      </c>
      <c r="P1199" s="92">
        <v>55.82</v>
      </c>
      <c r="Q1199" s="92">
        <v>10.14</v>
      </c>
      <c r="R1199" s="14" t="s">
        <v>210</v>
      </c>
      <c r="S1199" s="87" t="s">
        <v>356</v>
      </c>
      <c r="T1199" s="87"/>
      <c r="U1199" s="87"/>
      <c r="V1199" s="87"/>
      <c r="W1199" s="94"/>
    </row>
    <row r="1200" spans="1:23" ht="15" customHeight="1" outlineLevel="1" x14ac:dyDescent="0.45">
      <c r="A1200" s="13">
        <v>1197</v>
      </c>
      <c r="B1200" s="39" t="s">
        <v>524</v>
      </c>
      <c r="C1200" s="216" t="s">
        <v>525</v>
      </c>
      <c r="D1200" s="8" t="s">
        <v>898</v>
      </c>
      <c r="F1200" s="132" t="s">
        <v>181</v>
      </c>
      <c r="N1200" s="166" t="s">
        <v>926</v>
      </c>
      <c r="O1200" s="69" t="s">
        <v>353</v>
      </c>
      <c r="P1200" s="92">
        <v>55.82</v>
      </c>
      <c r="Q1200" s="92">
        <v>10.14</v>
      </c>
      <c r="R1200" s="14" t="s">
        <v>210</v>
      </c>
      <c r="S1200" s="87" t="s">
        <v>356</v>
      </c>
      <c r="T1200" s="87"/>
      <c r="U1200" s="87"/>
      <c r="V1200" s="87"/>
      <c r="W1200" s="94"/>
    </row>
    <row r="1201" spans="1:23" ht="15" customHeight="1" outlineLevel="1" x14ac:dyDescent="0.45">
      <c r="A1201" s="13">
        <v>1198</v>
      </c>
      <c r="B1201" s="39" t="s">
        <v>524</v>
      </c>
      <c r="C1201" s="216" t="s">
        <v>525</v>
      </c>
      <c r="D1201" s="8" t="s">
        <v>898</v>
      </c>
      <c r="F1201" s="132" t="s">
        <v>181</v>
      </c>
      <c r="N1201" s="166" t="s">
        <v>927</v>
      </c>
      <c r="O1201" s="69" t="s">
        <v>353</v>
      </c>
      <c r="P1201" s="92">
        <v>55.82</v>
      </c>
      <c r="Q1201" s="92">
        <v>10.14</v>
      </c>
      <c r="R1201" s="14" t="s">
        <v>210</v>
      </c>
      <c r="S1201" s="87" t="s">
        <v>356</v>
      </c>
      <c r="T1201" s="87"/>
      <c r="U1201" s="87"/>
      <c r="V1201" s="87"/>
      <c r="W1201" s="94"/>
    </row>
    <row r="1202" spans="1:23" ht="15" customHeight="1" outlineLevel="1" x14ac:dyDescent="0.45">
      <c r="A1202" s="13">
        <v>1199</v>
      </c>
      <c r="B1202" s="39" t="s">
        <v>524</v>
      </c>
      <c r="C1202" s="216" t="s">
        <v>525</v>
      </c>
      <c r="D1202" s="8" t="s">
        <v>898</v>
      </c>
      <c r="F1202" s="132" t="s">
        <v>181</v>
      </c>
      <c r="N1202" s="166" t="s">
        <v>928</v>
      </c>
      <c r="O1202" s="69" t="s">
        <v>353</v>
      </c>
      <c r="P1202" s="92">
        <v>55.64</v>
      </c>
      <c r="Q1202" s="92">
        <v>9.8699999999999992</v>
      </c>
      <c r="R1202" s="8" t="s">
        <v>210</v>
      </c>
      <c r="S1202" s="87" t="s">
        <v>356</v>
      </c>
      <c r="T1202" s="87"/>
      <c r="U1202" s="87"/>
      <c r="V1202" s="87"/>
      <c r="W1202" s="94"/>
    </row>
    <row r="1203" spans="1:23" ht="15" customHeight="1" outlineLevel="1" x14ac:dyDescent="0.45">
      <c r="A1203" s="13">
        <v>1200</v>
      </c>
      <c r="B1203" s="39" t="s">
        <v>524</v>
      </c>
      <c r="C1203" s="216" t="s">
        <v>525</v>
      </c>
      <c r="D1203" s="8" t="s">
        <v>898</v>
      </c>
      <c r="F1203" s="132" t="s">
        <v>181</v>
      </c>
      <c r="N1203" s="166" t="s">
        <v>929</v>
      </c>
      <c r="O1203" s="69" t="s">
        <v>353</v>
      </c>
      <c r="P1203" s="92">
        <v>55.64</v>
      </c>
      <c r="Q1203" s="92">
        <v>9.8699999999999992</v>
      </c>
      <c r="R1203" s="14" t="s">
        <v>210</v>
      </c>
      <c r="S1203" s="87" t="s">
        <v>356</v>
      </c>
      <c r="T1203" s="87"/>
      <c r="U1203" s="87"/>
      <c r="V1203" s="87"/>
      <c r="W1203" s="94"/>
    </row>
    <row r="1204" spans="1:23" ht="15" customHeight="1" outlineLevel="1" x14ac:dyDescent="0.45">
      <c r="A1204" s="13">
        <v>1201</v>
      </c>
      <c r="B1204" s="39" t="s">
        <v>524</v>
      </c>
      <c r="C1204" s="216" t="s">
        <v>525</v>
      </c>
      <c r="D1204" s="8" t="s">
        <v>898</v>
      </c>
      <c r="F1204" s="132" t="s">
        <v>181</v>
      </c>
      <c r="N1204" s="166" t="s">
        <v>930</v>
      </c>
      <c r="O1204" s="69" t="s">
        <v>353</v>
      </c>
      <c r="P1204" s="92">
        <v>55.64</v>
      </c>
      <c r="Q1204" s="92">
        <v>9.8699999999999992</v>
      </c>
      <c r="R1204" s="14" t="s">
        <v>210</v>
      </c>
      <c r="S1204" s="87" t="s">
        <v>356</v>
      </c>
      <c r="T1204" s="87"/>
      <c r="U1204" s="87"/>
      <c r="V1204" s="87"/>
      <c r="W1204" s="94"/>
    </row>
    <row r="1205" spans="1:23" ht="15" customHeight="1" outlineLevel="1" x14ac:dyDescent="0.45">
      <c r="A1205" s="13">
        <v>1202</v>
      </c>
      <c r="B1205" s="39" t="s">
        <v>524</v>
      </c>
      <c r="C1205" s="216" t="s">
        <v>525</v>
      </c>
      <c r="D1205" s="8" t="s">
        <v>898</v>
      </c>
      <c r="F1205" s="132" t="s">
        <v>181</v>
      </c>
      <c r="N1205" s="166" t="s">
        <v>931</v>
      </c>
      <c r="O1205" s="69" t="s">
        <v>353</v>
      </c>
      <c r="P1205" s="92">
        <v>55.64</v>
      </c>
      <c r="Q1205" s="92">
        <v>9.8699999999999992</v>
      </c>
      <c r="R1205" s="14" t="s">
        <v>210</v>
      </c>
      <c r="S1205" s="87" t="s">
        <v>356</v>
      </c>
      <c r="T1205" s="87"/>
      <c r="U1205" s="87"/>
      <c r="V1205" s="87"/>
      <c r="W1205" s="94"/>
    </row>
    <row r="1206" spans="1:23" ht="15" customHeight="1" outlineLevel="1" x14ac:dyDescent="0.45">
      <c r="A1206" s="13">
        <v>1203</v>
      </c>
      <c r="B1206" s="39" t="s">
        <v>524</v>
      </c>
      <c r="C1206" s="216" t="s">
        <v>525</v>
      </c>
      <c r="D1206" s="8" t="s">
        <v>898</v>
      </c>
      <c r="F1206" s="132" t="s">
        <v>181</v>
      </c>
      <c r="N1206" s="166" t="s">
        <v>932</v>
      </c>
      <c r="O1206" s="69" t="s">
        <v>353</v>
      </c>
      <c r="P1206" s="92">
        <v>55.64</v>
      </c>
      <c r="Q1206" s="92">
        <v>9.8699999999999992</v>
      </c>
      <c r="R1206" s="14" t="s">
        <v>210</v>
      </c>
      <c r="S1206" s="87" t="s">
        <v>356</v>
      </c>
      <c r="T1206" s="87"/>
      <c r="U1206" s="87"/>
      <c r="V1206" s="87"/>
      <c r="W1206" s="94"/>
    </row>
    <row r="1207" spans="1:23" ht="15" customHeight="1" outlineLevel="1" x14ac:dyDescent="0.45">
      <c r="A1207" s="13">
        <v>1204</v>
      </c>
      <c r="B1207" s="39" t="s">
        <v>524</v>
      </c>
      <c r="C1207" s="216" t="s">
        <v>525</v>
      </c>
      <c r="D1207" s="8" t="s">
        <v>898</v>
      </c>
      <c r="F1207" s="132" t="s">
        <v>181</v>
      </c>
      <c r="N1207" s="166" t="s">
        <v>933</v>
      </c>
      <c r="O1207" s="69" t="s">
        <v>353</v>
      </c>
      <c r="P1207" s="92">
        <v>55.02</v>
      </c>
      <c r="Q1207" s="92">
        <v>10</v>
      </c>
      <c r="R1207" s="8" t="s">
        <v>210</v>
      </c>
      <c r="S1207" s="87" t="s">
        <v>356</v>
      </c>
      <c r="T1207" s="87"/>
      <c r="U1207" s="87"/>
      <c r="V1207" s="87"/>
      <c r="W1207" s="94"/>
    </row>
    <row r="1208" spans="1:23" ht="15" customHeight="1" outlineLevel="1" x14ac:dyDescent="0.45">
      <c r="A1208" s="13">
        <v>1205</v>
      </c>
      <c r="B1208" s="39" t="s">
        <v>524</v>
      </c>
      <c r="C1208" s="216" t="s">
        <v>525</v>
      </c>
      <c r="D1208" s="8" t="s">
        <v>898</v>
      </c>
      <c r="F1208" s="132" t="s">
        <v>181</v>
      </c>
      <c r="N1208" s="166" t="s">
        <v>934</v>
      </c>
      <c r="O1208" s="69" t="s">
        <v>353</v>
      </c>
      <c r="P1208" s="92">
        <v>55.02</v>
      </c>
      <c r="Q1208" s="92">
        <v>10</v>
      </c>
      <c r="R1208" s="8" t="s">
        <v>210</v>
      </c>
      <c r="S1208" s="87" t="s">
        <v>356</v>
      </c>
      <c r="T1208" s="87"/>
      <c r="U1208" s="87"/>
      <c r="V1208" s="87"/>
      <c r="W1208" s="94"/>
    </row>
    <row r="1209" spans="1:23" ht="15" customHeight="1" outlineLevel="1" x14ac:dyDescent="0.45">
      <c r="A1209" s="13">
        <v>1206</v>
      </c>
      <c r="B1209" s="39" t="s">
        <v>524</v>
      </c>
      <c r="C1209" s="216" t="s">
        <v>525</v>
      </c>
      <c r="D1209" s="8" t="s">
        <v>898</v>
      </c>
      <c r="F1209" s="132" t="s">
        <v>181</v>
      </c>
      <c r="N1209" s="166" t="s">
        <v>935</v>
      </c>
      <c r="O1209" s="69" t="s">
        <v>353</v>
      </c>
      <c r="P1209" s="92">
        <v>55.02</v>
      </c>
      <c r="Q1209" s="92">
        <v>10</v>
      </c>
      <c r="R1209" s="8" t="s">
        <v>210</v>
      </c>
      <c r="S1209" s="87" t="s">
        <v>356</v>
      </c>
      <c r="T1209" s="87"/>
      <c r="U1209" s="87"/>
      <c r="V1209" s="87"/>
      <c r="W1209" s="94"/>
    </row>
    <row r="1210" spans="1:23" ht="15" customHeight="1" outlineLevel="1" x14ac:dyDescent="0.45">
      <c r="A1210" s="13">
        <v>1207</v>
      </c>
      <c r="B1210" s="39" t="s">
        <v>524</v>
      </c>
      <c r="C1210" s="216" t="s">
        <v>525</v>
      </c>
      <c r="D1210" s="8" t="s">
        <v>898</v>
      </c>
      <c r="F1210" s="132" t="s">
        <v>181</v>
      </c>
      <c r="N1210" s="166" t="s">
        <v>936</v>
      </c>
      <c r="O1210" s="69" t="s">
        <v>353</v>
      </c>
      <c r="P1210" s="92">
        <v>55.02</v>
      </c>
      <c r="Q1210" s="92">
        <v>10</v>
      </c>
      <c r="R1210" s="14" t="s">
        <v>210</v>
      </c>
      <c r="S1210" s="87" t="s">
        <v>356</v>
      </c>
      <c r="T1210" s="87"/>
      <c r="U1210" s="87"/>
      <c r="V1210" s="87"/>
      <c r="W1210" s="94"/>
    </row>
    <row r="1211" spans="1:23" ht="15" customHeight="1" outlineLevel="1" x14ac:dyDescent="0.45">
      <c r="A1211" s="13">
        <v>1208</v>
      </c>
      <c r="B1211" s="39" t="s">
        <v>524</v>
      </c>
      <c r="C1211" s="216" t="s">
        <v>525</v>
      </c>
      <c r="D1211" s="8" t="s">
        <v>898</v>
      </c>
      <c r="F1211" s="132" t="s">
        <v>181</v>
      </c>
      <c r="N1211" s="166" t="s">
        <v>937</v>
      </c>
      <c r="O1211" s="69" t="s">
        <v>353</v>
      </c>
      <c r="P1211" s="92">
        <v>55.02</v>
      </c>
      <c r="Q1211" s="92">
        <v>10</v>
      </c>
      <c r="R1211" s="8" t="s">
        <v>210</v>
      </c>
      <c r="S1211" s="87" t="s">
        <v>356</v>
      </c>
      <c r="T1211" s="87"/>
      <c r="U1211" s="87"/>
      <c r="V1211" s="87"/>
      <c r="W1211" s="94"/>
    </row>
    <row r="1212" spans="1:23" ht="15" customHeight="1" outlineLevel="1" x14ac:dyDescent="0.45">
      <c r="A1212" s="13">
        <v>1209</v>
      </c>
      <c r="B1212" s="39" t="s">
        <v>524</v>
      </c>
      <c r="C1212" s="216" t="s">
        <v>525</v>
      </c>
      <c r="D1212" s="8" t="s">
        <v>898</v>
      </c>
      <c r="F1212" s="132" t="s">
        <v>181</v>
      </c>
      <c r="N1212" s="166" t="s">
        <v>938</v>
      </c>
      <c r="O1212" s="69" t="s">
        <v>353</v>
      </c>
      <c r="P1212" s="92">
        <v>55.02</v>
      </c>
      <c r="Q1212" s="92">
        <v>10</v>
      </c>
      <c r="R1212" s="8" t="s">
        <v>210</v>
      </c>
      <c r="S1212" s="87" t="s">
        <v>356</v>
      </c>
      <c r="T1212" s="87"/>
      <c r="U1212" s="87"/>
      <c r="V1212" s="87"/>
      <c r="W1212" s="94"/>
    </row>
    <row r="1213" spans="1:23" ht="15" customHeight="1" outlineLevel="1" x14ac:dyDescent="0.45">
      <c r="A1213" s="13">
        <v>1210</v>
      </c>
      <c r="B1213" s="39" t="s">
        <v>524</v>
      </c>
      <c r="C1213" s="216" t="s">
        <v>525</v>
      </c>
      <c r="D1213" s="8" t="s">
        <v>898</v>
      </c>
      <c r="F1213" s="132" t="s">
        <v>181</v>
      </c>
      <c r="N1213" s="166" t="s">
        <v>939</v>
      </c>
      <c r="O1213" s="69" t="s">
        <v>353</v>
      </c>
      <c r="P1213" s="92">
        <v>55.02</v>
      </c>
      <c r="Q1213" s="92">
        <v>10</v>
      </c>
      <c r="R1213" s="8" t="s">
        <v>210</v>
      </c>
      <c r="S1213" s="87" t="s">
        <v>356</v>
      </c>
      <c r="T1213" s="87"/>
      <c r="U1213" s="87"/>
      <c r="V1213" s="87"/>
      <c r="W1213" s="94"/>
    </row>
    <row r="1214" spans="1:23" ht="15" customHeight="1" outlineLevel="1" x14ac:dyDescent="0.45">
      <c r="A1214" s="13">
        <v>1211</v>
      </c>
      <c r="B1214" s="39" t="s">
        <v>524</v>
      </c>
      <c r="C1214" s="216" t="s">
        <v>525</v>
      </c>
      <c r="D1214" s="8" t="s">
        <v>898</v>
      </c>
      <c r="F1214" s="132" t="s">
        <v>181</v>
      </c>
      <c r="N1214" s="166" t="s">
        <v>940</v>
      </c>
      <c r="O1214" s="69" t="s">
        <v>353</v>
      </c>
      <c r="P1214" s="92">
        <v>55.02</v>
      </c>
      <c r="Q1214" s="92">
        <v>10</v>
      </c>
      <c r="R1214" s="8" t="s">
        <v>210</v>
      </c>
      <c r="S1214" s="87" t="s">
        <v>356</v>
      </c>
      <c r="T1214" s="87"/>
      <c r="U1214" s="87"/>
      <c r="V1214" s="87"/>
      <c r="W1214" s="94"/>
    </row>
    <row r="1215" spans="1:23" ht="15" customHeight="1" outlineLevel="1" x14ac:dyDescent="0.45">
      <c r="A1215" s="13">
        <v>1212</v>
      </c>
      <c r="B1215" s="39" t="s">
        <v>524</v>
      </c>
      <c r="C1215" s="216" t="s">
        <v>525</v>
      </c>
      <c r="D1215" s="8" t="s">
        <v>941</v>
      </c>
      <c r="F1215" s="132" t="s">
        <v>181</v>
      </c>
      <c r="N1215" s="166" t="s">
        <v>832</v>
      </c>
      <c r="O1215" s="69" t="s">
        <v>495</v>
      </c>
      <c r="P1215" s="92">
        <v>8.0399999999999991</v>
      </c>
      <c r="Q1215" s="92">
        <v>98.42</v>
      </c>
      <c r="R1215" s="251" t="s">
        <v>197</v>
      </c>
      <c r="S1215" s="87" t="s">
        <v>426</v>
      </c>
      <c r="T1215" s="87"/>
      <c r="U1215" s="87"/>
      <c r="V1215" s="87"/>
      <c r="W1215" s="94"/>
    </row>
    <row r="1216" spans="1:23" ht="15" customHeight="1" outlineLevel="1" x14ac:dyDescent="0.45">
      <c r="A1216" s="13">
        <v>1213</v>
      </c>
      <c r="B1216" s="39" t="s">
        <v>524</v>
      </c>
      <c r="C1216" s="216" t="s">
        <v>525</v>
      </c>
      <c r="D1216" s="8" t="s">
        <v>941</v>
      </c>
      <c r="F1216" s="132" t="s">
        <v>181</v>
      </c>
      <c r="N1216" s="166" t="s">
        <v>832</v>
      </c>
      <c r="O1216" s="69" t="s">
        <v>495</v>
      </c>
      <c r="P1216" s="92">
        <v>8.0399999999999991</v>
      </c>
      <c r="Q1216" s="92">
        <v>98.42</v>
      </c>
      <c r="R1216" s="251" t="s">
        <v>197</v>
      </c>
      <c r="S1216" s="87" t="s">
        <v>426</v>
      </c>
      <c r="T1216" s="87"/>
      <c r="U1216" s="87"/>
      <c r="V1216" s="87"/>
      <c r="W1216" s="94"/>
    </row>
    <row r="1217" spans="1:23" ht="15" customHeight="1" outlineLevel="1" x14ac:dyDescent="0.45">
      <c r="A1217" s="13">
        <v>1214</v>
      </c>
      <c r="B1217" s="39" t="s">
        <v>524</v>
      </c>
      <c r="C1217" s="216" t="s">
        <v>525</v>
      </c>
      <c r="D1217" s="8" t="s">
        <v>942</v>
      </c>
      <c r="F1217" s="132" t="s">
        <v>181</v>
      </c>
      <c r="N1217" s="166" t="s">
        <v>943</v>
      </c>
      <c r="O1217" s="69" t="s">
        <v>394</v>
      </c>
      <c r="P1217" s="92">
        <v>-32.135666669999999</v>
      </c>
      <c r="Q1217" s="92">
        <v>115.7405</v>
      </c>
      <c r="R1217" s="14" t="s">
        <v>190</v>
      </c>
      <c r="S1217" s="87" t="s">
        <v>395</v>
      </c>
      <c r="T1217" s="87"/>
      <c r="U1217" s="87"/>
      <c r="V1217" s="87"/>
      <c r="W1217" s="94"/>
    </row>
    <row r="1218" spans="1:23" ht="15" customHeight="1" outlineLevel="1" x14ac:dyDescent="0.45">
      <c r="A1218" s="13">
        <v>1215</v>
      </c>
      <c r="B1218" s="39" t="s">
        <v>524</v>
      </c>
      <c r="C1218" s="216" t="s">
        <v>525</v>
      </c>
      <c r="D1218" s="8" t="s">
        <v>942</v>
      </c>
      <c r="F1218" s="132" t="s">
        <v>181</v>
      </c>
      <c r="N1218" s="166" t="s">
        <v>943</v>
      </c>
      <c r="O1218" s="69" t="s">
        <v>394</v>
      </c>
      <c r="P1218" s="92">
        <v>-32.135666669999999</v>
      </c>
      <c r="Q1218" s="92">
        <v>115.7405</v>
      </c>
      <c r="R1218" s="14" t="s">
        <v>190</v>
      </c>
      <c r="S1218" s="87" t="s">
        <v>395</v>
      </c>
      <c r="T1218" s="87"/>
      <c r="U1218" s="87"/>
      <c r="V1218" s="87"/>
      <c r="W1218" s="94"/>
    </row>
    <row r="1219" spans="1:23" ht="15" customHeight="1" outlineLevel="1" x14ac:dyDescent="0.45">
      <c r="A1219" s="13">
        <v>1216</v>
      </c>
      <c r="B1219" s="39" t="s">
        <v>524</v>
      </c>
      <c r="C1219" s="216" t="s">
        <v>525</v>
      </c>
      <c r="D1219" s="8" t="s">
        <v>942</v>
      </c>
      <c r="F1219" s="132" t="s">
        <v>181</v>
      </c>
      <c r="N1219" s="166" t="s">
        <v>943</v>
      </c>
      <c r="O1219" s="69" t="s">
        <v>394</v>
      </c>
      <c r="P1219" s="92">
        <v>-32.135666669999999</v>
      </c>
      <c r="Q1219" s="92">
        <v>115.7405</v>
      </c>
      <c r="R1219" s="14" t="s">
        <v>190</v>
      </c>
      <c r="S1219" s="87" t="s">
        <v>395</v>
      </c>
      <c r="T1219" s="87"/>
      <c r="U1219" s="87"/>
      <c r="V1219" s="87"/>
      <c r="W1219" s="94"/>
    </row>
    <row r="1220" spans="1:23" ht="15" customHeight="1" outlineLevel="1" x14ac:dyDescent="0.45">
      <c r="A1220" s="13">
        <v>1217</v>
      </c>
      <c r="B1220" s="39" t="s">
        <v>524</v>
      </c>
      <c r="C1220" s="216" t="s">
        <v>525</v>
      </c>
      <c r="D1220" s="8" t="s">
        <v>942</v>
      </c>
      <c r="F1220" s="132" t="s">
        <v>181</v>
      </c>
      <c r="N1220" s="166" t="s">
        <v>944</v>
      </c>
      <c r="O1220" s="69" t="s">
        <v>394</v>
      </c>
      <c r="P1220" s="92">
        <v>-32.009749999999997</v>
      </c>
      <c r="Q1220" s="92">
        <v>115.4928333</v>
      </c>
      <c r="R1220" s="14" t="s">
        <v>190</v>
      </c>
      <c r="S1220" s="87" t="s">
        <v>395</v>
      </c>
      <c r="T1220" s="87"/>
      <c r="U1220" s="87"/>
      <c r="V1220" s="87"/>
      <c r="W1220" s="94"/>
    </row>
    <row r="1221" spans="1:23" ht="15" customHeight="1" outlineLevel="1" x14ac:dyDescent="0.45">
      <c r="A1221" s="13">
        <v>1218</v>
      </c>
      <c r="B1221" s="39" t="s">
        <v>524</v>
      </c>
      <c r="C1221" s="216" t="s">
        <v>525</v>
      </c>
      <c r="D1221" s="8" t="s">
        <v>942</v>
      </c>
      <c r="F1221" s="132" t="s">
        <v>181</v>
      </c>
      <c r="N1221" s="166" t="s">
        <v>944</v>
      </c>
      <c r="O1221" s="69" t="s">
        <v>394</v>
      </c>
      <c r="P1221" s="92">
        <v>-32.009749999999997</v>
      </c>
      <c r="Q1221" s="92">
        <v>115.4928333</v>
      </c>
      <c r="R1221" s="14" t="s">
        <v>190</v>
      </c>
      <c r="S1221" s="87" t="s">
        <v>395</v>
      </c>
      <c r="T1221" s="87"/>
      <c r="U1221" s="87"/>
      <c r="V1221" s="87"/>
      <c r="W1221" s="94"/>
    </row>
    <row r="1222" spans="1:23" ht="15" customHeight="1" outlineLevel="1" x14ac:dyDescent="0.45">
      <c r="A1222" s="13">
        <v>1219</v>
      </c>
      <c r="B1222" s="39" t="s">
        <v>524</v>
      </c>
      <c r="C1222" s="216" t="s">
        <v>525</v>
      </c>
      <c r="D1222" s="8" t="s">
        <v>942</v>
      </c>
      <c r="F1222" s="132" t="s">
        <v>181</v>
      </c>
      <c r="N1222" s="166" t="s">
        <v>944</v>
      </c>
      <c r="O1222" s="69" t="s">
        <v>394</v>
      </c>
      <c r="P1222" s="92">
        <v>-32.009749999999997</v>
      </c>
      <c r="Q1222" s="92">
        <v>115.4928333</v>
      </c>
      <c r="R1222" s="14" t="s">
        <v>190</v>
      </c>
      <c r="S1222" s="87" t="s">
        <v>395</v>
      </c>
      <c r="T1222" s="87"/>
      <c r="U1222" s="87"/>
      <c r="V1222" s="87"/>
      <c r="W1222" s="94"/>
    </row>
    <row r="1223" spans="1:23" ht="15" customHeight="1" outlineLevel="1" x14ac:dyDescent="0.45">
      <c r="A1223" s="13">
        <v>1220</v>
      </c>
      <c r="B1223" s="39" t="s">
        <v>524</v>
      </c>
      <c r="C1223" s="216" t="s">
        <v>525</v>
      </c>
      <c r="D1223" s="8" t="s">
        <v>945</v>
      </c>
      <c r="F1223" s="132" t="s">
        <v>181</v>
      </c>
      <c r="N1223" s="166" t="s">
        <v>946</v>
      </c>
      <c r="O1223" s="69" t="s">
        <v>580</v>
      </c>
      <c r="P1223" s="92">
        <v>36.470219440000001</v>
      </c>
      <c r="Q1223" s="92">
        <v>-6.2519638889999998</v>
      </c>
      <c r="R1223" s="8" t="s">
        <v>190</v>
      </c>
      <c r="S1223" s="87" t="s">
        <v>553</v>
      </c>
      <c r="T1223" s="87"/>
      <c r="U1223" s="87"/>
      <c r="V1223" s="87"/>
      <c r="W1223" s="94"/>
    </row>
    <row r="1224" spans="1:23" ht="15" customHeight="1" outlineLevel="1" x14ac:dyDescent="0.45">
      <c r="A1224" s="13">
        <v>1221</v>
      </c>
      <c r="B1224" s="39" t="s">
        <v>524</v>
      </c>
      <c r="C1224" s="216" t="s">
        <v>525</v>
      </c>
      <c r="D1224" s="8" t="s">
        <v>945</v>
      </c>
      <c r="F1224" s="132" t="s">
        <v>181</v>
      </c>
      <c r="N1224" s="166" t="s">
        <v>946</v>
      </c>
      <c r="O1224" s="69" t="s">
        <v>580</v>
      </c>
      <c r="P1224" s="92">
        <v>36.470219440000001</v>
      </c>
      <c r="Q1224" s="92">
        <v>-6.2519638889999998</v>
      </c>
      <c r="R1224" s="8" t="s">
        <v>190</v>
      </c>
      <c r="S1224" s="87" t="s">
        <v>553</v>
      </c>
      <c r="T1224" s="87"/>
      <c r="U1224" s="87"/>
      <c r="V1224" s="87"/>
      <c r="W1224" s="94"/>
    </row>
    <row r="1225" spans="1:23" ht="15" customHeight="1" outlineLevel="1" x14ac:dyDescent="0.45">
      <c r="A1225" s="13">
        <v>1222</v>
      </c>
      <c r="B1225" s="39" t="s">
        <v>524</v>
      </c>
      <c r="C1225" s="216" t="s">
        <v>525</v>
      </c>
      <c r="D1225" s="8" t="s">
        <v>947</v>
      </c>
      <c r="F1225" s="132" t="s">
        <v>181</v>
      </c>
      <c r="N1225" s="166" t="s">
        <v>948</v>
      </c>
      <c r="O1225" s="69" t="s">
        <v>394</v>
      </c>
      <c r="P1225" s="92">
        <v>-34.33</v>
      </c>
      <c r="Q1225" s="92">
        <v>117.41</v>
      </c>
      <c r="R1225" s="14" t="s">
        <v>190</v>
      </c>
      <c r="S1225" s="87" t="s">
        <v>395</v>
      </c>
      <c r="T1225" s="87"/>
      <c r="U1225" s="87"/>
      <c r="V1225" s="87"/>
      <c r="W1225" s="94"/>
    </row>
    <row r="1226" spans="1:23" ht="15" customHeight="1" outlineLevel="1" x14ac:dyDescent="0.45">
      <c r="A1226" s="13">
        <v>1223</v>
      </c>
      <c r="B1226" s="39" t="s">
        <v>524</v>
      </c>
      <c r="C1226" s="216" t="s">
        <v>525</v>
      </c>
      <c r="D1226" s="8" t="s">
        <v>949</v>
      </c>
      <c r="F1226" s="132" t="s">
        <v>181</v>
      </c>
      <c r="N1226" s="166" t="s">
        <v>950</v>
      </c>
      <c r="O1226" s="69" t="s">
        <v>951</v>
      </c>
      <c r="P1226" s="92">
        <v>16.84</v>
      </c>
      <c r="Q1226" s="92">
        <v>-88.08</v>
      </c>
      <c r="R1226" s="8" t="s">
        <v>204</v>
      </c>
      <c r="S1226" s="87" t="s">
        <v>474</v>
      </c>
      <c r="T1226" s="87"/>
      <c r="U1226" s="87"/>
      <c r="V1226" s="87"/>
      <c r="W1226" s="94"/>
    </row>
    <row r="1227" spans="1:23" ht="15" customHeight="1" outlineLevel="1" x14ac:dyDescent="0.45">
      <c r="A1227" s="13">
        <v>1224</v>
      </c>
      <c r="B1227" s="39" t="s">
        <v>524</v>
      </c>
      <c r="C1227" s="216" t="s">
        <v>525</v>
      </c>
      <c r="D1227" s="8" t="s">
        <v>949</v>
      </c>
      <c r="F1227" s="132" t="s">
        <v>181</v>
      </c>
      <c r="N1227" s="166" t="s">
        <v>950</v>
      </c>
      <c r="O1227" s="69" t="s">
        <v>951</v>
      </c>
      <c r="P1227" s="92">
        <v>16.84</v>
      </c>
      <c r="Q1227" s="92">
        <v>-88.08</v>
      </c>
      <c r="R1227" s="8" t="s">
        <v>204</v>
      </c>
      <c r="S1227" s="87" t="s">
        <v>474</v>
      </c>
      <c r="T1227" s="87"/>
      <c r="U1227" s="87"/>
      <c r="V1227" s="87"/>
      <c r="W1227" s="94"/>
    </row>
    <row r="1228" spans="1:23" ht="15" customHeight="1" outlineLevel="1" x14ac:dyDescent="0.45">
      <c r="A1228" s="13">
        <v>1225</v>
      </c>
      <c r="B1228" s="39" t="s">
        <v>524</v>
      </c>
      <c r="C1228" s="216" t="s">
        <v>525</v>
      </c>
      <c r="D1228" s="8" t="s">
        <v>952</v>
      </c>
      <c r="F1228" s="132" t="s">
        <v>181</v>
      </c>
      <c r="N1228" s="166" t="s">
        <v>953</v>
      </c>
      <c r="O1228" s="69" t="s">
        <v>954</v>
      </c>
      <c r="P1228" s="92">
        <v>22.586472199999999</v>
      </c>
      <c r="Q1228" s="92">
        <v>-82.799805599999999</v>
      </c>
      <c r="R1228" s="8" t="s">
        <v>222</v>
      </c>
      <c r="S1228" s="87" t="s">
        <v>474</v>
      </c>
      <c r="T1228" s="87"/>
      <c r="U1228" s="87"/>
      <c r="V1228" s="87"/>
      <c r="W1228" s="94"/>
    </row>
    <row r="1229" spans="1:23" ht="15" customHeight="1" outlineLevel="1" x14ac:dyDescent="0.45">
      <c r="A1229" s="13">
        <v>1226</v>
      </c>
      <c r="B1229" s="39" t="s">
        <v>524</v>
      </c>
      <c r="C1229" s="216" t="s">
        <v>525</v>
      </c>
      <c r="D1229" s="8" t="s">
        <v>952</v>
      </c>
      <c r="F1229" s="132" t="s">
        <v>181</v>
      </c>
      <c r="N1229" s="166" t="s">
        <v>953</v>
      </c>
      <c r="O1229" s="69" t="s">
        <v>954</v>
      </c>
      <c r="P1229" s="92">
        <v>21.7759444</v>
      </c>
      <c r="Q1229" s="92">
        <v>-83.128888900000007</v>
      </c>
      <c r="R1229" s="8" t="s">
        <v>222</v>
      </c>
      <c r="S1229" s="87" t="s">
        <v>474</v>
      </c>
      <c r="T1229" s="87"/>
      <c r="U1229" s="87"/>
      <c r="V1229" s="87"/>
      <c r="W1229" s="94"/>
    </row>
    <row r="1230" spans="1:23" ht="15" customHeight="1" outlineLevel="1" x14ac:dyDescent="0.45">
      <c r="A1230" s="13">
        <v>1227</v>
      </c>
      <c r="B1230" s="39" t="s">
        <v>524</v>
      </c>
      <c r="C1230" s="216" t="s">
        <v>525</v>
      </c>
      <c r="D1230" s="8" t="s">
        <v>952</v>
      </c>
      <c r="F1230" s="132" t="s">
        <v>181</v>
      </c>
      <c r="N1230" s="166" t="s">
        <v>953</v>
      </c>
      <c r="O1230" s="69" t="s">
        <v>954</v>
      </c>
      <c r="P1230" s="92">
        <v>22.025555600000001</v>
      </c>
      <c r="Q1230" s="92">
        <v>-82.340861099999998</v>
      </c>
      <c r="R1230" s="8" t="s">
        <v>222</v>
      </c>
      <c r="S1230" s="87" t="s">
        <v>474</v>
      </c>
      <c r="T1230" s="87"/>
      <c r="U1230" s="87"/>
      <c r="V1230" s="87"/>
      <c r="W1230" s="94"/>
    </row>
    <row r="1231" spans="1:23" ht="15" customHeight="1" outlineLevel="1" x14ac:dyDescent="0.45">
      <c r="A1231" s="13">
        <v>1228</v>
      </c>
      <c r="B1231" s="39" t="s">
        <v>524</v>
      </c>
      <c r="C1231" s="216" t="s">
        <v>525</v>
      </c>
      <c r="D1231" s="8" t="s">
        <v>952</v>
      </c>
      <c r="F1231" s="132" t="s">
        <v>181</v>
      </c>
      <c r="N1231" s="166" t="s">
        <v>953</v>
      </c>
      <c r="O1231" s="69" t="s">
        <v>954</v>
      </c>
      <c r="P1231" s="92">
        <v>22.125555599999998</v>
      </c>
      <c r="Q1231" s="92">
        <v>-82.440861100000006</v>
      </c>
      <c r="R1231" s="8" t="s">
        <v>222</v>
      </c>
      <c r="S1231" s="87" t="s">
        <v>474</v>
      </c>
      <c r="T1231" s="87"/>
      <c r="U1231" s="87"/>
      <c r="V1231" s="87"/>
      <c r="W1231" s="94"/>
    </row>
    <row r="1232" spans="1:23" ht="15" customHeight="1" outlineLevel="1" x14ac:dyDescent="0.45">
      <c r="A1232" s="13">
        <v>1229</v>
      </c>
      <c r="B1232" s="39" t="s">
        <v>524</v>
      </c>
      <c r="C1232" s="216" t="s">
        <v>525</v>
      </c>
      <c r="D1232" s="8" t="s">
        <v>952</v>
      </c>
      <c r="F1232" s="132" t="s">
        <v>181</v>
      </c>
      <c r="N1232" s="166" t="s">
        <v>953</v>
      </c>
      <c r="O1232" s="69" t="s">
        <v>954</v>
      </c>
      <c r="P1232" s="92">
        <v>0</v>
      </c>
      <c r="Q1232" s="92">
        <v>0</v>
      </c>
      <c r="R1232" s="8" t="s">
        <v>222</v>
      </c>
      <c r="S1232" s="87" t="s">
        <v>474</v>
      </c>
      <c r="T1232" s="87"/>
      <c r="U1232" s="87"/>
      <c r="V1232" s="87"/>
      <c r="W1232" s="94"/>
    </row>
    <row r="1233" spans="1:23" ht="15" customHeight="1" outlineLevel="1" x14ac:dyDescent="0.45">
      <c r="A1233" s="13">
        <v>1230</v>
      </c>
      <c r="B1233" s="39" t="s">
        <v>524</v>
      </c>
      <c r="C1233" s="216" t="s">
        <v>525</v>
      </c>
      <c r="D1233" s="8" t="s">
        <v>952</v>
      </c>
      <c r="F1233" s="132" t="s">
        <v>181</v>
      </c>
      <c r="N1233" s="166" t="s">
        <v>953</v>
      </c>
      <c r="O1233" s="69" t="s">
        <v>954</v>
      </c>
      <c r="P1233" s="92">
        <v>22.099472200000001</v>
      </c>
      <c r="Q1233" s="92">
        <v>-83.454750000000004</v>
      </c>
      <c r="R1233" s="8" t="s">
        <v>222</v>
      </c>
      <c r="S1233" s="87" t="s">
        <v>474</v>
      </c>
      <c r="T1233" s="87"/>
      <c r="U1233" s="87"/>
      <c r="V1233" s="87"/>
      <c r="W1233" s="94"/>
    </row>
    <row r="1234" spans="1:23" ht="15" customHeight="1" outlineLevel="1" x14ac:dyDescent="0.45">
      <c r="A1234" s="13">
        <v>1231</v>
      </c>
      <c r="B1234" s="39" t="s">
        <v>524</v>
      </c>
      <c r="C1234" s="216" t="s">
        <v>525</v>
      </c>
      <c r="D1234" s="8" t="s">
        <v>952</v>
      </c>
      <c r="F1234" s="132" t="s">
        <v>181</v>
      </c>
      <c r="N1234" s="166" t="s">
        <v>953</v>
      </c>
      <c r="O1234" s="69" t="s">
        <v>954</v>
      </c>
      <c r="P1234" s="92">
        <v>21.934555599999999</v>
      </c>
      <c r="Q1234" s="92">
        <v>-82.710638900000006</v>
      </c>
      <c r="R1234" s="8" t="s">
        <v>222</v>
      </c>
      <c r="S1234" s="87" t="s">
        <v>474</v>
      </c>
      <c r="T1234" s="87"/>
      <c r="U1234" s="87"/>
      <c r="V1234" s="87"/>
      <c r="W1234" s="94"/>
    </row>
    <row r="1235" spans="1:23" ht="15" customHeight="1" outlineLevel="1" x14ac:dyDescent="0.45">
      <c r="A1235" s="13">
        <v>1232</v>
      </c>
      <c r="B1235" s="39" t="s">
        <v>524</v>
      </c>
      <c r="C1235" s="216" t="s">
        <v>525</v>
      </c>
      <c r="D1235" s="8" t="s">
        <v>952</v>
      </c>
      <c r="F1235" s="132" t="s">
        <v>181</v>
      </c>
      <c r="N1235" s="166" t="s">
        <v>953</v>
      </c>
      <c r="O1235" s="69" t="s">
        <v>954</v>
      </c>
      <c r="P1235" s="92">
        <v>21.5930833</v>
      </c>
      <c r="Q1235" s="92">
        <v>-82.422222199999993</v>
      </c>
      <c r="R1235" s="8" t="s">
        <v>222</v>
      </c>
      <c r="S1235" s="87" t="s">
        <v>474</v>
      </c>
      <c r="T1235" s="87"/>
      <c r="U1235" s="87"/>
      <c r="V1235" s="87"/>
      <c r="W1235" s="94"/>
    </row>
    <row r="1236" spans="1:23" ht="15" customHeight="1" outlineLevel="1" x14ac:dyDescent="0.45">
      <c r="A1236" s="13">
        <v>1233</v>
      </c>
      <c r="B1236" s="39" t="s">
        <v>524</v>
      </c>
      <c r="C1236" s="216" t="s">
        <v>525</v>
      </c>
      <c r="D1236" s="8" t="s">
        <v>952</v>
      </c>
      <c r="F1236" s="132" t="s">
        <v>181</v>
      </c>
      <c r="N1236" s="166" t="s">
        <v>953</v>
      </c>
      <c r="O1236" s="69" t="s">
        <v>954</v>
      </c>
      <c r="P1236" s="92">
        <v>0</v>
      </c>
      <c r="Q1236" s="92">
        <v>0</v>
      </c>
      <c r="R1236" s="8" t="s">
        <v>222</v>
      </c>
      <c r="S1236" s="87" t="s">
        <v>474</v>
      </c>
      <c r="T1236" s="87"/>
      <c r="U1236" s="87"/>
      <c r="V1236" s="87"/>
      <c r="W1236" s="94"/>
    </row>
    <row r="1237" spans="1:23" ht="15" customHeight="1" outlineLevel="1" x14ac:dyDescent="0.45">
      <c r="A1237" s="13">
        <v>1234</v>
      </c>
      <c r="B1237" s="39" t="s">
        <v>524</v>
      </c>
      <c r="C1237" s="216" t="s">
        <v>525</v>
      </c>
      <c r="D1237" s="8" t="s">
        <v>952</v>
      </c>
      <c r="F1237" s="132" t="s">
        <v>181</v>
      </c>
      <c r="N1237" s="166" t="s">
        <v>953</v>
      </c>
      <c r="O1237" s="69" t="s">
        <v>954</v>
      </c>
      <c r="P1237" s="92">
        <v>21.934555599999999</v>
      </c>
      <c r="Q1237" s="92">
        <v>-82.710638900000006</v>
      </c>
      <c r="R1237" s="8" t="s">
        <v>222</v>
      </c>
      <c r="S1237" s="87" t="s">
        <v>474</v>
      </c>
      <c r="T1237" s="87"/>
      <c r="U1237" s="87"/>
      <c r="V1237" s="87"/>
      <c r="W1237" s="94"/>
    </row>
    <row r="1238" spans="1:23" ht="15" customHeight="1" outlineLevel="1" x14ac:dyDescent="0.45">
      <c r="A1238" s="13">
        <v>1235</v>
      </c>
      <c r="B1238" s="39" t="s">
        <v>524</v>
      </c>
      <c r="C1238" s="216" t="s">
        <v>525</v>
      </c>
      <c r="D1238" s="8" t="s">
        <v>952</v>
      </c>
      <c r="F1238" s="132" t="s">
        <v>181</v>
      </c>
      <c r="N1238" s="166" t="s">
        <v>953</v>
      </c>
      <c r="O1238" s="69" t="s">
        <v>954</v>
      </c>
      <c r="P1238" s="92">
        <v>22.6656944</v>
      </c>
      <c r="Q1238" s="92">
        <v>-82.544722199999995</v>
      </c>
      <c r="R1238" s="8" t="s">
        <v>222</v>
      </c>
      <c r="S1238" s="87" t="s">
        <v>474</v>
      </c>
      <c r="T1238" s="87"/>
      <c r="U1238" s="87"/>
      <c r="V1238" s="87"/>
      <c r="W1238" s="94"/>
    </row>
    <row r="1239" spans="1:23" ht="15" customHeight="1" outlineLevel="1" x14ac:dyDescent="0.45">
      <c r="A1239" s="13">
        <v>1236</v>
      </c>
      <c r="B1239" s="39" t="s">
        <v>524</v>
      </c>
      <c r="C1239" s="216" t="s">
        <v>525</v>
      </c>
      <c r="F1239" s="132" t="s">
        <v>181</v>
      </c>
      <c r="N1239" s="166" t="s">
        <v>953</v>
      </c>
      <c r="O1239" s="69" t="s">
        <v>954</v>
      </c>
      <c r="P1239" s="92">
        <v>0</v>
      </c>
      <c r="Q1239" s="92">
        <v>0</v>
      </c>
      <c r="R1239" s="8" t="s">
        <v>222</v>
      </c>
      <c r="S1239" s="87" t="s">
        <v>474</v>
      </c>
      <c r="T1239" s="87"/>
      <c r="U1239" s="87"/>
      <c r="V1239" s="87"/>
      <c r="W1239" s="94"/>
    </row>
    <row r="1240" spans="1:23" ht="15" customHeight="1" outlineLevel="1" x14ac:dyDescent="0.45">
      <c r="A1240" s="13">
        <v>1237</v>
      </c>
      <c r="B1240" s="39" t="s">
        <v>524</v>
      </c>
      <c r="C1240" s="216" t="s">
        <v>525</v>
      </c>
      <c r="D1240" s="8" t="s">
        <v>952</v>
      </c>
      <c r="F1240" s="132" t="s">
        <v>181</v>
      </c>
      <c r="N1240" s="166" t="s">
        <v>953</v>
      </c>
      <c r="O1240" s="69" t="s">
        <v>954</v>
      </c>
      <c r="P1240" s="92">
        <v>22.398972199999999</v>
      </c>
      <c r="Q1240" s="92">
        <v>-82.765888899999993</v>
      </c>
      <c r="R1240" s="8" t="s">
        <v>222</v>
      </c>
      <c r="S1240" s="87" t="s">
        <v>474</v>
      </c>
      <c r="T1240" s="87"/>
      <c r="U1240" s="87"/>
      <c r="V1240" s="87"/>
      <c r="W1240" s="94"/>
    </row>
    <row r="1241" spans="1:23" ht="15" customHeight="1" outlineLevel="1" x14ac:dyDescent="0.45">
      <c r="A1241" s="13">
        <v>1238</v>
      </c>
      <c r="B1241" s="39" t="s">
        <v>524</v>
      </c>
      <c r="C1241" s="216" t="s">
        <v>525</v>
      </c>
      <c r="D1241" s="8" t="s">
        <v>952</v>
      </c>
      <c r="F1241" s="132" t="s">
        <v>181</v>
      </c>
      <c r="N1241" s="166" t="s">
        <v>953</v>
      </c>
      <c r="O1241" s="69" t="s">
        <v>954</v>
      </c>
      <c r="P1241" s="92">
        <v>21.9398889</v>
      </c>
      <c r="Q1241" s="92">
        <v>-82.801166699999996</v>
      </c>
      <c r="R1241" s="8" t="s">
        <v>222</v>
      </c>
      <c r="S1241" s="87" t="s">
        <v>474</v>
      </c>
      <c r="T1241" s="87"/>
      <c r="U1241" s="87"/>
      <c r="V1241" s="87"/>
      <c r="W1241" s="94"/>
    </row>
    <row r="1242" spans="1:23" ht="15" customHeight="1" outlineLevel="1" x14ac:dyDescent="0.45">
      <c r="A1242" s="13">
        <v>1239</v>
      </c>
      <c r="B1242" s="39" t="s">
        <v>524</v>
      </c>
      <c r="C1242" s="216" t="s">
        <v>525</v>
      </c>
      <c r="D1242" s="8" t="s">
        <v>952</v>
      </c>
      <c r="F1242" s="132" t="s">
        <v>181</v>
      </c>
      <c r="N1242" s="166" t="s">
        <v>953</v>
      </c>
      <c r="O1242" s="69" t="s">
        <v>954</v>
      </c>
      <c r="P1242" s="92">
        <v>0</v>
      </c>
      <c r="Q1242" s="92">
        <v>0</v>
      </c>
      <c r="R1242" s="8" t="s">
        <v>222</v>
      </c>
      <c r="S1242" s="87" t="s">
        <v>474</v>
      </c>
      <c r="T1242" s="87"/>
      <c r="U1242" s="87"/>
      <c r="V1242" s="87"/>
      <c r="W1242" s="94"/>
    </row>
    <row r="1243" spans="1:23" ht="15" customHeight="1" outlineLevel="1" x14ac:dyDescent="0.45">
      <c r="A1243" s="13">
        <v>1240</v>
      </c>
      <c r="B1243" s="39" t="s">
        <v>524</v>
      </c>
      <c r="C1243" s="216" t="s">
        <v>525</v>
      </c>
      <c r="D1243" s="8" t="s">
        <v>952</v>
      </c>
      <c r="F1243" s="132" t="s">
        <v>181</v>
      </c>
      <c r="N1243" s="166" t="s">
        <v>953</v>
      </c>
      <c r="O1243" s="69" t="s">
        <v>954</v>
      </c>
      <c r="P1243" s="92">
        <v>21.9776667</v>
      </c>
      <c r="Q1243" s="92">
        <v>-83.193166700000006</v>
      </c>
      <c r="R1243" s="8" t="s">
        <v>222</v>
      </c>
      <c r="S1243" s="87" t="s">
        <v>474</v>
      </c>
      <c r="T1243" s="87"/>
      <c r="U1243" s="87"/>
      <c r="V1243" s="87"/>
      <c r="W1243" s="94"/>
    </row>
    <row r="1244" spans="1:23" ht="15" customHeight="1" outlineLevel="1" x14ac:dyDescent="0.45">
      <c r="A1244" s="13">
        <v>1241</v>
      </c>
      <c r="B1244" s="39" t="s">
        <v>524</v>
      </c>
      <c r="C1244" s="216" t="s">
        <v>525</v>
      </c>
      <c r="D1244" s="8" t="s">
        <v>952</v>
      </c>
      <c r="F1244" s="132" t="s">
        <v>181</v>
      </c>
      <c r="N1244" s="166" t="s">
        <v>953</v>
      </c>
      <c r="O1244" s="69" t="s">
        <v>954</v>
      </c>
      <c r="P1244" s="92">
        <v>22.398972199999999</v>
      </c>
      <c r="Q1244" s="92">
        <v>-82.765888899999993</v>
      </c>
      <c r="R1244" s="8" t="s">
        <v>222</v>
      </c>
      <c r="S1244" s="87" t="s">
        <v>474</v>
      </c>
      <c r="T1244" s="87"/>
      <c r="U1244" s="87"/>
      <c r="V1244" s="87"/>
      <c r="W1244" s="94"/>
    </row>
    <row r="1245" spans="1:23" ht="15" customHeight="1" outlineLevel="1" x14ac:dyDescent="0.45">
      <c r="A1245" s="13">
        <v>1242</v>
      </c>
      <c r="B1245" s="39" t="s">
        <v>524</v>
      </c>
      <c r="C1245" s="216" t="s">
        <v>525</v>
      </c>
      <c r="D1245" s="8" t="s">
        <v>952</v>
      </c>
      <c r="F1245" s="132" t="s">
        <v>181</v>
      </c>
      <c r="N1245" s="166" t="s">
        <v>953</v>
      </c>
      <c r="O1245" s="69" t="s">
        <v>954</v>
      </c>
      <c r="P1245" s="92">
        <v>21.810638900000001</v>
      </c>
      <c r="Q1245" s="92">
        <v>-82.342861099999993</v>
      </c>
      <c r="R1245" s="8" t="s">
        <v>222</v>
      </c>
      <c r="S1245" s="87" t="s">
        <v>474</v>
      </c>
      <c r="T1245" s="87"/>
      <c r="U1245" s="87"/>
      <c r="V1245" s="87"/>
      <c r="W1245" s="94"/>
    </row>
    <row r="1246" spans="1:23" ht="15" customHeight="1" outlineLevel="1" x14ac:dyDescent="0.45">
      <c r="A1246" s="13">
        <v>1243</v>
      </c>
      <c r="B1246" s="39" t="s">
        <v>524</v>
      </c>
      <c r="C1246" s="216" t="s">
        <v>525</v>
      </c>
      <c r="D1246" s="8" t="s">
        <v>955</v>
      </c>
      <c r="F1246" s="132" t="s">
        <v>181</v>
      </c>
      <c r="N1246" s="166" t="s">
        <v>956</v>
      </c>
      <c r="O1246" s="69" t="s">
        <v>532</v>
      </c>
      <c r="P1246" s="92">
        <v>37.016666666666666</v>
      </c>
      <c r="Q1246" s="92">
        <v>-7.9666600000000001</v>
      </c>
      <c r="R1246" s="8" t="s">
        <v>190</v>
      </c>
      <c r="S1246" s="87" t="s">
        <v>553</v>
      </c>
      <c r="T1246" s="87"/>
      <c r="U1246" s="87"/>
      <c r="V1246" s="87"/>
      <c r="W1246" s="94"/>
    </row>
    <row r="1247" spans="1:23" ht="15" customHeight="1" outlineLevel="1" x14ac:dyDescent="0.45">
      <c r="A1247" s="13">
        <v>1244</v>
      </c>
      <c r="B1247" s="39" t="s">
        <v>524</v>
      </c>
      <c r="C1247" s="216" t="s">
        <v>525</v>
      </c>
      <c r="D1247" s="8" t="s">
        <v>955</v>
      </c>
      <c r="F1247" s="132" t="s">
        <v>181</v>
      </c>
      <c r="N1247" s="166" t="s">
        <v>956</v>
      </c>
      <c r="O1247" s="69" t="s">
        <v>532</v>
      </c>
      <c r="P1247" s="92">
        <v>37.016666666666666</v>
      </c>
      <c r="Q1247" s="92">
        <v>-7.9666600000000001</v>
      </c>
      <c r="R1247" s="8" t="s">
        <v>190</v>
      </c>
      <c r="S1247" s="87" t="s">
        <v>553</v>
      </c>
      <c r="T1247" s="87"/>
      <c r="U1247" s="87"/>
      <c r="V1247" s="87"/>
      <c r="W1247" s="94"/>
    </row>
    <row r="1248" spans="1:23" ht="15" customHeight="1" outlineLevel="1" x14ac:dyDescent="0.45">
      <c r="A1248" s="13">
        <v>1245</v>
      </c>
      <c r="B1248" s="39" t="s">
        <v>524</v>
      </c>
      <c r="C1248" s="216" t="s">
        <v>525</v>
      </c>
      <c r="D1248" s="8" t="s">
        <v>955</v>
      </c>
      <c r="F1248" s="132" t="s">
        <v>181</v>
      </c>
      <c r="N1248" s="166" t="s">
        <v>956</v>
      </c>
      <c r="O1248" s="69" t="s">
        <v>532</v>
      </c>
      <c r="P1248" s="92">
        <v>37.016666666666666</v>
      </c>
      <c r="Q1248" s="92">
        <v>-7.9666600000000001</v>
      </c>
      <c r="R1248" s="8" t="s">
        <v>190</v>
      </c>
      <c r="S1248" s="87" t="s">
        <v>553</v>
      </c>
      <c r="T1248" s="87"/>
      <c r="U1248" s="87"/>
      <c r="V1248" s="87"/>
      <c r="W1248" s="94"/>
    </row>
    <row r="1249" spans="1:41" ht="15" customHeight="1" outlineLevel="1" x14ac:dyDescent="0.45">
      <c r="A1249" s="13">
        <v>1246</v>
      </c>
      <c r="B1249" s="39" t="s">
        <v>524</v>
      </c>
      <c r="C1249" s="216" t="s">
        <v>525</v>
      </c>
      <c r="D1249" s="8" t="s">
        <v>955</v>
      </c>
      <c r="F1249" s="132" t="s">
        <v>181</v>
      </c>
      <c r="N1249" s="166" t="s">
        <v>956</v>
      </c>
      <c r="O1249" s="69" t="s">
        <v>532</v>
      </c>
      <c r="P1249" s="92">
        <v>37.016666666666666</v>
      </c>
      <c r="Q1249" s="92">
        <v>-7.9666600000000001</v>
      </c>
      <c r="R1249" s="8" t="s">
        <v>190</v>
      </c>
      <c r="S1249" s="87" t="s">
        <v>553</v>
      </c>
      <c r="T1249" s="87"/>
      <c r="U1249" s="87"/>
      <c r="V1249" s="87"/>
      <c r="W1249" s="94"/>
    </row>
    <row r="1250" spans="1:41" ht="15" customHeight="1" outlineLevel="1" x14ac:dyDescent="0.45">
      <c r="A1250" s="13">
        <v>1247</v>
      </c>
      <c r="B1250" s="39" t="s">
        <v>524</v>
      </c>
      <c r="C1250" s="216" t="s">
        <v>525</v>
      </c>
      <c r="D1250" s="8" t="s">
        <v>955</v>
      </c>
      <c r="F1250" s="132" t="s">
        <v>181</v>
      </c>
      <c r="N1250" s="166" t="s">
        <v>956</v>
      </c>
      <c r="O1250" s="69" t="s">
        <v>532</v>
      </c>
      <c r="P1250" s="92">
        <v>37.016666666666666</v>
      </c>
      <c r="Q1250" s="92">
        <v>-7.9666600000000001</v>
      </c>
      <c r="R1250" s="8" t="s">
        <v>190</v>
      </c>
      <c r="S1250" s="87" t="s">
        <v>553</v>
      </c>
      <c r="T1250" s="87"/>
      <c r="U1250" s="87"/>
      <c r="V1250" s="87"/>
      <c r="W1250" s="94"/>
    </row>
    <row r="1251" spans="1:41" ht="15" customHeight="1" outlineLevel="1" x14ac:dyDescent="0.45">
      <c r="A1251" s="13">
        <v>1248</v>
      </c>
      <c r="B1251" s="39" t="s">
        <v>524</v>
      </c>
      <c r="C1251" s="216" t="s">
        <v>525</v>
      </c>
      <c r="D1251" s="8" t="s">
        <v>955</v>
      </c>
      <c r="F1251" s="132" t="s">
        <v>181</v>
      </c>
      <c r="N1251" s="166" t="s">
        <v>956</v>
      </c>
      <c r="O1251" s="69" t="s">
        <v>532</v>
      </c>
      <c r="P1251" s="92">
        <v>37.016666666666666</v>
      </c>
      <c r="Q1251" s="92">
        <v>-7.9666600000000001</v>
      </c>
      <c r="R1251" s="8" t="s">
        <v>190</v>
      </c>
      <c r="S1251" s="87" t="s">
        <v>553</v>
      </c>
      <c r="T1251" s="87"/>
      <c r="U1251" s="87"/>
      <c r="V1251" s="87"/>
      <c r="W1251" s="94"/>
    </row>
    <row r="1252" spans="1:41" ht="15" customHeight="1" outlineLevel="1" x14ac:dyDescent="0.45">
      <c r="A1252" s="13">
        <v>1249</v>
      </c>
      <c r="B1252" s="39" t="s">
        <v>524</v>
      </c>
      <c r="C1252" s="216" t="s">
        <v>525</v>
      </c>
      <c r="D1252" s="8" t="s">
        <v>955</v>
      </c>
      <c r="F1252" s="132" t="s">
        <v>181</v>
      </c>
      <c r="N1252" s="166" t="s">
        <v>956</v>
      </c>
      <c r="O1252" s="69" t="s">
        <v>532</v>
      </c>
      <c r="P1252" s="92">
        <v>37.016666666666666</v>
      </c>
      <c r="Q1252" s="92">
        <v>-7.9666600000000001</v>
      </c>
      <c r="R1252" s="8" t="s">
        <v>190</v>
      </c>
      <c r="S1252" s="87" t="s">
        <v>553</v>
      </c>
      <c r="T1252" s="87"/>
      <c r="U1252" s="87"/>
      <c r="V1252" s="87"/>
      <c r="W1252" s="94"/>
    </row>
    <row r="1253" spans="1:41" ht="15" customHeight="1" outlineLevel="1" x14ac:dyDescent="0.45">
      <c r="A1253" s="13">
        <v>1250</v>
      </c>
      <c r="B1253" s="39" t="s">
        <v>524</v>
      </c>
      <c r="C1253" s="216" t="s">
        <v>525</v>
      </c>
      <c r="D1253" s="8" t="s">
        <v>955</v>
      </c>
      <c r="F1253" s="132" t="s">
        <v>181</v>
      </c>
      <c r="N1253" s="166" t="s">
        <v>956</v>
      </c>
      <c r="O1253" s="69" t="s">
        <v>532</v>
      </c>
      <c r="P1253" s="92">
        <v>37.016666666666666</v>
      </c>
      <c r="Q1253" s="92">
        <v>-7.9666600000000001</v>
      </c>
      <c r="R1253" s="8" t="s">
        <v>190</v>
      </c>
      <c r="S1253" s="87" t="s">
        <v>553</v>
      </c>
      <c r="T1253" s="87"/>
      <c r="U1253" s="87"/>
      <c r="V1253" s="87"/>
      <c r="W1253" s="94"/>
    </row>
    <row r="1254" spans="1:41" ht="15" customHeight="1" outlineLevel="1" x14ac:dyDescent="0.45">
      <c r="A1254" s="13">
        <v>1251</v>
      </c>
      <c r="B1254" s="39" t="s">
        <v>524</v>
      </c>
      <c r="C1254" s="216" t="s">
        <v>525</v>
      </c>
      <c r="D1254" s="8" t="s">
        <v>957</v>
      </c>
      <c r="F1254" s="132" t="s">
        <v>181</v>
      </c>
      <c r="N1254" s="166" t="s">
        <v>958</v>
      </c>
      <c r="O1254" s="69" t="s">
        <v>959</v>
      </c>
      <c r="P1254" s="92">
        <v>-32.072510999999999</v>
      </c>
      <c r="Q1254" s="92">
        <v>-52.110452000000002</v>
      </c>
      <c r="R1254" s="8" t="s">
        <v>204</v>
      </c>
      <c r="S1254" s="87" t="s">
        <v>464</v>
      </c>
      <c r="T1254" s="87"/>
      <c r="U1254" s="87"/>
      <c r="V1254" s="87"/>
      <c r="W1254" s="94"/>
    </row>
    <row r="1255" spans="1:41" ht="15" customHeight="1" outlineLevel="1" x14ac:dyDescent="0.45">
      <c r="A1255" s="13">
        <v>1252</v>
      </c>
      <c r="B1255" s="39" t="s">
        <v>524</v>
      </c>
      <c r="C1255" s="216" t="s">
        <v>525</v>
      </c>
      <c r="D1255" s="8" t="s">
        <v>957</v>
      </c>
      <c r="F1255" s="132" t="s">
        <v>181</v>
      </c>
      <c r="N1255" s="166" t="s">
        <v>958</v>
      </c>
      <c r="O1255" s="69" t="s">
        <v>959</v>
      </c>
      <c r="P1255" s="92">
        <v>-31.971357999999999</v>
      </c>
      <c r="Q1255" s="92">
        <v>-52.186427999999999</v>
      </c>
      <c r="R1255" s="8" t="s">
        <v>204</v>
      </c>
      <c r="S1255" s="87" t="s">
        <v>464</v>
      </c>
      <c r="T1255" s="87"/>
      <c r="U1255" s="87"/>
      <c r="V1255" s="87"/>
      <c r="W1255" s="94"/>
    </row>
    <row r="1256" spans="1:41" ht="15" customHeight="1" outlineLevel="1" x14ac:dyDescent="0.45">
      <c r="A1256" s="13">
        <v>1253</v>
      </c>
      <c r="B1256" s="39" t="s">
        <v>524</v>
      </c>
      <c r="C1256" s="216" t="s">
        <v>525</v>
      </c>
      <c r="D1256" s="8" t="s">
        <v>957</v>
      </c>
      <c r="F1256" s="132" t="s">
        <v>181</v>
      </c>
      <c r="N1256" s="166" t="s">
        <v>958</v>
      </c>
      <c r="O1256" s="69" t="s">
        <v>959</v>
      </c>
      <c r="P1256" s="92">
        <v>-32.071389000000003</v>
      </c>
      <c r="Q1256" s="92">
        <v>-52.21875</v>
      </c>
      <c r="R1256" s="8" t="s">
        <v>204</v>
      </c>
      <c r="S1256" s="87" t="s">
        <v>464</v>
      </c>
      <c r="T1256" s="87"/>
      <c r="U1256" s="87"/>
      <c r="V1256" s="87"/>
      <c r="W1256" s="94"/>
    </row>
    <row r="1257" spans="1:41" ht="15" customHeight="1" outlineLevel="1" x14ac:dyDescent="0.45">
      <c r="A1257" s="13">
        <v>1254</v>
      </c>
      <c r="B1257" s="39" t="s">
        <v>524</v>
      </c>
      <c r="C1257" s="216" t="s">
        <v>525</v>
      </c>
      <c r="D1257" s="8" t="s">
        <v>957</v>
      </c>
      <c r="F1257" s="132" t="s">
        <v>181</v>
      </c>
      <c r="N1257" s="166" t="s">
        <v>958</v>
      </c>
      <c r="O1257" s="69" t="s">
        <v>959</v>
      </c>
      <c r="P1257" s="92">
        <v>-32.028950000000002</v>
      </c>
      <c r="Q1257" s="92">
        <v>-52.129969000000003</v>
      </c>
      <c r="R1257" s="8" t="s">
        <v>204</v>
      </c>
      <c r="S1257" s="87" t="s">
        <v>464</v>
      </c>
      <c r="T1257" s="87"/>
      <c r="U1257" s="87"/>
      <c r="V1257" s="87"/>
      <c r="W1257" s="94"/>
    </row>
    <row r="1258" spans="1:41" s="64" customFormat="1" ht="15" customHeight="1" outlineLevel="1" x14ac:dyDescent="0.45">
      <c r="A1258" s="13">
        <v>1255</v>
      </c>
      <c r="B1258" s="36" t="s">
        <v>524</v>
      </c>
      <c r="C1258" s="255" t="s">
        <v>525</v>
      </c>
      <c r="D1258" s="43" t="s">
        <v>957</v>
      </c>
      <c r="E1258" s="43"/>
      <c r="F1258" s="134" t="s">
        <v>181</v>
      </c>
      <c r="G1258" s="43"/>
      <c r="H1258" s="43"/>
      <c r="I1258" s="43"/>
      <c r="J1258" s="43"/>
      <c r="K1258" s="43"/>
      <c r="L1258" s="43"/>
      <c r="M1258" s="43"/>
      <c r="N1258" s="168" t="s">
        <v>958</v>
      </c>
      <c r="O1258" s="171" t="s">
        <v>959</v>
      </c>
      <c r="P1258" s="278">
        <v>-31.930833</v>
      </c>
      <c r="Q1258" s="278">
        <v>-52.017221999999997</v>
      </c>
      <c r="R1258" s="43" t="s">
        <v>204</v>
      </c>
      <c r="S1258" s="87" t="s">
        <v>464</v>
      </c>
      <c r="T1258" s="87"/>
      <c r="U1258" s="87"/>
      <c r="V1258" s="87"/>
      <c r="W1258" s="94"/>
      <c r="X1258" s="43"/>
      <c r="Y1258" s="43"/>
      <c r="Z1258" s="43"/>
      <c r="AA1258" s="43"/>
      <c r="AB1258" s="43"/>
      <c r="AC1258" s="43"/>
      <c r="AD1258" s="43"/>
      <c r="AE1258" s="43"/>
      <c r="AF1258" s="43"/>
      <c r="AG1258" s="43"/>
      <c r="AH1258" s="43"/>
      <c r="AI1258" s="147"/>
      <c r="AJ1258" s="43"/>
      <c r="AK1258" s="147"/>
      <c r="AL1258" s="43"/>
      <c r="AM1258" s="43"/>
      <c r="AN1258" s="43"/>
      <c r="AO1258" s="158"/>
    </row>
    <row r="1259" spans="1:41" s="44" customFormat="1" ht="15" customHeight="1" outlineLevel="1" collapsed="1" x14ac:dyDescent="0.45">
      <c r="A1259" s="13">
        <v>1256</v>
      </c>
      <c r="B1259" s="42" t="s">
        <v>960</v>
      </c>
      <c r="C1259" s="273" t="s">
        <v>961</v>
      </c>
      <c r="D1259" s="66" t="s">
        <v>962</v>
      </c>
      <c r="E1259" s="42"/>
      <c r="F1259" s="35" t="s">
        <v>181</v>
      </c>
      <c r="G1259" s="42" t="s">
        <v>963</v>
      </c>
      <c r="H1259" s="42"/>
      <c r="I1259" s="42" t="s">
        <v>964</v>
      </c>
      <c r="J1259" s="42"/>
      <c r="K1259" s="42"/>
      <c r="L1259" s="42"/>
      <c r="M1259" s="42"/>
      <c r="N1259" s="167" t="s">
        <v>965</v>
      </c>
      <c r="O1259" s="67" t="s">
        <v>580</v>
      </c>
      <c r="P1259" s="42"/>
      <c r="Q1259" s="42"/>
      <c r="R1259" s="8" t="s">
        <v>190</v>
      </c>
      <c r="S1259" s="87" t="s">
        <v>553</v>
      </c>
      <c r="T1259" s="87"/>
      <c r="U1259" s="87"/>
      <c r="V1259" s="87"/>
      <c r="W1259" s="94"/>
      <c r="X1259" s="42"/>
      <c r="Y1259" s="42"/>
      <c r="Z1259" s="42"/>
      <c r="AA1259" s="42"/>
      <c r="AB1259" s="42"/>
      <c r="AC1259" s="42"/>
      <c r="AD1259" s="42"/>
      <c r="AE1259" s="42"/>
      <c r="AF1259" s="42"/>
      <c r="AG1259" s="42"/>
      <c r="AH1259" s="42"/>
      <c r="AI1259" s="146"/>
      <c r="AJ1259" s="42"/>
      <c r="AK1259" s="146"/>
      <c r="AL1259" s="42"/>
      <c r="AM1259" s="42"/>
      <c r="AN1259" s="42"/>
      <c r="AO1259" s="148"/>
    </row>
    <row r="1260" spans="1:41" ht="15" customHeight="1" outlineLevel="1" x14ac:dyDescent="0.45">
      <c r="A1260" s="13">
        <v>1257</v>
      </c>
      <c r="B1260" s="8" t="s">
        <v>960</v>
      </c>
      <c r="C1260" s="32" t="s">
        <v>961</v>
      </c>
      <c r="D1260" s="66" t="s">
        <v>962</v>
      </c>
      <c r="F1260" s="35" t="s">
        <v>181</v>
      </c>
      <c r="N1260" s="167" t="s">
        <v>965</v>
      </c>
      <c r="O1260" s="67" t="s">
        <v>580</v>
      </c>
      <c r="R1260" s="8" t="s">
        <v>190</v>
      </c>
      <c r="S1260" s="87" t="s">
        <v>553</v>
      </c>
      <c r="T1260" s="87"/>
      <c r="U1260" s="87"/>
      <c r="V1260" s="87"/>
      <c r="W1260" s="94"/>
    </row>
    <row r="1261" spans="1:41" ht="15" customHeight="1" outlineLevel="1" x14ac:dyDescent="0.45">
      <c r="A1261" s="13">
        <v>1258</v>
      </c>
      <c r="B1261" s="8" t="s">
        <v>960</v>
      </c>
      <c r="C1261" s="32" t="s">
        <v>961</v>
      </c>
      <c r="D1261" s="66" t="s">
        <v>962</v>
      </c>
      <c r="F1261" s="35" t="s">
        <v>181</v>
      </c>
      <c r="N1261" s="167" t="s">
        <v>965</v>
      </c>
      <c r="O1261" s="67" t="s">
        <v>580</v>
      </c>
      <c r="R1261" s="8" t="s">
        <v>190</v>
      </c>
      <c r="S1261" s="87" t="s">
        <v>553</v>
      </c>
      <c r="T1261" s="87"/>
      <c r="U1261" s="87"/>
      <c r="V1261" s="87"/>
      <c r="W1261" s="94"/>
    </row>
    <row r="1262" spans="1:41" ht="15" customHeight="1" outlineLevel="1" x14ac:dyDescent="0.45">
      <c r="A1262" s="13">
        <v>1259</v>
      </c>
      <c r="B1262" s="8" t="s">
        <v>960</v>
      </c>
      <c r="C1262" s="32" t="s">
        <v>961</v>
      </c>
      <c r="D1262" s="66" t="s">
        <v>962</v>
      </c>
      <c r="F1262" s="35" t="s">
        <v>181</v>
      </c>
      <c r="N1262" s="167" t="s">
        <v>965</v>
      </c>
      <c r="O1262" s="67" t="s">
        <v>580</v>
      </c>
      <c r="R1262" s="8" t="s">
        <v>190</v>
      </c>
      <c r="S1262" s="87" t="s">
        <v>553</v>
      </c>
      <c r="T1262" s="87"/>
      <c r="U1262" s="87"/>
      <c r="V1262" s="87"/>
      <c r="W1262" s="94"/>
    </row>
    <row r="1263" spans="1:41" ht="15" customHeight="1" outlineLevel="1" x14ac:dyDescent="0.45">
      <c r="A1263" s="13">
        <v>1260</v>
      </c>
      <c r="B1263" s="8" t="s">
        <v>960</v>
      </c>
      <c r="C1263" s="32" t="s">
        <v>961</v>
      </c>
      <c r="D1263" s="66" t="s">
        <v>962</v>
      </c>
      <c r="F1263" s="35" t="s">
        <v>181</v>
      </c>
      <c r="N1263" s="167" t="s">
        <v>965</v>
      </c>
      <c r="O1263" s="67" t="s">
        <v>580</v>
      </c>
      <c r="R1263" s="8" t="s">
        <v>190</v>
      </c>
      <c r="S1263" s="87" t="s">
        <v>553</v>
      </c>
      <c r="T1263" s="87"/>
      <c r="U1263" s="87"/>
      <c r="V1263" s="87"/>
      <c r="W1263" s="94"/>
    </row>
    <row r="1264" spans="1:41" ht="15" customHeight="1" outlineLevel="1" x14ac:dyDescent="0.45">
      <c r="A1264" s="13">
        <v>1261</v>
      </c>
      <c r="B1264" s="8" t="s">
        <v>960</v>
      </c>
      <c r="C1264" s="32" t="s">
        <v>961</v>
      </c>
      <c r="D1264" s="66" t="s">
        <v>962</v>
      </c>
      <c r="F1264" s="35" t="s">
        <v>181</v>
      </c>
      <c r="N1264" s="167" t="s">
        <v>965</v>
      </c>
      <c r="O1264" s="67" t="s">
        <v>580</v>
      </c>
      <c r="R1264" s="8" t="s">
        <v>190</v>
      </c>
      <c r="S1264" s="87" t="s">
        <v>553</v>
      </c>
      <c r="T1264" s="87"/>
      <c r="U1264" s="87"/>
      <c r="V1264" s="87"/>
      <c r="W1264" s="94"/>
      <c r="AN1264" s="42"/>
    </row>
    <row r="1265" spans="1:40" ht="15" customHeight="1" outlineLevel="1" x14ac:dyDescent="0.45">
      <c r="A1265" s="13">
        <v>1262</v>
      </c>
      <c r="B1265" s="8" t="s">
        <v>960</v>
      </c>
      <c r="C1265" s="32" t="s">
        <v>961</v>
      </c>
      <c r="D1265" s="66" t="s">
        <v>962</v>
      </c>
      <c r="F1265" s="35" t="s">
        <v>181</v>
      </c>
      <c r="N1265" s="167" t="s">
        <v>965</v>
      </c>
      <c r="O1265" s="67" t="s">
        <v>580</v>
      </c>
      <c r="P1265" s="42"/>
      <c r="Q1265" s="42"/>
      <c r="R1265" s="8" t="s">
        <v>190</v>
      </c>
      <c r="S1265" s="87" t="s">
        <v>553</v>
      </c>
      <c r="T1265" s="87"/>
      <c r="U1265" s="87"/>
      <c r="V1265" s="87"/>
      <c r="W1265" s="94"/>
      <c r="AN1265" s="42"/>
    </row>
    <row r="1266" spans="1:40" ht="15" customHeight="1" outlineLevel="1" x14ac:dyDescent="0.45">
      <c r="A1266" s="13">
        <v>1263</v>
      </c>
      <c r="B1266" s="8" t="s">
        <v>960</v>
      </c>
      <c r="C1266" s="32" t="s">
        <v>961</v>
      </c>
      <c r="D1266" s="66" t="s">
        <v>966</v>
      </c>
      <c r="F1266" s="35" t="s">
        <v>181</v>
      </c>
      <c r="N1266" s="167" t="s">
        <v>967</v>
      </c>
      <c r="O1266" s="67" t="s">
        <v>580</v>
      </c>
      <c r="P1266" s="42"/>
      <c r="Q1266" s="42"/>
      <c r="R1266" s="8" t="s">
        <v>190</v>
      </c>
      <c r="S1266" s="87" t="s">
        <v>553</v>
      </c>
      <c r="T1266" s="87"/>
      <c r="U1266" s="87"/>
      <c r="V1266" s="87"/>
      <c r="W1266" s="94"/>
      <c r="AN1266" s="42"/>
    </row>
    <row r="1267" spans="1:40" ht="15" customHeight="1" outlineLevel="1" x14ac:dyDescent="0.45">
      <c r="A1267" s="13">
        <v>1264</v>
      </c>
      <c r="B1267" s="8" t="s">
        <v>960</v>
      </c>
      <c r="C1267" s="192" t="s">
        <v>961</v>
      </c>
      <c r="D1267" s="66" t="s">
        <v>968</v>
      </c>
      <c r="E1267" s="42"/>
      <c r="F1267" s="35" t="s">
        <v>181</v>
      </c>
      <c r="N1267" s="167" t="s">
        <v>969</v>
      </c>
      <c r="O1267" s="67" t="s">
        <v>532</v>
      </c>
      <c r="P1267" s="42"/>
      <c r="Q1267" s="42"/>
      <c r="R1267" s="42" t="s">
        <v>190</v>
      </c>
      <c r="S1267" s="87" t="s">
        <v>356</v>
      </c>
      <c r="T1267" s="87"/>
      <c r="U1267" s="87"/>
      <c r="V1267" s="87"/>
      <c r="W1267" s="94"/>
      <c r="AN1267" s="42"/>
    </row>
    <row r="1268" spans="1:40" ht="15" customHeight="1" outlineLevel="1" x14ac:dyDescent="0.45">
      <c r="A1268" s="13">
        <v>1265</v>
      </c>
      <c r="B1268" s="8" t="s">
        <v>960</v>
      </c>
      <c r="C1268" s="32" t="s">
        <v>961</v>
      </c>
      <c r="D1268" s="70" t="s">
        <v>970</v>
      </c>
      <c r="F1268" s="35" t="s">
        <v>181</v>
      </c>
      <c r="N1268" s="167" t="s">
        <v>971</v>
      </c>
      <c r="O1268" s="67" t="s">
        <v>485</v>
      </c>
      <c r="P1268" s="42"/>
      <c r="Q1268" s="42"/>
      <c r="R1268" s="67" t="s">
        <v>190</v>
      </c>
      <c r="S1268" s="87" t="s">
        <v>426</v>
      </c>
      <c r="T1268" s="87"/>
      <c r="U1268" s="87"/>
      <c r="V1268" s="87"/>
      <c r="W1268" s="94"/>
      <c r="AN1268" s="42"/>
    </row>
    <row r="1269" spans="1:40" ht="15" customHeight="1" outlineLevel="1" x14ac:dyDescent="0.45">
      <c r="A1269" s="13">
        <v>1266</v>
      </c>
      <c r="B1269" s="8" t="s">
        <v>960</v>
      </c>
      <c r="C1269" s="32" t="s">
        <v>961</v>
      </c>
      <c r="D1269" s="66" t="s">
        <v>972</v>
      </c>
      <c r="F1269" s="35" t="s">
        <v>181</v>
      </c>
      <c r="N1269" s="167" t="s">
        <v>973</v>
      </c>
      <c r="O1269" s="67" t="s">
        <v>495</v>
      </c>
      <c r="P1269" s="42"/>
      <c r="Q1269" s="42"/>
      <c r="R1269" s="248" t="s">
        <v>197</v>
      </c>
      <c r="S1269" s="87" t="s">
        <v>426</v>
      </c>
      <c r="T1269" s="87"/>
      <c r="U1269" s="87"/>
      <c r="V1269" s="87"/>
      <c r="W1269" s="94"/>
      <c r="AN1269" s="42"/>
    </row>
    <row r="1270" spans="1:40" ht="15" customHeight="1" outlineLevel="1" x14ac:dyDescent="0.45">
      <c r="A1270" s="13">
        <v>1267</v>
      </c>
      <c r="B1270" s="8" t="s">
        <v>960</v>
      </c>
      <c r="C1270" s="32" t="s">
        <v>961</v>
      </c>
      <c r="D1270" s="66" t="s">
        <v>972</v>
      </c>
      <c r="F1270" s="35" t="s">
        <v>181</v>
      </c>
      <c r="N1270" s="167" t="s">
        <v>973</v>
      </c>
      <c r="O1270" s="67" t="s">
        <v>495</v>
      </c>
      <c r="P1270" s="42"/>
      <c r="Q1270" s="42"/>
      <c r="R1270" s="67" t="s">
        <v>197</v>
      </c>
      <c r="S1270" s="87" t="s">
        <v>426</v>
      </c>
      <c r="T1270" s="87"/>
      <c r="U1270" s="87"/>
      <c r="V1270" s="87"/>
      <c r="W1270" s="94"/>
      <c r="AN1270" s="42"/>
    </row>
    <row r="1271" spans="1:40" ht="15" customHeight="1" outlineLevel="1" x14ac:dyDescent="0.45">
      <c r="A1271" s="13">
        <v>1268</v>
      </c>
      <c r="B1271" s="8" t="s">
        <v>960</v>
      </c>
      <c r="C1271" s="32" t="s">
        <v>961</v>
      </c>
      <c r="D1271" s="66" t="s">
        <v>972</v>
      </c>
      <c r="F1271" s="35" t="s">
        <v>181</v>
      </c>
      <c r="N1271" s="167" t="s">
        <v>973</v>
      </c>
      <c r="O1271" s="67" t="s">
        <v>495</v>
      </c>
      <c r="P1271" s="42"/>
      <c r="Q1271" s="42"/>
      <c r="R1271" s="67" t="s">
        <v>197</v>
      </c>
      <c r="S1271" s="87" t="s">
        <v>426</v>
      </c>
      <c r="T1271" s="87"/>
      <c r="U1271" s="87"/>
      <c r="V1271" s="87"/>
      <c r="W1271" s="94"/>
      <c r="AN1271" s="42"/>
    </row>
    <row r="1272" spans="1:40" ht="15" customHeight="1" outlineLevel="1" x14ac:dyDescent="0.45">
      <c r="A1272" s="13">
        <v>1269</v>
      </c>
      <c r="B1272" s="8" t="s">
        <v>960</v>
      </c>
      <c r="C1272" s="32" t="s">
        <v>961</v>
      </c>
      <c r="D1272" s="66" t="s">
        <v>972</v>
      </c>
      <c r="F1272" s="35" t="s">
        <v>181</v>
      </c>
      <c r="N1272" s="167" t="s">
        <v>973</v>
      </c>
      <c r="O1272" s="67" t="s">
        <v>495</v>
      </c>
      <c r="P1272" s="42"/>
      <c r="Q1272" s="42"/>
      <c r="R1272" s="67" t="s">
        <v>197</v>
      </c>
      <c r="S1272" s="87" t="s">
        <v>426</v>
      </c>
      <c r="T1272" s="87"/>
      <c r="U1272" s="87"/>
      <c r="V1272" s="87"/>
      <c r="W1272" s="94"/>
      <c r="AN1272" s="42"/>
    </row>
    <row r="1273" spans="1:40" ht="15" customHeight="1" outlineLevel="1" x14ac:dyDescent="0.45">
      <c r="A1273" s="13">
        <v>1270</v>
      </c>
      <c r="B1273" s="8" t="s">
        <v>960</v>
      </c>
      <c r="C1273" s="32" t="s">
        <v>961</v>
      </c>
      <c r="D1273" s="70" t="s">
        <v>970</v>
      </c>
      <c r="F1273" s="35" t="s">
        <v>181</v>
      </c>
      <c r="N1273" s="167" t="s">
        <v>971</v>
      </c>
      <c r="O1273" s="67" t="s">
        <v>485</v>
      </c>
      <c r="P1273" s="42"/>
      <c r="Q1273" s="42"/>
      <c r="R1273" s="67" t="s">
        <v>190</v>
      </c>
      <c r="S1273" s="87" t="s">
        <v>426</v>
      </c>
      <c r="T1273" s="87"/>
      <c r="U1273" s="87"/>
      <c r="V1273" s="87"/>
      <c r="W1273" s="94"/>
      <c r="AN1273" s="42"/>
    </row>
    <row r="1274" spans="1:40" ht="15" customHeight="1" outlineLevel="1" x14ac:dyDescent="0.45">
      <c r="A1274" s="13">
        <v>1271</v>
      </c>
      <c r="B1274" s="8" t="s">
        <v>960</v>
      </c>
      <c r="C1274" s="32" t="s">
        <v>961</v>
      </c>
      <c r="D1274" s="70" t="s">
        <v>970</v>
      </c>
      <c r="F1274" s="35" t="s">
        <v>181</v>
      </c>
      <c r="N1274" s="167" t="s">
        <v>971</v>
      </c>
      <c r="O1274" s="67" t="s">
        <v>485</v>
      </c>
      <c r="P1274" s="42"/>
      <c r="Q1274" s="42"/>
      <c r="R1274" s="67" t="s">
        <v>190</v>
      </c>
      <c r="S1274" s="87" t="s">
        <v>426</v>
      </c>
      <c r="T1274" s="87"/>
      <c r="U1274" s="87"/>
      <c r="V1274" s="87"/>
      <c r="W1274" s="94"/>
      <c r="AN1274" s="42"/>
    </row>
    <row r="1275" spans="1:40" ht="15" customHeight="1" outlineLevel="1" x14ac:dyDescent="0.45">
      <c r="A1275" s="13">
        <v>1272</v>
      </c>
      <c r="B1275" s="8" t="s">
        <v>960</v>
      </c>
      <c r="C1275" s="32" t="s">
        <v>961</v>
      </c>
      <c r="D1275" s="66" t="s">
        <v>974</v>
      </c>
      <c r="F1275" s="35" t="s">
        <v>181</v>
      </c>
      <c r="N1275" s="167" t="s">
        <v>975</v>
      </c>
      <c r="O1275" s="67" t="s">
        <v>495</v>
      </c>
      <c r="P1275" s="42"/>
      <c r="Q1275" s="42"/>
      <c r="R1275" s="67" t="s">
        <v>222</v>
      </c>
      <c r="S1275" s="87" t="s">
        <v>426</v>
      </c>
      <c r="T1275" s="87"/>
      <c r="U1275" s="87"/>
      <c r="V1275" s="87"/>
      <c r="W1275" s="94"/>
      <c r="AN1275" s="42"/>
    </row>
    <row r="1276" spans="1:40" ht="15" customHeight="1" outlineLevel="1" x14ac:dyDescent="0.45">
      <c r="A1276" s="13">
        <v>1273</v>
      </c>
      <c r="B1276" s="8" t="s">
        <v>960</v>
      </c>
      <c r="C1276" s="32" t="s">
        <v>961</v>
      </c>
      <c r="D1276" s="66" t="s">
        <v>974</v>
      </c>
      <c r="F1276" s="35" t="s">
        <v>181</v>
      </c>
      <c r="N1276" s="167" t="s">
        <v>975</v>
      </c>
      <c r="O1276" s="67" t="s">
        <v>495</v>
      </c>
      <c r="P1276" s="42"/>
      <c r="Q1276" s="42"/>
      <c r="R1276" s="67" t="s">
        <v>222</v>
      </c>
      <c r="S1276" s="87" t="s">
        <v>426</v>
      </c>
      <c r="T1276" s="87"/>
      <c r="U1276" s="87"/>
      <c r="V1276" s="87"/>
      <c r="W1276" s="94"/>
      <c r="AN1276" s="42"/>
    </row>
    <row r="1277" spans="1:40" ht="15" customHeight="1" outlineLevel="1" x14ac:dyDescent="0.45">
      <c r="A1277" s="13">
        <v>1274</v>
      </c>
      <c r="B1277" s="8" t="s">
        <v>960</v>
      </c>
      <c r="C1277" s="192" t="s">
        <v>961</v>
      </c>
      <c r="D1277" s="66" t="s">
        <v>976</v>
      </c>
      <c r="E1277" s="42"/>
      <c r="F1277" s="35" t="s">
        <v>181</v>
      </c>
      <c r="N1277" s="167" t="s">
        <v>490</v>
      </c>
      <c r="O1277" s="67" t="s">
        <v>490</v>
      </c>
      <c r="P1277" s="42"/>
      <c r="Q1277" s="42"/>
      <c r="R1277" s="14" t="s">
        <v>190</v>
      </c>
      <c r="S1277" s="87" t="s">
        <v>426</v>
      </c>
      <c r="T1277" s="87"/>
      <c r="U1277" s="87"/>
      <c r="V1277" s="87"/>
      <c r="W1277" s="94"/>
      <c r="AN1277" s="42"/>
    </row>
    <row r="1278" spans="1:40" ht="15" customHeight="1" outlineLevel="1" x14ac:dyDescent="0.45">
      <c r="A1278" s="13">
        <v>1275</v>
      </c>
      <c r="B1278" s="8" t="s">
        <v>960</v>
      </c>
      <c r="C1278" s="32" t="s">
        <v>961</v>
      </c>
      <c r="D1278" s="66" t="s">
        <v>977</v>
      </c>
      <c r="F1278" s="35" t="s">
        <v>181</v>
      </c>
      <c r="N1278" s="167" t="s">
        <v>978</v>
      </c>
      <c r="O1278" s="67" t="s">
        <v>979</v>
      </c>
      <c r="P1278" s="42"/>
      <c r="Q1278" s="42"/>
      <c r="R1278" s="67" t="s">
        <v>222</v>
      </c>
      <c r="S1278" s="87" t="s">
        <v>426</v>
      </c>
      <c r="T1278" s="87"/>
      <c r="U1278" s="87"/>
      <c r="V1278" s="87"/>
      <c r="W1278" s="94"/>
      <c r="AN1278" s="42"/>
    </row>
    <row r="1279" spans="1:40" ht="15" customHeight="1" outlineLevel="1" x14ac:dyDescent="0.45">
      <c r="A1279" s="13">
        <v>1276</v>
      </c>
      <c r="B1279" s="8" t="s">
        <v>960</v>
      </c>
      <c r="C1279" s="32" t="s">
        <v>961</v>
      </c>
      <c r="D1279" s="66" t="s">
        <v>977</v>
      </c>
      <c r="F1279" s="35" t="s">
        <v>181</v>
      </c>
      <c r="N1279" s="167" t="s">
        <v>978</v>
      </c>
      <c r="O1279" s="67" t="s">
        <v>979</v>
      </c>
      <c r="P1279" s="42"/>
      <c r="Q1279" s="42"/>
      <c r="R1279" s="67" t="s">
        <v>222</v>
      </c>
      <c r="S1279" s="87" t="s">
        <v>426</v>
      </c>
      <c r="T1279" s="87"/>
      <c r="U1279" s="87"/>
      <c r="V1279" s="87"/>
      <c r="W1279" s="94"/>
      <c r="AN1279" s="42"/>
    </row>
    <row r="1280" spans="1:40" ht="15" customHeight="1" outlineLevel="1" x14ac:dyDescent="0.45">
      <c r="A1280" s="13">
        <v>1277</v>
      </c>
      <c r="B1280" s="8" t="s">
        <v>960</v>
      </c>
      <c r="C1280" s="32" t="s">
        <v>961</v>
      </c>
      <c r="D1280" s="70" t="s">
        <v>970</v>
      </c>
      <c r="F1280" s="35" t="s">
        <v>181</v>
      </c>
      <c r="N1280" s="167" t="s">
        <v>971</v>
      </c>
      <c r="O1280" s="67" t="s">
        <v>485</v>
      </c>
      <c r="P1280" s="42"/>
      <c r="Q1280" s="42"/>
      <c r="R1280" s="67" t="s">
        <v>190</v>
      </c>
      <c r="S1280" s="87" t="s">
        <v>426</v>
      </c>
      <c r="T1280" s="87"/>
      <c r="U1280" s="87"/>
      <c r="V1280" s="87"/>
      <c r="W1280" s="94"/>
      <c r="AN1280" s="42"/>
    </row>
    <row r="1281" spans="1:40" ht="15" customHeight="1" outlineLevel="1" x14ac:dyDescent="0.45">
      <c r="A1281" s="13">
        <v>1278</v>
      </c>
      <c r="B1281" s="8" t="s">
        <v>960</v>
      </c>
      <c r="C1281" s="32" t="s">
        <v>961</v>
      </c>
      <c r="D1281" s="70" t="s">
        <v>970</v>
      </c>
      <c r="F1281" s="35" t="s">
        <v>181</v>
      </c>
      <c r="N1281" s="167" t="s">
        <v>971</v>
      </c>
      <c r="O1281" s="67" t="s">
        <v>485</v>
      </c>
      <c r="P1281" s="42"/>
      <c r="Q1281" s="42"/>
      <c r="R1281" s="67" t="s">
        <v>190</v>
      </c>
      <c r="S1281" s="87" t="s">
        <v>426</v>
      </c>
      <c r="T1281" s="87"/>
      <c r="U1281" s="87"/>
      <c r="V1281" s="87"/>
      <c r="W1281" s="94"/>
      <c r="AN1281" s="42"/>
    </row>
    <row r="1282" spans="1:40" ht="15" customHeight="1" outlineLevel="1" x14ac:dyDescent="0.45">
      <c r="A1282" s="13">
        <v>1279</v>
      </c>
      <c r="B1282" s="8" t="s">
        <v>960</v>
      </c>
      <c r="C1282" s="32" t="s">
        <v>961</v>
      </c>
      <c r="D1282" s="70" t="s">
        <v>970</v>
      </c>
      <c r="F1282" s="35" t="s">
        <v>181</v>
      </c>
      <c r="N1282" s="167" t="s">
        <v>971</v>
      </c>
      <c r="O1282" s="67" t="s">
        <v>485</v>
      </c>
      <c r="P1282" s="42"/>
      <c r="Q1282" s="42"/>
      <c r="R1282" s="67" t="s">
        <v>190</v>
      </c>
      <c r="S1282" s="87" t="s">
        <v>426</v>
      </c>
      <c r="T1282" s="87"/>
      <c r="U1282" s="87"/>
      <c r="V1282" s="87"/>
      <c r="W1282" s="94"/>
      <c r="AN1282" s="42"/>
    </row>
    <row r="1283" spans="1:40" ht="15" customHeight="1" outlineLevel="1" x14ac:dyDescent="0.45">
      <c r="A1283" s="13">
        <v>1280</v>
      </c>
      <c r="B1283" s="8" t="s">
        <v>960</v>
      </c>
      <c r="C1283" s="32" t="s">
        <v>961</v>
      </c>
      <c r="D1283" s="70" t="s">
        <v>970</v>
      </c>
      <c r="F1283" s="35" t="s">
        <v>181</v>
      </c>
      <c r="N1283" s="167" t="s">
        <v>971</v>
      </c>
      <c r="O1283" s="67" t="s">
        <v>485</v>
      </c>
      <c r="P1283" s="42"/>
      <c r="Q1283" s="42"/>
      <c r="R1283" s="67" t="s">
        <v>190</v>
      </c>
      <c r="S1283" s="87" t="s">
        <v>426</v>
      </c>
      <c r="T1283" s="87"/>
      <c r="U1283" s="87"/>
      <c r="V1283" s="87"/>
      <c r="W1283" s="94"/>
      <c r="AN1283" s="42"/>
    </row>
    <row r="1284" spans="1:40" ht="15" customHeight="1" outlineLevel="1" x14ac:dyDescent="0.45">
      <c r="A1284" s="13">
        <v>1281</v>
      </c>
      <c r="B1284" s="8" t="s">
        <v>960</v>
      </c>
      <c r="C1284" s="32" t="s">
        <v>961</v>
      </c>
      <c r="D1284" s="70" t="s">
        <v>970</v>
      </c>
      <c r="F1284" s="35" t="s">
        <v>181</v>
      </c>
      <c r="N1284" s="167" t="s">
        <v>971</v>
      </c>
      <c r="O1284" s="67" t="s">
        <v>485</v>
      </c>
      <c r="P1284" s="42"/>
      <c r="Q1284" s="42"/>
      <c r="R1284" s="67" t="s">
        <v>190</v>
      </c>
      <c r="S1284" s="87" t="s">
        <v>426</v>
      </c>
      <c r="T1284" s="87"/>
      <c r="U1284" s="87"/>
      <c r="V1284" s="87"/>
      <c r="W1284" s="94"/>
      <c r="AN1284" s="42"/>
    </row>
    <row r="1285" spans="1:40" ht="15" customHeight="1" outlineLevel="1" x14ac:dyDescent="0.45">
      <c r="A1285" s="13">
        <v>1282</v>
      </c>
      <c r="B1285" s="8" t="s">
        <v>960</v>
      </c>
      <c r="C1285" s="32" t="s">
        <v>961</v>
      </c>
      <c r="D1285" s="66" t="s">
        <v>980</v>
      </c>
      <c r="F1285" s="35" t="s">
        <v>181</v>
      </c>
      <c r="N1285" s="167" t="s">
        <v>981</v>
      </c>
      <c r="O1285" s="67" t="s">
        <v>394</v>
      </c>
      <c r="P1285" s="42"/>
      <c r="Q1285" s="42"/>
      <c r="R1285" s="14" t="s">
        <v>197</v>
      </c>
      <c r="S1285" s="87" t="s">
        <v>426</v>
      </c>
      <c r="T1285" s="87"/>
      <c r="U1285" s="87"/>
      <c r="V1285" s="87"/>
      <c r="W1285" s="94"/>
      <c r="AN1285" s="42"/>
    </row>
    <row r="1286" spans="1:40" ht="15" customHeight="1" outlineLevel="1" x14ac:dyDescent="0.45">
      <c r="A1286" s="13">
        <v>1283</v>
      </c>
      <c r="B1286" s="8" t="s">
        <v>960</v>
      </c>
      <c r="C1286" s="32" t="s">
        <v>961</v>
      </c>
      <c r="D1286" s="66" t="s">
        <v>980</v>
      </c>
      <c r="F1286" s="35" t="s">
        <v>181</v>
      </c>
      <c r="N1286" s="167" t="s">
        <v>981</v>
      </c>
      <c r="O1286" s="67" t="s">
        <v>394</v>
      </c>
      <c r="P1286" s="42"/>
      <c r="Q1286" s="42"/>
      <c r="R1286" s="67" t="s">
        <v>197</v>
      </c>
      <c r="S1286" s="87" t="s">
        <v>426</v>
      </c>
      <c r="T1286" s="87"/>
      <c r="U1286" s="87"/>
      <c r="V1286" s="87"/>
      <c r="W1286" s="94"/>
      <c r="AN1286" s="42"/>
    </row>
    <row r="1287" spans="1:40" ht="15" customHeight="1" outlineLevel="1" x14ac:dyDescent="0.45">
      <c r="A1287" s="13">
        <v>1284</v>
      </c>
      <c r="B1287" s="8" t="s">
        <v>960</v>
      </c>
      <c r="C1287" s="32" t="s">
        <v>961</v>
      </c>
      <c r="D1287" s="66" t="s">
        <v>980</v>
      </c>
      <c r="F1287" s="35" t="s">
        <v>181</v>
      </c>
      <c r="N1287" s="167" t="s">
        <v>981</v>
      </c>
      <c r="O1287" s="67" t="s">
        <v>394</v>
      </c>
      <c r="P1287" s="42"/>
      <c r="Q1287" s="42"/>
      <c r="R1287" s="67" t="s">
        <v>197</v>
      </c>
      <c r="S1287" s="87" t="s">
        <v>426</v>
      </c>
      <c r="T1287" s="87"/>
      <c r="U1287" s="87"/>
      <c r="V1287" s="87"/>
      <c r="W1287" s="94"/>
      <c r="AN1287" s="42"/>
    </row>
    <row r="1288" spans="1:40" ht="15" customHeight="1" outlineLevel="1" x14ac:dyDescent="0.45">
      <c r="A1288" s="13">
        <v>1285</v>
      </c>
      <c r="B1288" s="8" t="s">
        <v>960</v>
      </c>
      <c r="C1288" s="32" t="s">
        <v>961</v>
      </c>
      <c r="D1288" s="66" t="s">
        <v>980</v>
      </c>
      <c r="F1288" s="35" t="s">
        <v>181</v>
      </c>
      <c r="N1288" s="167" t="s">
        <v>981</v>
      </c>
      <c r="O1288" s="67" t="s">
        <v>394</v>
      </c>
      <c r="P1288" s="42"/>
      <c r="Q1288" s="42"/>
      <c r="R1288" s="67" t="s">
        <v>197</v>
      </c>
      <c r="S1288" s="87" t="s">
        <v>426</v>
      </c>
      <c r="T1288" s="87"/>
      <c r="U1288" s="87"/>
      <c r="V1288" s="87"/>
      <c r="W1288" s="94"/>
      <c r="AN1288" s="42"/>
    </row>
    <row r="1289" spans="1:40" ht="15" customHeight="1" outlineLevel="1" x14ac:dyDescent="0.45">
      <c r="A1289" s="13">
        <v>1286</v>
      </c>
      <c r="B1289" s="8" t="s">
        <v>960</v>
      </c>
      <c r="C1289" s="32" t="s">
        <v>961</v>
      </c>
      <c r="D1289" s="70" t="s">
        <v>982</v>
      </c>
      <c r="F1289" s="35" t="s">
        <v>181</v>
      </c>
      <c r="N1289" s="167" t="s">
        <v>983</v>
      </c>
      <c r="O1289" s="67" t="s">
        <v>364</v>
      </c>
      <c r="P1289" s="42"/>
      <c r="Q1289" s="42"/>
      <c r="R1289" s="248" t="s">
        <v>204</v>
      </c>
      <c r="S1289" s="87" t="s">
        <v>474</v>
      </c>
      <c r="T1289" s="87"/>
      <c r="U1289" s="87"/>
      <c r="V1289" s="87"/>
      <c r="W1289" s="94"/>
      <c r="AN1289" s="42"/>
    </row>
    <row r="1290" spans="1:40" ht="15" customHeight="1" outlineLevel="1" x14ac:dyDescent="0.45">
      <c r="A1290" s="13">
        <v>1287</v>
      </c>
      <c r="B1290" s="8" t="s">
        <v>960</v>
      </c>
      <c r="C1290" s="32" t="s">
        <v>961</v>
      </c>
      <c r="D1290" s="66" t="s">
        <v>984</v>
      </c>
      <c r="F1290" s="35" t="s">
        <v>181</v>
      </c>
      <c r="N1290" s="167" t="s">
        <v>985</v>
      </c>
      <c r="O1290" s="67" t="s">
        <v>364</v>
      </c>
      <c r="P1290" s="42"/>
      <c r="Q1290" s="42"/>
      <c r="R1290" s="67" t="s">
        <v>204</v>
      </c>
      <c r="S1290" s="87" t="s">
        <v>474</v>
      </c>
      <c r="T1290" s="87"/>
      <c r="U1290" s="87"/>
      <c r="V1290" s="87"/>
      <c r="W1290" s="94"/>
      <c r="AN1290" s="42"/>
    </row>
    <row r="1291" spans="1:40" ht="15" customHeight="1" outlineLevel="1" x14ac:dyDescent="0.45">
      <c r="A1291" s="13">
        <v>1288</v>
      </c>
      <c r="B1291" s="8" t="s">
        <v>960</v>
      </c>
      <c r="C1291" s="32" t="s">
        <v>961</v>
      </c>
      <c r="D1291" s="66" t="s">
        <v>986</v>
      </c>
      <c r="F1291" s="35" t="s">
        <v>181</v>
      </c>
      <c r="N1291" s="167" t="s">
        <v>987</v>
      </c>
      <c r="O1291" s="67" t="s">
        <v>364</v>
      </c>
      <c r="P1291" s="42"/>
      <c r="Q1291" s="42"/>
      <c r="R1291" s="67" t="s">
        <v>204</v>
      </c>
      <c r="S1291" s="87" t="s">
        <v>474</v>
      </c>
      <c r="T1291" s="87"/>
      <c r="U1291" s="87"/>
      <c r="V1291" s="87"/>
      <c r="W1291" s="94"/>
      <c r="AN1291" s="42"/>
    </row>
    <row r="1292" spans="1:40" ht="15" customHeight="1" outlineLevel="1" x14ac:dyDescent="0.45">
      <c r="A1292" s="13">
        <v>1289</v>
      </c>
      <c r="B1292" s="8" t="s">
        <v>960</v>
      </c>
      <c r="C1292" s="32" t="s">
        <v>961</v>
      </c>
      <c r="D1292" s="66" t="s">
        <v>986</v>
      </c>
      <c r="F1292" s="35" t="s">
        <v>181</v>
      </c>
      <c r="N1292" s="167" t="s">
        <v>987</v>
      </c>
      <c r="O1292" s="67" t="s">
        <v>364</v>
      </c>
      <c r="P1292" s="42"/>
      <c r="Q1292" s="42"/>
      <c r="R1292" s="67" t="s">
        <v>204</v>
      </c>
      <c r="S1292" s="87" t="s">
        <v>474</v>
      </c>
      <c r="T1292" s="87"/>
      <c r="U1292" s="87"/>
      <c r="V1292" s="87"/>
      <c r="W1292" s="94"/>
      <c r="AN1292" s="42"/>
    </row>
    <row r="1293" spans="1:40" ht="15" customHeight="1" outlineLevel="1" x14ac:dyDescent="0.45">
      <c r="A1293" s="13">
        <v>1290</v>
      </c>
      <c r="B1293" s="8" t="s">
        <v>960</v>
      </c>
      <c r="C1293" s="32" t="s">
        <v>961</v>
      </c>
      <c r="D1293" s="67" t="s">
        <v>976</v>
      </c>
      <c r="F1293" s="35" t="s">
        <v>181</v>
      </c>
      <c r="N1293" s="167" t="s">
        <v>988</v>
      </c>
      <c r="O1293" s="67" t="s">
        <v>364</v>
      </c>
      <c r="P1293" s="42"/>
      <c r="Q1293" s="42"/>
      <c r="R1293" s="248" t="s">
        <v>222</v>
      </c>
      <c r="S1293" s="87" t="s">
        <v>474</v>
      </c>
      <c r="T1293" s="87"/>
      <c r="U1293" s="87"/>
      <c r="V1293" s="87"/>
      <c r="W1293" s="94"/>
      <c r="AN1293" s="42"/>
    </row>
    <row r="1294" spans="1:40" ht="15" customHeight="1" outlineLevel="1" x14ac:dyDescent="0.45">
      <c r="A1294" s="13">
        <v>1291</v>
      </c>
      <c r="B1294" s="8" t="s">
        <v>960</v>
      </c>
      <c r="C1294" s="32" t="s">
        <v>961</v>
      </c>
      <c r="D1294" s="66" t="s">
        <v>989</v>
      </c>
      <c r="F1294" s="35" t="s">
        <v>181</v>
      </c>
      <c r="N1294" s="167" t="s">
        <v>990</v>
      </c>
      <c r="O1294" s="67" t="s">
        <v>364</v>
      </c>
      <c r="P1294" s="42"/>
      <c r="Q1294" s="42"/>
      <c r="R1294" s="67" t="s">
        <v>204</v>
      </c>
      <c r="S1294" s="87" t="s">
        <v>474</v>
      </c>
      <c r="T1294" s="87"/>
      <c r="U1294" s="87"/>
      <c r="V1294" s="87"/>
      <c r="W1294" s="94"/>
      <c r="AN1294" s="42"/>
    </row>
    <row r="1295" spans="1:40" ht="15" customHeight="1" outlineLevel="1" x14ac:dyDescent="0.45">
      <c r="A1295" s="13">
        <v>1292</v>
      </c>
      <c r="B1295" s="8" t="s">
        <v>960</v>
      </c>
      <c r="C1295" s="32" t="s">
        <v>961</v>
      </c>
      <c r="D1295" s="66" t="s">
        <v>989</v>
      </c>
      <c r="F1295" s="35" t="s">
        <v>181</v>
      </c>
      <c r="N1295" s="167" t="s">
        <v>990</v>
      </c>
      <c r="O1295" s="67" t="s">
        <v>364</v>
      </c>
      <c r="P1295" s="42"/>
      <c r="Q1295" s="42"/>
      <c r="R1295" s="67" t="s">
        <v>204</v>
      </c>
      <c r="S1295" s="87" t="s">
        <v>474</v>
      </c>
      <c r="T1295" s="87"/>
      <c r="U1295" s="87"/>
      <c r="V1295" s="87"/>
      <c r="W1295" s="94"/>
      <c r="AN1295" s="42"/>
    </row>
    <row r="1296" spans="1:40" ht="15" customHeight="1" outlineLevel="1" x14ac:dyDescent="0.45">
      <c r="A1296" s="13">
        <v>1293</v>
      </c>
      <c r="B1296" s="8" t="s">
        <v>960</v>
      </c>
      <c r="C1296" s="32" t="s">
        <v>961</v>
      </c>
      <c r="D1296" s="66" t="s">
        <v>989</v>
      </c>
      <c r="F1296" s="35" t="s">
        <v>181</v>
      </c>
      <c r="N1296" s="167" t="s">
        <v>990</v>
      </c>
      <c r="O1296" s="67" t="s">
        <v>364</v>
      </c>
      <c r="Q1296" s="42"/>
      <c r="R1296" s="67" t="s">
        <v>204</v>
      </c>
      <c r="S1296" s="87" t="s">
        <v>474</v>
      </c>
      <c r="T1296" s="87"/>
      <c r="U1296" s="87"/>
      <c r="V1296" s="87"/>
      <c r="W1296" s="94"/>
    </row>
    <row r="1297" spans="1:23" ht="15" customHeight="1" outlineLevel="1" x14ac:dyDescent="0.45">
      <c r="A1297" s="13">
        <v>1294</v>
      </c>
      <c r="B1297" s="8" t="s">
        <v>960</v>
      </c>
      <c r="C1297" s="32" t="s">
        <v>961</v>
      </c>
      <c r="D1297" s="66" t="s">
        <v>989</v>
      </c>
      <c r="F1297" s="35" t="s">
        <v>181</v>
      </c>
      <c r="N1297" s="167" t="s">
        <v>990</v>
      </c>
      <c r="O1297" s="67" t="s">
        <v>364</v>
      </c>
      <c r="Q1297" s="42"/>
      <c r="R1297" s="67" t="s">
        <v>204</v>
      </c>
      <c r="S1297" s="87" t="s">
        <v>474</v>
      </c>
      <c r="T1297" s="87"/>
      <c r="U1297" s="87"/>
      <c r="V1297" s="87"/>
      <c r="W1297" s="94"/>
    </row>
    <row r="1298" spans="1:23" ht="15" customHeight="1" outlineLevel="1" x14ac:dyDescent="0.45">
      <c r="A1298" s="13">
        <v>1295</v>
      </c>
      <c r="B1298" s="8" t="s">
        <v>960</v>
      </c>
      <c r="C1298" s="32" t="s">
        <v>961</v>
      </c>
      <c r="D1298" s="66" t="s">
        <v>989</v>
      </c>
      <c r="F1298" s="35" t="s">
        <v>181</v>
      </c>
      <c r="N1298" s="167" t="s">
        <v>990</v>
      </c>
      <c r="O1298" s="67" t="s">
        <v>364</v>
      </c>
      <c r="Q1298" s="42"/>
      <c r="R1298" s="67" t="s">
        <v>204</v>
      </c>
      <c r="S1298" s="87" t="s">
        <v>474</v>
      </c>
      <c r="T1298" s="87"/>
      <c r="U1298" s="87"/>
      <c r="V1298" s="87"/>
      <c r="W1298" s="94"/>
    </row>
    <row r="1299" spans="1:23" ht="15" customHeight="1" outlineLevel="1" x14ac:dyDescent="0.45">
      <c r="A1299" s="13">
        <v>1296</v>
      </c>
      <c r="B1299" s="8" t="s">
        <v>960</v>
      </c>
      <c r="C1299" s="32" t="s">
        <v>961</v>
      </c>
      <c r="D1299" s="66" t="s">
        <v>989</v>
      </c>
      <c r="F1299" s="35" t="s">
        <v>181</v>
      </c>
      <c r="N1299" s="167" t="s">
        <v>990</v>
      </c>
      <c r="O1299" s="67" t="s">
        <v>364</v>
      </c>
      <c r="Q1299" s="42"/>
      <c r="R1299" s="67" t="s">
        <v>204</v>
      </c>
      <c r="S1299" s="87" t="s">
        <v>474</v>
      </c>
      <c r="T1299" s="87"/>
      <c r="U1299" s="87"/>
      <c r="V1299" s="87"/>
      <c r="W1299" s="94"/>
    </row>
    <row r="1300" spans="1:23" ht="15" customHeight="1" outlineLevel="1" x14ac:dyDescent="0.45">
      <c r="A1300" s="13">
        <v>1297</v>
      </c>
      <c r="B1300" s="8" t="s">
        <v>960</v>
      </c>
      <c r="C1300" s="32" t="s">
        <v>961</v>
      </c>
      <c r="D1300" s="66" t="s">
        <v>989</v>
      </c>
      <c r="F1300" s="35" t="s">
        <v>181</v>
      </c>
      <c r="N1300" s="167" t="s">
        <v>990</v>
      </c>
      <c r="O1300" s="67" t="s">
        <v>364</v>
      </c>
      <c r="Q1300" s="42"/>
      <c r="R1300" s="67" t="s">
        <v>204</v>
      </c>
      <c r="S1300" s="87" t="s">
        <v>474</v>
      </c>
      <c r="T1300" s="87"/>
      <c r="U1300" s="87"/>
      <c r="V1300" s="87"/>
      <c r="W1300" s="94"/>
    </row>
    <row r="1301" spans="1:23" ht="15" customHeight="1" outlineLevel="1" x14ac:dyDescent="0.45">
      <c r="A1301" s="13">
        <v>1298</v>
      </c>
      <c r="B1301" s="8" t="s">
        <v>960</v>
      </c>
      <c r="C1301" s="32" t="s">
        <v>961</v>
      </c>
      <c r="D1301" s="66" t="s">
        <v>989</v>
      </c>
      <c r="F1301" s="35" t="s">
        <v>181</v>
      </c>
      <c r="N1301" s="167" t="s">
        <v>990</v>
      </c>
      <c r="O1301" s="67" t="s">
        <v>364</v>
      </c>
      <c r="Q1301" s="42"/>
      <c r="R1301" s="67" t="s">
        <v>204</v>
      </c>
      <c r="S1301" s="87" t="s">
        <v>474</v>
      </c>
      <c r="T1301" s="87"/>
      <c r="U1301" s="87"/>
      <c r="V1301" s="87"/>
      <c r="W1301" s="94"/>
    </row>
    <row r="1302" spans="1:23" ht="15" customHeight="1" outlineLevel="1" x14ac:dyDescent="0.45">
      <c r="A1302" s="13">
        <v>1299</v>
      </c>
      <c r="B1302" s="8" t="s">
        <v>960</v>
      </c>
      <c r="C1302" s="32" t="s">
        <v>961</v>
      </c>
      <c r="D1302" s="66" t="s">
        <v>989</v>
      </c>
      <c r="F1302" s="35" t="s">
        <v>181</v>
      </c>
      <c r="N1302" s="167" t="s">
        <v>990</v>
      </c>
      <c r="O1302" s="67" t="s">
        <v>364</v>
      </c>
      <c r="Q1302" s="42"/>
      <c r="R1302" s="67" t="s">
        <v>204</v>
      </c>
      <c r="S1302" s="87" t="s">
        <v>474</v>
      </c>
      <c r="T1302" s="87"/>
      <c r="U1302" s="87"/>
      <c r="V1302" s="87"/>
      <c r="W1302" s="94"/>
    </row>
    <row r="1303" spans="1:23" ht="15" customHeight="1" outlineLevel="1" x14ac:dyDescent="0.45">
      <c r="A1303" s="13">
        <v>1300</v>
      </c>
      <c r="B1303" s="8" t="s">
        <v>960</v>
      </c>
      <c r="C1303" s="32" t="s">
        <v>961</v>
      </c>
      <c r="D1303" s="66" t="s">
        <v>989</v>
      </c>
      <c r="F1303" s="35" t="s">
        <v>181</v>
      </c>
      <c r="N1303" s="167" t="s">
        <v>990</v>
      </c>
      <c r="O1303" s="67" t="s">
        <v>364</v>
      </c>
      <c r="Q1303" s="42"/>
      <c r="R1303" s="67" t="s">
        <v>204</v>
      </c>
      <c r="S1303" s="87" t="s">
        <v>474</v>
      </c>
      <c r="T1303" s="87"/>
      <c r="U1303" s="87"/>
      <c r="V1303" s="87"/>
      <c r="W1303" s="94"/>
    </row>
    <row r="1304" spans="1:23" ht="15" customHeight="1" outlineLevel="1" x14ac:dyDescent="0.45">
      <c r="A1304" s="13">
        <v>1301</v>
      </c>
      <c r="B1304" s="8" t="s">
        <v>960</v>
      </c>
      <c r="C1304" s="32" t="s">
        <v>961</v>
      </c>
      <c r="D1304" s="66" t="s">
        <v>989</v>
      </c>
      <c r="F1304" s="35" t="s">
        <v>181</v>
      </c>
      <c r="N1304" s="167" t="s">
        <v>990</v>
      </c>
      <c r="O1304" s="67" t="s">
        <v>364</v>
      </c>
      <c r="Q1304" s="42"/>
      <c r="R1304" s="67" t="s">
        <v>204</v>
      </c>
      <c r="S1304" s="87" t="s">
        <v>474</v>
      </c>
      <c r="T1304" s="87"/>
      <c r="U1304" s="87"/>
      <c r="V1304" s="87"/>
      <c r="W1304" s="94"/>
    </row>
    <row r="1305" spans="1:23" ht="15" customHeight="1" outlineLevel="1" x14ac:dyDescent="0.45">
      <c r="A1305" s="13">
        <v>1302</v>
      </c>
      <c r="B1305" s="8" t="s">
        <v>960</v>
      </c>
      <c r="C1305" s="32" t="s">
        <v>961</v>
      </c>
      <c r="D1305" s="66" t="s">
        <v>989</v>
      </c>
      <c r="F1305" s="35" t="s">
        <v>181</v>
      </c>
      <c r="N1305" s="167" t="s">
        <v>990</v>
      </c>
      <c r="O1305" s="67" t="s">
        <v>364</v>
      </c>
      <c r="Q1305" s="42"/>
      <c r="R1305" s="67" t="s">
        <v>204</v>
      </c>
      <c r="S1305" s="87" t="s">
        <v>474</v>
      </c>
      <c r="T1305" s="87"/>
      <c r="U1305" s="87"/>
      <c r="V1305" s="87"/>
      <c r="W1305" s="94"/>
    </row>
    <row r="1306" spans="1:23" ht="15" customHeight="1" outlineLevel="1" x14ac:dyDescent="0.45">
      <c r="A1306" s="13">
        <v>1303</v>
      </c>
      <c r="B1306" s="8" t="s">
        <v>960</v>
      </c>
      <c r="C1306" s="32" t="s">
        <v>961</v>
      </c>
      <c r="D1306" s="66" t="s">
        <v>989</v>
      </c>
      <c r="F1306" s="35" t="s">
        <v>181</v>
      </c>
      <c r="N1306" s="167" t="s">
        <v>990</v>
      </c>
      <c r="O1306" s="67" t="s">
        <v>364</v>
      </c>
      <c r="Q1306" s="42"/>
      <c r="R1306" s="67" t="s">
        <v>204</v>
      </c>
      <c r="S1306" s="87" t="s">
        <v>474</v>
      </c>
      <c r="T1306" s="87"/>
      <c r="U1306" s="87"/>
      <c r="V1306" s="87"/>
      <c r="W1306" s="94"/>
    </row>
    <row r="1307" spans="1:23" ht="15" customHeight="1" outlineLevel="1" x14ac:dyDescent="0.45">
      <c r="A1307" s="13">
        <v>1304</v>
      </c>
      <c r="B1307" s="8" t="s">
        <v>960</v>
      </c>
      <c r="C1307" s="32" t="s">
        <v>961</v>
      </c>
      <c r="D1307" s="66" t="s">
        <v>991</v>
      </c>
      <c r="F1307" s="35" t="s">
        <v>181</v>
      </c>
      <c r="N1307" s="167" t="s">
        <v>992</v>
      </c>
      <c r="O1307" s="67" t="s">
        <v>364</v>
      </c>
      <c r="R1307" s="67" t="s">
        <v>204</v>
      </c>
      <c r="S1307" s="87" t="s">
        <v>474</v>
      </c>
      <c r="T1307" s="87"/>
      <c r="U1307" s="87"/>
      <c r="V1307" s="87"/>
      <c r="W1307" s="94"/>
    </row>
    <row r="1308" spans="1:23" ht="15" customHeight="1" outlineLevel="1" x14ac:dyDescent="0.45">
      <c r="A1308" s="13">
        <v>1305</v>
      </c>
      <c r="B1308" s="8" t="s">
        <v>960</v>
      </c>
      <c r="C1308" s="32" t="s">
        <v>961</v>
      </c>
      <c r="D1308" s="66" t="s">
        <v>991</v>
      </c>
      <c r="F1308" s="35" t="s">
        <v>181</v>
      </c>
      <c r="N1308" s="167" t="s">
        <v>992</v>
      </c>
      <c r="O1308" s="67" t="s">
        <v>364</v>
      </c>
      <c r="R1308" s="67" t="s">
        <v>204</v>
      </c>
      <c r="S1308" s="87" t="s">
        <v>474</v>
      </c>
      <c r="T1308" s="87"/>
      <c r="U1308" s="87"/>
      <c r="V1308" s="87"/>
      <c r="W1308" s="94"/>
    </row>
    <row r="1309" spans="1:23" ht="15" customHeight="1" outlineLevel="1" x14ac:dyDescent="0.45">
      <c r="A1309" s="13">
        <v>1306</v>
      </c>
      <c r="B1309" s="8" t="s">
        <v>960</v>
      </c>
      <c r="C1309" s="32" t="s">
        <v>961</v>
      </c>
      <c r="D1309" s="66" t="s">
        <v>991</v>
      </c>
      <c r="F1309" s="35" t="s">
        <v>181</v>
      </c>
      <c r="N1309" s="167" t="s">
        <v>992</v>
      </c>
      <c r="O1309" s="67" t="s">
        <v>364</v>
      </c>
      <c r="R1309" s="67" t="s">
        <v>204</v>
      </c>
      <c r="S1309" s="87" t="s">
        <v>474</v>
      </c>
      <c r="T1309" s="87"/>
      <c r="U1309" s="87"/>
      <c r="V1309" s="87"/>
      <c r="W1309" s="94"/>
    </row>
    <row r="1310" spans="1:23" ht="15" customHeight="1" outlineLevel="1" x14ac:dyDescent="0.45">
      <c r="A1310" s="13">
        <v>1307</v>
      </c>
      <c r="B1310" s="8" t="s">
        <v>960</v>
      </c>
      <c r="C1310" s="32" t="s">
        <v>961</v>
      </c>
      <c r="D1310" s="66" t="s">
        <v>991</v>
      </c>
      <c r="F1310" s="35" t="s">
        <v>181</v>
      </c>
      <c r="N1310" s="167" t="s">
        <v>992</v>
      </c>
      <c r="O1310" s="67" t="s">
        <v>364</v>
      </c>
      <c r="R1310" s="67" t="s">
        <v>204</v>
      </c>
      <c r="S1310" s="87" t="s">
        <v>474</v>
      </c>
      <c r="T1310" s="87"/>
      <c r="U1310" s="87"/>
      <c r="V1310" s="87"/>
      <c r="W1310" s="94"/>
    </row>
    <row r="1311" spans="1:23" ht="15" customHeight="1" outlineLevel="1" x14ac:dyDescent="0.45">
      <c r="A1311" s="13">
        <v>1308</v>
      </c>
      <c r="B1311" s="8" t="s">
        <v>960</v>
      </c>
      <c r="C1311" s="32" t="s">
        <v>961</v>
      </c>
      <c r="D1311" s="66" t="s">
        <v>991</v>
      </c>
      <c r="F1311" s="35" t="s">
        <v>181</v>
      </c>
      <c r="N1311" s="167" t="s">
        <v>992</v>
      </c>
      <c r="O1311" s="67" t="s">
        <v>364</v>
      </c>
      <c r="R1311" s="67" t="s">
        <v>204</v>
      </c>
      <c r="S1311" s="87" t="s">
        <v>474</v>
      </c>
      <c r="T1311" s="87"/>
      <c r="U1311" s="87"/>
      <c r="V1311" s="87"/>
      <c r="W1311" s="94"/>
    </row>
    <row r="1312" spans="1:23" ht="15" customHeight="1" outlineLevel="1" x14ac:dyDescent="0.45">
      <c r="A1312" s="13">
        <v>1309</v>
      </c>
      <c r="B1312" s="8" t="s">
        <v>960</v>
      </c>
      <c r="C1312" s="32" t="s">
        <v>961</v>
      </c>
      <c r="D1312" s="66" t="s">
        <v>991</v>
      </c>
      <c r="F1312" s="35" t="s">
        <v>181</v>
      </c>
      <c r="N1312" s="167" t="s">
        <v>992</v>
      </c>
      <c r="O1312" s="67" t="s">
        <v>364</v>
      </c>
      <c r="R1312" s="67" t="s">
        <v>204</v>
      </c>
      <c r="S1312" s="87" t="s">
        <v>474</v>
      </c>
      <c r="T1312" s="87"/>
      <c r="U1312" s="87"/>
      <c r="V1312" s="87"/>
      <c r="W1312" s="94"/>
    </row>
    <row r="1313" spans="1:23" ht="15" customHeight="1" outlineLevel="1" x14ac:dyDescent="0.45">
      <c r="A1313" s="13">
        <v>1310</v>
      </c>
      <c r="B1313" s="8" t="s">
        <v>960</v>
      </c>
      <c r="C1313" s="32" t="s">
        <v>961</v>
      </c>
      <c r="D1313" s="66" t="s">
        <v>991</v>
      </c>
      <c r="F1313" s="35" t="s">
        <v>181</v>
      </c>
      <c r="N1313" s="167" t="s">
        <v>992</v>
      </c>
      <c r="O1313" s="67" t="s">
        <v>364</v>
      </c>
      <c r="R1313" s="67" t="s">
        <v>204</v>
      </c>
      <c r="S1313" s="87" t="s">
        <v>474</v>
      </c>
      <c r="T1313" s="87"/>
      <c r="U1313" s="87"/>
      <c r="V1313" s="87"/>
      <c r="W1313" s="94"/>
    </row>
    <row r="1314" spans="1:23" ht="15" customHeight="1" outlineLevel="1" x14ac:dyDescent="0.45">
      <c r="A1314" s="13">
        <v>1311</v>
      </c>
      <c r="B1314" s="8" t="s">
        <v>960</v>
      </c>
      <c r="C1314" s="32" t="s">
        <v>961</v>
      </c>
      <c r="D1314" s="66" t="s">
        <v>991</v>
      </c>
      <c r="F1314" s="35" t="s">
        <v>181</v>
      </c>
      <c r="N1314" s="167" t="s">
        <v>992</v>
      </c>
      <c r="O1314" s="67" t="s">
        <v>364</v>
      </c>
      <c r="R1314" s="67" t="s">
        <v>204</v>
      </c>
      <c r="S1314" s="87" t="s">
        <v>474</v>
      </c>
      <c r="T1314" s="87"/>
      <c r="U1314" s="87"/>
      <c r="V1314" s="87"/>
      <c r="W1314" s="94"/>
    </row>
    <row r="1315" spans="1:23" ht="15" customHeight="1" outlineLevel="1" x14ac:dyDescent="0.45">
      <c r="A1315" s="13">
        <v>1312</v>
      </c>
      <c r="B1315" s="8" t="s">
        <v>960</v>
      </c>
      <c r="C1315" s="32" t="s">
        <v>961</v>
      </c>
      <c r="D1315" s="66" t="s">
        <v>991</v>
      </c>
      <c r="F1315" s="35" t="s">
        <v>181</v>
      </c>
      <c r="N1315" s="167" t="s">
        <v>992</v>
      </c>
      <c r="O1315" s="67" t="s">
        <v>364</v>
      </c>
      <c r="R1315" s="67" t="s">
        <v>204</v>
      </c>
      <c r="S1315" s="87" t="s">
        <v>474</v>
      </c>
      <c r="T1315" s="87"/>
      <c r="U1315" s="87"/>
      <c r="V1315" s="87"/>
      <c r="W1315" s="94"/>
    </row>
    <row r="1316" spans="1:23" ht="15" customHeight="1" outlineLevel="1" x14ac:dyDescent="0.45">
      <c r="A1316" s="13">
        <v>1313</v>
      </c>
      <c r="B1316" s="8" t="s">
        <v>960</v>
      </c>
      <c r="C1316" s="32" t="s">
        <v>961</v>
      </c>
      <c r="D1316" s="66" t="s">
        <v>991</v>
      </c>
      <c r="F1316" s="35" t="s">
        <v>181</v>
      </c>
      <c r="N1316" s="167" t="s">
        <v>992</v>
      </c>
      <c r="O1316" s="67" t="s">
        <v>364</v>
      </c>
      <c r="R1316" s="67" t="s">
        <v>204</v>
      </c>
      <c r="S1316" s="87" t="s">
        <v>474</v>
      </c>
      <c r="T1316" s="87"/>
      <c r="U1316" s="87"/>
      <c r="V1316" s="87"/>
      <c r="W1316" s="94"/>
    </row>
    <row r="1317" spans="1:23" ht="15" customHeight="1" outlineLevel="1" x14ac:dyDescent="0.45">
      <c r="A1317" s="13">
        <v>1314</v>
      </c>
      <c r="B1317" s="8" t="s">
        <v>960</v>
      </c>
      <c r="C1317" s="32" t="s">
        <v>961</v>
      </c>
      <c r="D1317" s="66" t="s">
        <v>991</v>
      </c>
      <c r="F1317" s="35" t="s">
        <v>181</v>
      </c>
      <c r="N1317" s="167" t="s">
        <v>993</v>
      </c>
      <c r="O1317" s="67" t="s">
        <v>364</v>
      </c>
      <c r="R1317" s="67" t="s">
        <v>204</v>
      </c>
      <c r="S1317" s="87" t="s">
        <v>474</v>
      </c>
      <c r="T1317" s="87"/>
      <c r="U1317" s="87"/>
      <c r="V1317" s="87"/>
      <c r="W1317" s="94"/>
    </row>
    <row r="1318" spans="1:23" ht="15" customHeight="1" outlineLevel="1" x14ac:dyDescent="0.45">
      <c r="A1318" s="13">
        <v>1315</v>
      </c>
      <c r="B1318" s="8" t="s">
        <v>960</v>
      </c>
      <c r="C1318" s="32" t="s">
        <v>961</v>
      </c>
      <c r="D1318" s="66" t="s">
        <v>991</v>
      </c>
      <c r="F1318" s="35" t="s">
        <v>181</v>
      </c>
      <c r="N1318" s="167" t="s">
        <v>993</v>
      </c>
      <c r="O1318" s="67" t="s">
        <v>364</v>
      </c>
      <c r="R1318" s="67" t="s">
        <v>204</v>
      </c>
      <c r="S1318" s="87" t="s">
        <v>474</v>
      </c>
      <c r="T1318" s="87"/>
      <c r="U1318" s="87"/>
      <c r="V1318" s="87"/>
      <c r="W1318" s="94"/>
    </row>
    <row r="1319" spans="1:23" ht="15" customHeight="1" outlineLevel="1" x14ac:dyDescent="0.45">
      <c r="A1319" s="13">
        <v>1316</v>
      </c>
      <c r="B1319" s="8" t="s">
        <v>960</v>
      </c>
      <c r="C1319" s="32" t="s">
        <v>961</v>
      </c>
      <c r="D1319" s="66" t="s">
        <v>991</v>
      </c>
      <c r="F1319" s="35" t="s">
        <v>181</v>
      </c>
      <c r="N1319" s="167" t="s">
        <v>993</v>
      </c>
      <c r="O1319" s="67" t="s">
        <v>364</v>
      </c>
      <c r="R1319" s="67" t="s">
        <v>204</v>
      </c>
      <c r="S1319" s="87" t="s">
        <v>474</v>
      </c>
      <c r="T1319" s="87"/>
      <c r="U1319" s="87"/>
      <c r="V1319" s="87"/>
      <c r="W1319" s="94"/>
    </row>
    <row r="1320" spans="1:23" ht="15" customHeight="1" outlineLevel="1" x14ac:dyDescent="0.45">
      <c r="A1320" s="13">
        <v>1317</v>
      </c>
      <c r="B1320" s="8" t="s">
        <v>960</v>
      </c>
      <c r="C1320" s="32" t="s">
        <v>961</v>
      </c>
      <c r="D1320" s="66" t="s">
        <v>991</v>
      </c>
      <c r="F1320" s="35" t="s">
        <v>181</v>
      </c>
      <c r="N1320" s="167" t="s">
        <v>993</v>
      </c>
      <c r="O1320" s="67" t="s">
        <v>364</v>
      </c>
      <c r="R1320" s="67" t="s">
        <v>204</v>
      </c>
      <c r="S1320" s="87" t="s">
        <v>474</v>
      </c>
      <c r="T1320" s="87"/>
      <c r="U1320" s="87"/>
      <c r="V1320" s="87"/>
      <c r="W1320" s="94"/>
    </row>
    <row r="1321" spans="1:23" ht="15" customHeight="1" outlineLevel="1" x14ac:dyDescent="0.45">
      <c r="A1321" s="13">
        <v>1318</v>
      </c>
      <c r="B1321" s="8" t="s">
        <v>960</v>
      </c>
      <c r="C1321" s="32" t="s">
        <v>961</v>
      </c>
      <c r="D1321" s="66" t="s">
        <v>991</v>
      </c>
      <c r="F1321" s="35" t="s">
        <v>181</v>
      </c>
      <c r="N1321" s="167" t="s">
        <v>993</v>
      </c>
      <c r="O1321" s="67" t="s">
        <v>364</v>
      </c>
      <c r="R1321" s="67" t="s">
        <v>204</v>
      </c>
      <c r="S1321" s="87" t="s">
        <v>474</v>
      </c>
      <c r="T1321" s="87"/>
      <c r="U1321" s="87"/>
      <c r="V1321" s="87"/>
      <c r="W1321" s="94"/>
    </row>
    <row r="1322" spans="1:23" ht="15" customHeight="1" outlineLevel="1" x14ac:dyDescent="0.45">
      <c r="A1322" s="13">
        <v>1319</v>
      </c>
      <c r="B1322" s="8" t="s">
        <v>960</v>
      </c>
      <c r="C1322" s="32" t="s">
        <v>961</v>
      </c>
      <c r="D1322" s="66" t="s">
        <v>991</v>
      </c>
      <c r="F1322" s="35" t="s">
        <v>181</v>
      </c>
      <c r="N1322" s="167" t="s">
        <v>993</v>
      </c>
      <c r="O1322" s="67" t="s">
        <v>364</v>
      </c>
      <c r="R1322" s="67" t="s">
        <v>204</v>
      </c>
      <c r="S1322" s="87" t="s">
        <v>474</v>
      </c>
      <c r="T1322" s="87"/>
      <c r="U1322" s="87"/>
      <c r="V1322" s="87"/>
      <c r="W1322" s="94"/>
    </row>
    <row r="1323" spans="1:23" ht="15" customHeight="1" outlineLevel="1" x14ac:dyDescent="0.45">
      <c r="A1323" s="13">
        <v>1320</v>
      </c>
      <c r="B1323" s="8" t="s">
        <v>960</v>
      </c>
      <c r="C1323" s="32" t="s">
        <v>961</v>
      </c>
      <c r="D1323" s="66" t="s">
        <v>991</v>
      </c>
      <c r="F1323" s="35" t="s">
        <v>181</v>
      </c>
      <c r="N1323" s="167" t="s">
        <v>993</v>
      </c>
      <c r="O1323" s="67" t="s">
        <v>364</v>
      </c>
      <c r="R1323" s="67" t="s">
        <v>204</v>
      </c>
      <c r="S1323" s="87" t="s">
        <v>474</v>
      </c>
      <c r="T1323" s="87"/>
      <c r="U1323" s="87"/>
      <c r="V1323" s="87"/>
      <c r="W1323" s="94"/>
    </row>
    <row r="1324" spans="1:23" ht="15" customHeight="1" outlineLevel="1" x14ac:dyDescent="0.45">
      <c r="A1324" s="13">
        <v>1321</v>
      </c>
      <c r="B1324" s="8" t="s">
        <v>960</v>
      </c>
      <c r="C1324" s="32" t="s">
        <v>961</v>
      </c>
      <c r="D1324" s="66" t="s">
        <v>991</v>
      </c>
      <c r="F1324" s="35" t="s">
        <v>181</v>
      </c>
      <c r="N1324" s="167" t="s">
        <v>993</v>
      </c>
      <c r="O1324" s="67" t="s">
        <v>364</v>
      </c>
      <c r="R1324" s="67" t="s">
        <v>204</v>
      </c>
      <c r="S1324" s="87" t="s">
        <v>474</v>
      </c>
      <c r="T1324" s="87"/>
      <c r="U1324" s="87"/>
      <c r="V1324" s="87"/>
      <c r="W1324" s="94"/>
    </row>
    <row r="1325" spans="1:23" ht="15" customHeight="1" outlineLevel="1" x14ac:dyDescent="0.45">
      <c r="A1325" s="13">
        <v>1322</v>
      </c>
      <c r="B1325" s="8" t="s">
        <v>960</v>
      </c>
      <c r="C1325" s="32" t="s">
        <v>961</v>
      </c>
      <c r="D1325" s="66" t="s">
        <v>991</v>
      </c>
      <c r="F1325" s="35" t="s">
        <v>181</v>
      </c>
      <c r="N1325" s="167" t="s">
        <v>993</v>
      </c>
      <c r="O1325" s="67" t="s">
        <v>364</v>
      </c>
      <c r="R1325" s="67" t="s">
        <v>204</v>
      </c>
      <c r="S1325" s="87" t="s">
        <v>474</v>
      </c>
      <c r="T1325" s="87"/>
      <c r="U1325" s="87"/>
      <c r="V1325" s="87"/>
      <c r="W1325" s="94"/>
    </row>
    <row r="1326" spans="1:23" ht="15" customHeight="1" outlineLevel="1" x14ac:dyDescent="0.45">
      <c r="A1326" s="13">
        <v>1323</v>
      </c>
      <c r="B1326" s="8" t="s">
        <v>960</v>
      </c>
      <c r="C1326" s="32" t="s">
        <v>961</v>
      </c>
      <c r="D1326" s="66" t="s">
        <v>991</v>
      </c>
      <c r="F1326" s="35" t="s">
        <v>181</v>
      </c>
      <c r="N1326" s="167" t="s">
        <v>993</v>
      </c>
      <c r="O1326" s="67" t="s">
        <v>364</v>
      </c>
      <c r="R1326" s="67" t="s">
        <v>204</v>
      </c>
      <c r="S1326" s="87" t="s">
        <v>474</v>
      </c>
      <c r="T1326" s="87"/>
      <c r="U1326" s="87"/>
      <c r="V1326" s="87"/>
      <c r="W1326" s="94"/>
    </row>
    <row r="1327" spans="1:23" ht="15" customHeight="1" outlineLevel="1" x14ac:dyDescent="0.45">
      <c r="A1327" s="13">
        <v>1324</v>
      </c>
      <c r="B1327" s="8" t="s">
        <v>960</v>
      </c>
      <c r="C1327" s="32" t="s">
        <v>961</v>
      </c>
      <c r="D1327" s="66" t="s">
        <v>991</v>
      </c>
      <c r="F1327" s="35" t="s">
        <v>181</v>
      </c>
      <c r="N1327" s="167" t="s">
        <v>993</v>
      </c>
      <c r="O1327" s="67" t="s">
        <v>364</v>
      </c>
      <c r="R1327" s="67" t="s">
        <v>204</v>
      </c>
      <c r="S1327" s="87" t="s">
        <v>474</v>
      </c>
      <c r="T1327" s="87"/>
      <c r="U1327" s="87"/>
      <c r="V1327" s="87"/>
      <c r="W1327" s="94"/>
    </row>
    <row r="1328" spans="1:23" ht="15" customHeight="1" outlineLevel="1" x14ac:dyDescent="0.45">
      <c r="A1328" s="13">
        <v>1325</v>
      </c>
      <c r="B1328" s="8" t="s">
        <v>960</v>
      </c>
      <c r="C1328" s="32" t="s">
        <v>961</v>
      </c>
      <c r="D1328" s="66" t="s">
        <v>991</v>
      </c>
      <c r="F1328" s="35" t="s">
        <v>181</v>
      </c>
      <c r="N1328" s="167" t="s">
        <v>993</v>
      </c>
      <c r="O1328" s="67" t="s">
        <v>364</v>
      </c>
      <c r="R1328" s="67" t="s">
        <v>204</v>
      </c>
      <c r="S1328" s="87" t="s">
        <v>474</v>
      </c>
      <c r="T1328" s="87"/>
      <c r="U1328" s="87"/>
      <c r="V1328" s="87"/>
      <c r="W1328" s="94"/>
    </row>
    <row r="1329" spans="1:23" ht="15" customHeight="1" outlineLevel="1" x14ac:dyDescent="0.45">
      <c r="A1329" s="13">
        <v>1326</v>
      </c>
      <c r="B1329" s="8" t="s">
        <v>960</v>
      </c>
      <c r="C1329" s="32" t="s">
        <v>961</v>
      </c>
      <c r="D1329" s="66" t="s">
        <v>994</v>
      </c>
      <c r="F1329" s="35" t="s">
        <v>181</v>
      </c>
      <c r="N1329" s="167" t="s">
        <v>995</v>
      </c>
      <c r="O1329" s="67" t="s">
        <v>364</v>
      </c>
      <c r="R1329" s="67" t="s">
        <v>222</v>
      </c>
      <c r="S1329" s="87" t="s">
        <v>474</v>
      </c>
      <c r="T1329" s="87"/>
      <c r="U1329" s="87"/>
      <c r="V1329" s="87"/>
      <c r="W1329" s="94"/>
    </row>
    <row r="1330" spans="1:23" ht="15" customHeight="1" outlineLevel="1" x14ac:dyDescent="0.45">
      <c r="A1330" s="13">
        <v>1327</v>
      </c>
      <c r="B1330" s="8" t="s">
        <v>960</v>
      </c>
      <c r="C1330" s="32" t="s">
        <v>961</v>
      </c>
      <c r="D1330" s="66" t="s">
        <v>996</v>
      </c>
      <c r="F1330" s="35" t="s">
        <v>181</v>
      </c>
      <c r="N1330" s="167" t="s">
        <v>997</v>
      </c>
      <c r="O1330" s="67" t="s">
        <v>316</v>
      </c>
      <c r="R1330" s="67" t="s">
        <v>222</v>
      </c>
      <c r="S1330" s="87" t="s">
        <v>474</v>
      </c>
      <c r="T1330" s="87"/>
      <c r="U1330" s="87"/>
      <c r="V1330" s="87"/>
      <c r="W1330" s="94"/>
    </row>
    <row r="1331" spans="1:23" ht="15" customHeight="1" outlineLevel="1" x14ac:dyDescent="0.45">
      <c r="A1331" s="13">
        <v>1328</v>
      </c>
      <c r="B1331" s="8" t="s">
        <v>960</v>
      </c>
      <c r="C1331" s="32" t="s">
        <v>961</v>
      </c>
      <c r="D1331" s="66" t="s">
        <v>996</v>
      </c>
      <c r="F1331" s="35" t="s">
        <v>181</v>
      </c>
      <c r="N1331" s="167" t="s">
        <v>997</v>
      </c>
      <c r="O1331" s="67" t="s">
        <v>316</v>
      </c>
      <c r="R1331" s="67" t="s">
        <v>222</v>
      </c>
      <c r="S1331" s="87" t="s">
        <v>474</v>
      </c>
      <c r="T1331" s="87"/>
      <c r="U1331" s="87"/>
      <c r="V1331" s="87"/>
      <c r="W1331" s="94"/>
    </row>
    <row r="1332" spans="1:23" ht="15" customHeight="1" outlineLevel="1" x14ac:dyDescent="0.45">
      <c r="A1332" s="13">
        <v>1329</v>
      </c>
      <c r="B1332" s="8" t="s">
        <v>960</v>
      </c>
      <c r="C1332" s="32" t="s">
        <v>961</v>
      </c>
      <c r="D1332" s="66" t="s">
        <v>996</v>
      </c>
      <c r="F1332" s="35" t="s">
        <v>181</v>
      </c>
      <c r="N1332" s="167" t="s">
        <v>997</v>
      </c>
      <c r="O1332" s="67" t="s">
        <v>316</v>
      </c>
      <c r="R1332" s="67" t="s">
        <v>222</v>
      </c>
      <c r="S1332" s="87" t="s">
        <v>474</v>
      </c>
      <c r="T1332" s="87"/>
      <c r="U1332" s="87"/>
      <c r="V1332" s="87"/>
      <c r="W1332" s="94"/>
    </row>
    <row r="1333" spans="1:23" ht="15" customHeight="1" outlineLevel="1" x14ac:dyDescent="0.45">
      <c r="A1333" s="13">
        <v>1330</v>
      </c>
      <c r="B1333" s="8" t="s">
        <v>960</v>
      </c>
      <c r="C1333" s="32" t="s">
        <v>961</v>
      </c>
      <c r="D1333" s="66" t="s">
        <v>996</v>
      </c>
      <c r="F1333" s="35" t="s">
        <v>181</v>
      </c>
      <c r="N1333" s="167" t="s">
        <v>997</v>
      </c>
      <c r="O1333" s="67" t="s">
        <v>316</v>
      </c>
      <c r="R1333" s="67" t="s">
        <v>222</v>
      </c>
      <c r="S1333" s="87" t="s">
        <v>474</v>
      </c>
      <c r="T1333" s="87"/>
      <c r="U1333" s="87"/>
      <c r="V1333" s="87"/>
      <c r="W1333" s="94"/>
    </row>
    <row r="1334" spans="1:23" ht="15" customHeight="1" outlineLevel="1" x14ac:dyDescent="0.45">
      <c r="A1334" s="13">
        <v>1331</v>
      </c>
      <c r="B1334" s="8" t="s">
        <v>960</v>
      </c>
      <c r="C1334" s="32" t="s">
        <v>961</v>
      </c>
      <c r="D1334" s="66" t="s">
        <v>996</v>
      </c>
      <c r="F1334" s="35" t="s">
        <v>181</v>
      </c>
      <c r="N1334" s="167" t="s">
        <v>997</v>
      </c>
      <c r="O1334" s="67" t="s">
        <v>316</v>
      </c>
      <c r="R1334" s="67" t="s">
        <v>222</v>
      </c>
      <c r="S1334" s="87" t="s">
        <v>474</v>
      </c>
      <c r="T1334" s="87"/>
      <c r="U1334" s="87"/>
      <c r="V1334" s="87"/>
      <c r="W1334" s="94"/>
    </row>
    <row r="1335" spans="1:23" ht="15" customHeight="1" outlineLevel="1" x14ac:dyDescent="0.45">
      <c r="A1335" s="13">
        <v>1332</v>
      </c>
      <c r="B1335" s="8" t="s">
        <v>960</v>
      </c>
      <c r="C1335" s="32" t="s">
        <v>961</v>
      </c>
      <c r="D1335" s="66" t="s">
        <v>996</v>
      </c>
      <c r="F1335" s="35" t="s">
        <v>181</v>
      </c>
      <c r="N1335" s="167" t="s">
        <v>997</v>
      </c>
      <c r="O1335" s="67" t="s">
        <v>316</v>
      </c>
      <c r="R1335" s="67" t="s">
        <v>222</v>
      </c>
      <c r="S1335" s="87" t="s">
        <v>474</v>
      </c>
      <c r="T1335" s="87"/>
      <c r="U1335" s="87"/>
      <c r="V1335" s="87"/>
      <c r="W1335" s="94"/>
    </row>
    <row r="1336" spans="1:23" ht="15" customHeight="1" outlineLevel="1" x14ac:dyDescent="0.45">
      <c r="A1336" s="13">
        <v>1333</v>
      </c>
      <c r="B1336" s="8" t="s">
        <v>960</v>
      </c>
      <c r="C1336" s="32" t="s">
        <v>961</v>
      </c>
      <c r="D1336" s="70" t="s">
        <v>970</v>
      </c>
      <c r="F1336" s="35" t="s">
        <v>181</v>
      </c>
      <c r="N1336" s="167" t="s">
        <v>971</v>
      </c>
      <c r="O1336" s="67" t="s">
        <v>485</v>
      </c>
      <c r="R1336" s="67" t="s">
        <v>190</v>
      </c>
      <c r="S1336" s="87" t="s">
        <v>426</v>
      </c>
      <c r="T1336" s="87"/>
      <c r="U1336" s="87"/>
      <c r="V1336" s="87"/>
      <c r="W1336" s="94"/>
    </row>
    <row r="1337" spans="1:23" ht="15" customHeight="1" outlineLevel="1" x14ac:dyDescent="0.45">
      <c r="A1337" s="13">
        <v>1334</v>
      </c>
      <c r="B1337" s="8" t="s">
        <v>960</v>
      </c>
      <c r="C1337" s="32" t="s">
        <v>961</v>
      </c>
      <c r="D1337" s="66" t="s">
        <v>966</v>
      </c>
      <c r="F1337" s="35" t="s">
        <v>181</v>
      </c>
      <c r="N1337" s="167" t="s">
        <v>998</v>
      </c>
      <c r="O1337" s="67" t="s">
        <v>580</v>
      </c>
      <c r="R1337" s="8" t="s">
        <v>190</v>
      </c>
      <c r="S1337" s="87" t="s">
        <v>553</v>
      </c>
      <c r="T1337" s="87"/>
      <c r="U1337" s="87"/>
      <c r="V1337" s="87"/>
      <c r="W1337" s="94"/>
    </row>
    <row r="1338" spans="1:23" ht="15" customHeight="1" outlineLevel="1" x14ac:dyDescent="0.45">
      <c r="A1338" s="13">
        <v>1335</v>
      </c>
      <c r="B1338" s="8" t="s">
        <v>960</v>
      </c>
      <c r="C1338" s="32" t="s">
        <v>961</v>
      </c>
      <c r="D1338" s="66" t="s">
        <v>966</v>
      </c>
      <c r="F1338" s="35" t="s">
        <v>181</v>
      </c>
      <c r="N1338" s="167" t="s">
        <v>999</v>
      </c>
      <c r="O1338" s="67" t="s">
        <v>580</v>
      </c>
      <c r="R1338" s="8" t="s">
        <v>190</v>
      </c>
      <c r="S1338" s="87" t="s">
        <v>553</v>
      </c>
      <c r="T1338" s="87"/>
      <c r="U1338" s="87"/>
      <c r="V1338" s="87"/>
      <c r="W1338" s="94"/>
    </row>
    <row r="1339" spans="1:23" ht="15" customHeight="1" outlineLevel="1" x14ac:dyDescent="0.45">
      <c r="A1339" s="13">
        <v>1336</v>
      </c>
      <c r="B1339" s="8" t="s">
        <v>960</v>
      </c>
      <c r="C1339" s="32" t="s">
        <v>961</v>
      </c>
      <c r="D1339" s="66" t="s">
        <v>966</v>
      </c>
      <c r="F1339" s="35" t="s">
        <v>181</v>
      </c>
      <c r="N1339" s="167" t="s">
        <v>1000</v>
      </c>
      <c r="O1339" s="67" t="s">
        <v>580</v>
      </c>
      <c r="R1339" s="8" t="s">
        <v>190</v>
      </c>
      <c r="S1339" s="87" t="s">
        <v>553</v>
      </c>
      <c r="T1339" s="87"/>
      <c r="U1339" s="87"/>
      <c r="V1339" s="87"/>
      <c r="W1339" s="94"/>
    </row>
    <row r="1340" spans="1:23" ht="15" customHeight="1" outlineLevel="1" x14ac:dyDescent="0.45">
      <c r="A1340" s="13">
        <v>1337</v>
      </c>
      <c r="B1340" s="8" t="s">
        <v>960</v>
      </c>
      <c r="C1340" s="32" t="s">
        <v>961</v>
      </c>
      <c r="D1340" s="66" t="s">
        <v>1001</v>
      </c>
      <c r="F1340" s="35" t="s">
        <v>181</v>
      </c>
      <c r="N1340" s="167" t="s">
        <v>1002</v>
      </c>
      <c r="O1340" s="67" t="s">
        <v>580</v>
      </c>
      <c r="R1340" s="8" t="s">
        <v>190</v>
      </c>
      <c r="S1340" s="87" t="s">
        <v>553</v>
      </c>
      <c r="T1340" s="87"/>
      <c r="U1340" s="87"/>
      <c r="V1340" s="87"/>
      <c r="W1340" s="94"/>
    </row>
    <row r="1341" spans="1:23" ht="15" customHeight="1" outlineLevel="1" x14ac:dyDescent="0.45">
      <c r="A1341" s="13">
        <v>1338</v>
      </c>
      <c r="B1341" s="8" t="s">
        <v>960</v>
      </c>
      <c r="C1341" s="32" t="s">
        <v>961</v>
      </c>
      <c r="D1341" s="66" t="s">
        <v>1001</v>
      </c>
      <c r="F1341" s="35" t="s">
        <v>181</v>
      </c>
      <c r="N1341" s="167" t="s">
        <v>1002</v>
      </c>
      <c r="O1341" s="67" t="s">
        <v>580</v>
      </c>
      <c r="R1341" s="8" t="s">
        <v>190</v>
      </c>
      <c r="S1341" s="87" t="s">
        <v>553</v>
      </c>
      <c r="T1341" s="87"/>
      <c r="U1341" s="87"/>
      <c r="V1341" s="87"/>
      <c r="W1341" s="94"/>
    </row>
    <row r="1342" spans="1:23" ht="15" customHeight="1" outlineLevel="1" x14ac:dyDescent="0.45">
      <c r="A1342" s="13">
        <v>1339</v>
      </c>
      <c r="B1342" s="8" t="s">
        <v>960</v>
      </c>
      <c r="C1342" s="32" t="s">
        <v>961</v>
      </c>
      <c r="D1342" s="66" t="s">
        <v>1001</v>
      </c>
      <c r="F1342" s="35" t="s">
        <v>181</v>
      </c>
      <c r="N1342" s="167" t="s">
        <v>1002</v>
      </c>
      <c r="O1342" s="67" t="s">
        <v>580</v>
      </c>
      <c r="R1342" s="8" t="s">
        <v>190</v>
      </c>
      <c r="S1342" s="87" t="s">
        <v>553</v>
      </c>
      <c r="T1342" s="87"/>
      <c r="U1342" s="87"/>
      <c r="V1342" s="87"/>
      <c r="W1342" s="94"/>
    </row>
    <row r="1343" spans="1:23" ht="15" customHeight="1" outlineLevel="1" x14ac:dyDescent="0.45">
      <c r="A1343" s="13">
        <v>1340</v>
      </c>
      <c r="B1343" s="8" t="s">
        <v>960</v>
      </c>
      <c r="C1343" s="32" t="s">
        <v>961</v>
      </c>
      <c r="D1343" s="66" t="s">
        <v>1001</v>
      </c>
      <c r="F1343" s="35" t="s">
        <v>181</v>
      </c>
      <c r="N1343" s="167" t="s">
        <v>1002</v>
      </c>
      <c r="O1343" s="67" t="s">
        <v>580</v>
      </c>
      <c r="R1343" s="8" t="s">
        <v>190</v>
      </c>
      <c r="S1343" s="87" t="s">
        <v>553</v>
      </c>
      <c r="T1343" s="87"/>
      <c r="U1343" s="87"/>
      <c r="V1343" s="87"/>
      <c r="W1343" s="94"/>
    </row>
    <row r="1344" spans="1:23" ht="15" customHeight="1" outlineLevel="1" x14ac:dyDescent="0.45">
      <c r="A1344" s="13">
        <v>1341</v>
      </c>
      <c r="B1344" s="8" t="s">
        <v>960</v>
      </c>
      <c r="C1344" s="32" t="s">
        <v>961</v>
      </c>
      <c r="D1344" s="66" t="s">
        <v>1001</v>
      </c>
      <c r="F1344" s="35" t="s">
        <v>181</v>
      </c>
      <c r="N1344" s="167" t="s">
        <v>1002</v>
      </c>
      <c r="O1344" s="67" t="s">
        <v>580</v>
      </c>
      <c r="R1344" s="8" t="s">
        <v>190</v>
      </c>
      <c r="S1344" s="87" t="s">
        <v>553</v>
      </c>
      <c r="T1344" s="87"/>
      <c r="U1344" s="87"/>
      <c r="V1344" s="87"/>
      <c r="W1344" s="94"/>
    </row>
    <row r="1345" spans="1:23" ht="15" customHeight="1" outlineLevel="1" x14ac:dyDescent="0.45">
      <c r="A1345" s="13">
        <v>1342</v>
      </c>
      <c r="B1345" s="8" t="s">
        <v>960</v>
      </c>
      <c r="C1345" s="32" t="s">
        <v>961</v>
      </c>
      <c r="D1345" s="66" t="s">
        <v>1001</v>
      </c>
      <c r="F1345" s="35" t="s">
        <v>181</v>
      </c>
      <c r="N1345" s="167" t="s">
        <v>1002</v>
      </c>
      <c r="O1345" s="67" t="s">
        <v>580</v>
      </c>
      <c r="R1345" s="8" t="s">
        <v>190</v>
      </c>
      <c r="S1345" s="87" t="s">
        <v>553</v>
      </c>
      <c r="T1345" s="87"/>
      <c r="U1345" s="87"/>
      <c r="V1345" s="87"/>
      <c r="W1345" s="94"/>
    </row>
    <row r="1346" spans="1:23" ht="15" customHeight="1" outlineLevel="1" x14ac:dyDescent="0.45">
      <c r="A1346" s="13">
        <v>1343</v>
      </c>
      <c r="B1346" s="8" t="s">
        <v>960</v>
      </c>
      <c r="C1346" s="32" t="s">
        <v>961</v>
      </c>
      <c r="D1346" s="66" t="s">
        <v>1001</v>
      </c>
      <c r="F1346" s="35" t="s">
        <v>181</v>
      </c>
      <c r="N1346" s="167" t="s">
        <v>1002</v>
      </c>
      <c r="O1346" s="67" t="s">
        <v>580</v>
      </c>
      <c r="R1346" s="8" t="s">
        <v>190</v>
      </c>
      <c r="S1346" s="87" t="s">
        <v>553</v>
      </c>
      <c r="T1346" s="87"/>
      <c r="U1346" s="87"/>
      <c r="V1346" s="87"/>
      <c r="W1346" s="94"/>
    </row>
    <row r="1347" spans="1:23" ht="15" customHeight="1" outlineLevel="1" x14ac:dyDescent="0.45">
      <c r="A1347" s="13">
        <v>1344</v>
      </c>
      <c r="B1347" s="8" t="s">
        <v>960</v>
      </c>
      <c r="C1347" s="32" t="s">
        <v>961</v>
      </c>
      <c r="D1347" s="66" t="s">
        <v>1001</v>
      </c>
      <c r="F1347" s="35" t="s">
        <v>181</v>
      </c>
      <c r="N1347" s="167" t="s">
        <v>1002</v>
      </c>
      <c r="O1347" s="67" t="s">
        <v>580</v>
      </c>
      <c r="R1347" s="8" t="s">
        <v>190</v>
      </c>
      <c r="S1347" s="87" t="s">
        <v>553</v>
      </c>
      <c r="T1347" s="87"/>
      <c r="U1347" s="87"/>
      <c r="V1347" s="87"/>
      <c r="W1347" s="94"/>
    </row>
    <row r="1348" spans="1:23" ht="15" customHeight="1" outlineLevel="1" x14ac:dyDescent="0.45">
      <c r="A1348" s="13">
        <v>1345</v>
      </c>
      <c r="B1348" s="8" t="s">
        <v>960</v>
      </c>
      <c r="C1348" s="32" t="s">
        <v>961</v>
      </c>
      <c r="D1348" s="66" t="s">
        <v>1001</v>
      </c>
      <c r="F1348" s="35" t="s">
        <v>181</v>
      </c>
      <c r="N1348" s="167" t="s">
        <v>1002</v>
      </c>
      <c r="O1348" s="67" t="s">
        <v>580</v>
      </c>
      <c r="R1348" s="8" t="s">
        <v>190</v>
      </c>
      <c r="S1348" s="87" t="s">
        <v>553</v>
      </c>
      <c r="T1348" s="87"/>
      <c r="U1348" s="87"/>
      <c r="V1348" s="87"/>
      <c r="W1348" s="94"/>
    </row>
    <row r="1349" spans="1:23" ht="15" customHeight="1" outlineLevel="1" x14ac:dyDescent="0.45">
      <c r="A1349" s="13">
        <v>1346</v>
      </c>
      <c r="B1349" s="8" t="s">
        <v>960</v>
      </c>
      <c r="C1349" s="32" t="s">
        <v>961</v>
      </c>
      <c r="D1349" s="66" t="s">
        <v>1001</v>
      </c>
      <c r="F1349" s="35" t="s">
        <v>181</v>
      </c>
      <c r="N1349" s="167" t="s">
        <v>1002</v>
      </c>
      <c r="O1349" s="67" t="s">
        <v>580</v>
      </c>
      <c r="R1349" s="8" t="s">
        <v>190</v>
      </c>
      <c r="S1349" s="87" t="s">
        <v>553</v>
      </c>
      <c r="T1349" s="87"/>
      <c r="U1349" s="87"/>
      <c r="V1349" s="87"/>
      <c r="W1349" s="94"/>
    </row>
    <row r="1350" spans="1:23" ht="15" customHeight="1" outlineLevel="1" x14ac:dyDescent="0.45">
      <c r="A1350" s="13">
        <v>1347</v>
      </c>
      <c r="B1350" s="8" t="s">
        <v>960</v>
      </c>
      <c r="C1350" s="32" t="s">
        <v>961</v>
      </c>
      <c r="D1350" s="66" t="s">
        <v>1001</v>
      </c>
      <c r="F1350" s="35" t="s">
        <v>181</v>
      </c>
      <c r="N1350" s="167" t="s">
        <v>1002</v>
      </c>
      <c r="O1350" s="67" t="s">
        <v>580</v>
      </c>
      <c r="R1350" s="8" t="s">
        <v>190</v>
      </c>
      <c r="S1350" s="87" t="s">
        <v>553</v>
      </c>
      <c r="T1350" s="87"/>
      <c r="U1350" s="87"/>
      <c r="V1350" s="87"/>
      <c r="W1350" s="94"/>
    </row>
    <row r="1351" spans="1:23" ht="15" customHeight="1" outlineLevel="1" x14ac:dyDescent="0.45">
      <c r="A1351" s="13">
        <v>1348</v>
      </c>
      <c r="B1351" s="8" t="s">
        <v>960</v>
      </c>
      <c r="C1351" s="32" t="s">
        <v>961</v>
      </c>
      <c r="D1351" s="66" t="s">
        <v>1001</v>
      </c>
      <c r="F1351" s="35" t="s">
        <v>181</v>
      </c>
      <c r="N1351" s="167" t="s">
        <v>1002</v>
      </c>
      <c r="O1351" s="67" t="s">
        <v>580</v>
      </c>
      <c r="R1351" s="8" t="s">
        <v>190</v>
      </c>
      <c r="S1351" s="87" t="s">
        <v>553</v>
      </c>
      <c r="T1351" s="87"/>
      <c r="U1351" s="87"/>
      <c r="V1351" s="87"/>
      <c r="W1351" s="94"/>
    </row>
    <row r="1352" spans="1:23" ht="15" customHeight="1" outlineLevel="1" x14ac:dyDescent="0.45">
      <c r="A1352" s="13">
        <v>1349</v>
      </c>
      <c r="B1352" s="8" t="s">
        <v>960</v>
      </c>
      <c r="C1352" s="32" t="s">
        <v>961</v>
      </c>
      <c r="D1352" s="66" t="s">
        <v>1001</v>
      </c>
      <c r="F1352" s="35" t="s">
        <v>181</v>
      </c>
      <c r="N1352" s="167" t="s">
        <v>1002</v>
      </c>
      <c r="O1352" s="67" t="s">
        <v>580</v>
      </c>
      <c r="R1352" s="8" t="s">
        <v>190</v>
      </c>
      <c r="S1352" s="87" t="s">
        <v>553</v>
      </c>
      <c r="T1352" s="87"/>
      <c r="U1352" s="87"/>
      <c r="V1352" s="87"/>
      <c r="W1352" s="94"/>
    </row>
    <row r="1353" spans="1:23" ht="15" customHeight="1" outlineLevel="1" x14ac:dyDescent="0.45">
      <c r="A1353" s="13">
        <v>1350</v>
      </c>
      <c r="B1353" s="8" t="s">
        <v>960</v>
      </c>
      <c r="C1353" s="32" t="s">
        <v>961</v>
      </c>
      <c r="D1353" s="66" t="s">
        <v>1001</v>
      </c>
      <c r="F1353" s="35" t="s">
        <v>181</v>
      </c>
      <c r="N1353" s="167" t="s">
        <v>1002</v>
      </c>
      <c r="O1353" s="67" t="s">
        <v>580</v>
      </c>
      <c r="R1353" s="8" t="s">
        <v>190</v>
      </c>
      <c r="S1353" s="87" t="s">
        <v>553</v>
      </c>
      <c r="T1353" s="87"/>
      <c r="U1353" s="87"/>
      <c r="V1353" s="87"/>
      <c r="W1353" s="94"/>
    </row>
    <row r="1354" spans="1:23" ht="15" customHeight="1" outlineLevel="1" x14ac:dyDescent="0.45">
      <c r="A1354" s="13">
        <v>1351</v>
      </c>
      <c r="B1354" s="8" t="s">
        <v>960</v>
      </c>
      <c r="C1354" s="32" t="s">
        <v>961</v>
      </c>
      <c r="D1354" s="66" t="s">
        <v>1001</v>
      </c>
      <c r="F1354" s="35" t="s">
        <v>181</v>
      </c>
      <c r="N1354" s="167" t="s">
        <v>1002</v>
      </c>
      <c r="O1354" s="67" t="s">
        <v>580</v>
      </c>
      <c r="R1354" s="8" t="s">
        <v>190</v>
      </c>
      <c r="S1354" s="87" t="s">
        <v>553</v>
      </c>
      <c r="T1354" s="87"/>
      <c r="U1354" s="87"/>
      <c r="V1354" s="87"/>
      <c r="W1354" s="94"/>
    </row>
    <row r="1355" spans="1:23" ht="15" customHeight="1" outlineLevel="1" x14ac:dyDescent="0.45">
      <c r="A1355" s="13">
        <v>1352</v>
      </c>
      <c r="B1355" s="8" t="s">
        <v>960</v>
      </c>
      <c r="C1355" s="32" t="s">
        <v>961</v>
      </c>
      <c r="D1355" s="66" t="s">
        <v>1001</v>
      </c>
      <c r="F1355" s="35" t="s">
        <v>181</v>
      </c>
      <c r="N1355" s="167" t="s">
        <v>1002</v>
      </c>
      <c r="O1355" s="67" t="s">
        <v>580</v>
      </c>
      <c r="R1355" s="8" t="s">
        <v>190</v>
      </c>
      <c r="S1355" s="87" t="s">
        <v>553</v>
      </c>
      <c r="T1355" s="87"/>
      <c r="U1355" s="87"/>
      <c r="V1355" s="87"/>
      <c r="W1355" s="94"/>
    </row>
    <row r="1356" spans="1:23" ht="15" customHeight="1" outlineLevel="1" x14ac:dyDescent="0.45">
      <c r="A1356" s="13">
        <v>1353</v>
      </c>
      <c r="B1356" s="8" t="s">
        <v>960</v>
      </c>
      <c r="C1356" s="32" t="s">
        <v>961</v>
      </c>
      <c r="D1356" s="66" t="s">
        <v>1001</v>
      </c>
      <c r="F1356" s="35" t="s">
        <v>181</v>
      </c>
      <c r="N1356" s="167" t="s">
        <v>1002</v>
      </c>
      <c r="O1356" s="67" t="s">
        <v>580</v>
      </c>
      <c r="R1356" s="8" t="s">
        <v>190</v>
      </c>
      <c r="S1356" s="87" t="s">
        <v>553</v>
      </c>
      <c r="T1356" s="87"/>
      <c r="U1356" s="87"/>
      <c r="V1356" s="87"/>
      <c r="W1356" s="94"/>
    </row>
    <row r="1357" spans="1:23" ht="15" customHeight="1" outlineLevel="1" x14ac:dyDescent="0.45">
      <c r="A1357" s="13">
        <v>1354</v>
      </c>
      <c r="B1357" s="8" t="s">
        <v>960</v>
      </c>
      <c r="C1357" s="32" t="s">
        <v>961</v>
      </c>
      <c r="D1357" s="66" t="s">
        <v>1001</v>
      </c>
      <c r="F1357" s="35" t="s">
        <v>181</v>
      </c>
      <c r="N1357" s="167" t="s">
        <v>1002</v>
      </c>
      <c r="O1357" s="67" t="s">
        <v>580</v>
      </c>
      <c r="R1357" s="8" t="s">
        <v>190</v>
      </c>
      <c r="S1357" s="87" t="s">
        <v>553</v>
      </c>
      <c r="T1357" s="87"/>
      <c r="U1357" s="87"/>
      <c r="V1357" s="87"/>
      <c r="W1357" s="94"/>
    </row>
    <row r="1358" spans="1:23" ht="15" customHeight="1" outlineLevel="1" x14ac:dyDescent="0.45">
      <c r="A1358" s="13">
        <v>1355</v>
      </c>
      <c r="B1358" s="8" t="s">
        <v>960</v>
      </c>
      <c r="C1358" s="32" t="s">
        <v>961</v>
      </c>
      <c r="D1358" s="66" t="s">
        <v>1001</v>
      </c>
      <c r="F1358" s="35" t="s">
        <v>181</v>
      </c>
      <c r="N1358" s="167" t="s">
        <v>1002</v>
      </c>
      <c r="O1358" s="67" t="s">
        <v>580</v>
      </c>
      <c r="R1358" s="8" t="s">
        <v>190</v>
      </c>
      <c r="S1358" s="87" t="s">
        <v>553</v>
      </c>
      <c r="T1358" s="87"/>
      <c r="U1358" s="87"/>
      <c r="V1358" s="87"/>
      <c r="W1358" s="94"/>
    </row>
    <row r="1359" spans="1:23" ht="15" customHeight="1" outlineLevel="1" x14ac:dyDescent="0.45">
      <c r="A1359" s="13">
        <v>1356</v>
      </c>
      <c r="B1359" s="8" t="s">
        <v>960</v>
      </c>
      <c r="C1359" s="32" t="s">
        <v>961</v>
      </c>
      <c r="D1359" s="66" t="s">
        <v>1003</v>
      </c>
      <c r="F1359" s="35" t="s">
        <v>181</v>
      </c>
      <c r="N1359" s="167" t="s">
        <v>1002</v>
      </c>
      <c r="O1359" s="67" t="s">
        <v>580</v>
      </c>
      <c r="R1359" s="8" t="s">
        <v>190</v>
      </c>
      <c r="S1359" s="87" t="s">
        <v>553</v>
      </c>
      <c r="T1359" s="87"/>
      <c r="U1359" s="87"/>
      <c r="V1359" s="87"/>
      <c r="W1359" s="94"/>
    </row>
    <row r="1360" spans="1:23" ht="15" customHeight="1" outlineLevel="1" x14ac:dyDescent="0.45">
      <c r="A1360" s="13">
        <v>1357</v>
      </c>
      <c r="B1360" s="8" t="s">
        <v>960</v>
      </c>
      <c r="C1360" s="32" t="s">
        <v>961</v>
      </c>
      <c r="D1360" s="66" t="s">
        <v>1003</v>
      </c>
      <c r="F1360" s="35" t="s">
        <v>181</v>
      </c>
      <c r="N1360" s="167" t="s">
        <v>1002</v>
      </c>
      <c r="O1360" s="67" t="s">
        <v>580</v>
      </c>
      <c r="R1360" s="8" t="s">
        <v>190</v>
      </c>
      <c r="S1360" s="87" t="s">
        <v>553</v>
      </c>
      <c r="T1360" s="87"/>
      <c r="U1360" s="87"/>
      <c r="V1360" s="87"/>
      <c r="W1360" s="94"/>
    </row>
    <row r="1361" spans="1:23" ht="15" customHeight="1" outlineLevel="1" x14ac:dyDescent="0.45">
      <c r="A1361" s="13">
        <v>1358</v>
      </c>
      <c r="B1361" s="8" t="s">
        <v>960</v>
      </c>
      <c r="C1361" s="32" t="s">
        <v>961</v>
      </c>
      <c r="D1361" s="66" t="s">
        <v>1003</v>
      </c>
      <c r="F1361" s="35" t="s">
        <v>181</v>
      </c>
      <c r="N1361" s="167" t="s">
        <v>1002</v>
      </c>
      <c r="O1361" s="67" t="s">
        <v>580</v>
      </c>
      <c r="R1361" s="8" t="s">
        <v>190</v>
      </c>
      <c r="S1361" s="87" t="s">
        <v>553</v>
      </c>
      <c r="T1361" s="87"/>
      <c r="U1361" s="87"/>
      <c r="V1361" s="87"/>
      <c r="W1361" s="94"/>
    </row>
    <row r="1362" spans="1:23" ht="15" customHeight="1" outlineLevel="1" x14ac:dyDescent="0.45">
      <c r="A1362" s="13">
        <v>1359</v>
      </c>
      <c r="B1362" s="8" t="s">
        <v>960</v>
      </c>
      <c r="C1362" s="32" t="s">
        <v>961</v>
      </c>
      <c r="D1362" s="66" t="s">
        <v>1003</v>
      </c>
      <c r="F1362" s="35" t="s">
        <v>181</v>
      </c>
      <c r="N1362" s="167" t="s">
        <v>1004</v>
      </c>
      <c r="O1362" s="67" t="s">
        <v>580</v>
      </c>
      <c r="R1362" s="8" t="s">
        <v>190</v>
      </c>
      <c r="S1362" s="87" t="s">
        <v>553</v>
      </c>
      <c r="T1362" s="87"/>
      <c r="U1362" s="87"/>
      <c r="V1362" s="87"/>
      <c r="W1362" s="94"/>
    </row>
    <row r="1363" spans="1:23" ht="15" customHeight="1" outlineLevel="1" x14ac:dyDescent="0.45">
      <c r="A1363" s="13">
        <v>1360</v>
      </c>
      <c r="B1363" s="8" t="s">
        <v>960</v>
      </c>
      <c r="C1363" s="32" t="s">
        <v>961</v>
      </c>
      <c r="D1363" s="66" t="s">
        <v>1003</v>
      </c>
      <c r="F1363" s="35" t="s">
        <v>181</v>
      </c>
      <c r="N1363" s="167" t="s">
        <v>1004</v>
      </c>
      <c r="O1363" s="67" t="s">
        <v>580</v>
      </c>
      <c r="R1363" s="8" t="s">
        <v>190</v>
      </c>
      <c r="S1363" s="87" t="s">
        <v>553</v>
      </c>
      <c r="T1363" s="87"/>
      <c r="U1363" s="87"/>
      <c r="V1363" s="87"/>
      <c r="W1363" s="94"/>
    </row>
    <row r="1364" spans="1:23" ht="15" customHeight="1" outlineLevel="1" x14ac:dyDescent="0.45">
      <c r="A1364" s="13">
        <v>1361</v>
      </c>
      <c r="B1364" s="8" t="s">
        <v>960</v>
      </c>
      <c r="C1364" s="32" t="s">
        <v>961</v>
      </c>
      <c r="D1364" s="67" t="s">
        <v>1005</v>
      </c>
      <c r="F1364" s="35" t="s">
        <v>181</v>
      </c>
      <c r="N1364" s="167" t="s">
        <v>1006</v>
      </c>
      <c r="O1364" s="67" t="s">
        <v>580</v>
      </c>
      <c r="R1364" s="8" t="s">
        <v>190</v>
      </c>
      <c r="S1364" s="87" t="s">
        <v>553</v>
      </c>
      <c r="T1364" s="87"/>
      <c r="U1364" s="87"/>
      <c r="V1364" s="87"/>
      <c r="W1364" s="94"/>
    </row>
    <row r="1365" spans="1:23" ht="15" customHeight="1" outlineLevel="1" x14ac:dyDescent="0.45">
      <c r="A1365" s="13">
        <v>1362</v>
      </c>
      <c r="B1365" s="8" t="s">
        <v>960</v>
      </c>
      <c r="C1365" s="32" t="s">
        <v>961</v>
      </c>
      <c r="D1365" s="67" t="s">
        <v>1005</v>
      </c>
      <c r="F1365" s="35" t="s">
        <v>181</v>
      </c>
      <c r="N1365" s="167" t="s">
        <v>1006</v>
      </c>
      <c r="O1365" s="67" t="s">
        <v>580</v>
      </c>
      <c r="R1365" s="8" t="s">
        <v>190</v>
      </c>
      <c r="S1365" s="87" t="s">
        <v>553</v>
      </c>
      <c r="T1365" s="87"/>
      <c r="U1365" s="87"/>
      <c r="V1365" s="87"/>
      <c r="W1365" s="94"/>
    </row>
    <row r="1366" spans="1:23" ht="15" customHeight="1" outlineLevel="1" x14ac:dyDescent="0.45">
      <c r="A1366" s="13">
        <v>1363</v>
      </c>
      <c r="B1366" s="8" t="s">
        <v>960</v>
      </c>
      <c r="C1366" s="32" t="s">
        <v>961</v>
      </c>
      <c r="D1366" s="67" t="s">
        <v>1005</v>
      </c>
      <c r="F1366" s="35" t="s">
        <v>181</v>
      </c>
      <c r="N1366" s="167" t="s">
        <v>1006</v>
      </c>
      <c r="O1366" s="67" t="s">
        <v>580</v>
      </c>
      <c r="R1366" s="8" t="s">
        <v>190</v>
      </c>
      <c r="S1366" s="87" t="s">
        <v>553</v>
      </c>
      <c r="T1366" s="87"/>
      <c r="U1366" s="87"/>
      <c r="V1366" s="87"/>
      <c r="W1366" s="94"/>
    </row>
    <row r="1367" spans="1:23" ht="15" customHeight="1" outlineLevel="1" x14ac:dyDescent="0.45">
      <c r="A1367" s="13">
        <v>1364</v>
      </c>
      <c r="B1367" s="8" t="s">
        <v>960</v>
      </c>
      <c r="C1367" s="32" t="s">
        <v>961</v>
      </c>
      <c r="D1367" s="67" t="s">
        <v>1005</v>
      </c>
      <c r="F1367" s="35" t="s">
        <v>181</v>
      </c>
      <c r="N1367" s="167" t="s">
        <v>1006</v>
      </c>
      <c r="O1367" s="67" t="s">
        <v>580</v>
      </c>
      <c r="R1367" s="8" t="s">
        <v>190</v>
      </c>
      <c r="S1367" s="87" t="s">
        <v>553</v>
      </c>
      <c r="T1367" s="87"/>
      <c r="U1367" s="87"/>
      <c r="V1367" s="87"/>
      <c r="W1367" s="94"/>
    </row>
    <row r="1368" spans="1:23" ht="15" customHeight="1" outlineLevel="1" x14ac:dyDescent="0.45">
      <c r="A1368" s="13">
        <v>1365</v>
      </c>
      <c r="B1368" s="8" t="s">
        <v>960</v>
      </c>
      <c r="C1368" s="32" t="s">
        <v>961</v>
      </c>
      <c r="D1368" s="67" t="s">
        <v>1005</v>
      </c>
      <c r="F1368" s="35" t="s">
        <v>181</v>
      </c>
      <c r="N1368" s="167" t="s">
        <v>1006</v>
      </c>
      <c r="O1368" s="67" t="s">
        <v>580</v>
      </c>
      <c r="R1368" s="8" t="s">
        <v>190</v>
      </c>
      <c r="S1368" s="87" t="s">
        <v>553</v>
      </c>
      <c r="T1368" s="87"/>
      <c r="U1368" s="87"/>
      <c r="V1368" s="87"/>
      <c r="W1368" s="94"/>
    </row>
    <row r="1369" spans="1:23" ht="15" customHeight="1" outlineLevel="1" x14ac:dyDescent="0.45">
      <c r="A1369" s="13">
        <v>1366</v>
      </c>
      <c r="B1369" s="8" t="s">
        <v>960</v>
      </c>
      <c r="C1369" s="32" t="s">
        <v>961</v>
      </c>
      <c r="D1369" s="66" t="s">
        <v>1007</v>
      </c>
      <c r="F1369" s="35" t="s">
        <v>181</v>
      </c>
      <c r="N1369" s="167" t="s">
        <v>646</v>
      </c>
      <c r="O1369" s="67" t="s">
        <v>632</v>
      </c>
      <c r="R1369" s="14" t="s">
        <v>222</v>
      </c>
      <c r="S1369" s="87" t="s">
        <v>553</v>
      </c>
      <c r="T1369" s="87"/>
      <c r="U1369" s="87"/>
      <c r="V1369" s="87"/>
      <c r="W1369" s="94"/>
    </row>
    <row r="1370" spans="1:23" ht="15" customHeight="1" outlineLevel="1" x14ac:dyDescent="0.45">
      <c r="A1370" s="13">
        <v>1367</v>
      </c>
      <c r="B1370" s="8" t="s">
        <v>960</v>
      </c>
      <c r="C1370" s="32" t="s">
        <v>961</v>
      </c>
      <c r="D1370" s="66" t="s">
        <v>1007</v>
      </c>
      <c r="F1370" s="35" t="s">
        <v>181</v>
      </c>
      <c r="N1370" s="167" t="s">
        <v>646</v>
      </c>
      <c r="O1370" s="67" t="s">
        <v>632</v>
      </c>
      <c r="R1370" s="14" t="s">
        <v>222</v>
      </c>
      <c r="S1370" s="87" t="s">
        <v>553</v>
      </c>
      <c r="T1370" s="87"/>
      <c r="U1370" s="87"/>
      <c r="V1370" s="87"/>
      <c r="W1370" s="94"/>
    </row>
    <row r="1371" spans="1:23" ht="15" customHeight="1" outlineLevel="1" x14ac:dyDescent="0.45">
      <c r="A1371" s="13">
        <v>1368</v>
      </c>
      <c r="B1371" s="8" t="s">
        <v>960</v>
      </c>
      <c r="C1371" s="32" t="s">
        <v>961</v>
      </c>
      <c r="D1371" s="66" t="s">
        <v>1007</v>
      </c>
      <c r="F1371" s="35" t="s">
        <v>181</v>
      </c>
      <c r="N1371" s="167" t="s">
        <v>646</v>
      </c>
      <c r="O1371" s="67" t="s">
        <v>632</v>
      </c>
      <c r="R1371" s="14" t="s">
        <v>222</v>
      </c>
      <c r="S1371" s="87" t="s">
        <v>553</v>
      </c>
      <c r="T1371" s="87"/>
      <c r="U1371" s="87"/>
      <c r="V1371" s="87"/>
      <c r="W1371" s="94"/>
    </row>
    <row r="1372" spans="1:23" ht="15" customHeight="1" outlineLevel="1" x14ac:dyDescent="0.45">
      <c r="A1372" s="13">
        <v>1369</v>
      </c>
      <c r="B1372" s="8" t="s">
        <v>960</v>
      </c>
      <c r="C1372" s="32" t="s">
        <v>961</v>
      </c>
      <c r="D1372" s="66" t="s">
        <v>1007</v>
      </c>
      <c r="F1372" s="35" t="s">
        <v>181</v>
      </c>
      <c r="N1372" s="167" t="s">
        <v>646</v>
      </c>
      <c r="O1372" s="67" t="s">
        <v>632</v>
      </c>
      <c r="R1372" s="14" t="s">
        <v>222</v>
      </c>
      <c r="S1372" s="87" t="s">
        <v>553</v>
      </c>
      <c r="T1372" s="87"/>
      <c r="U1372" s="87"/>
      <c r="V1372" s="87"/>
      <c r="W1372" s="94"/>
    </row>
    <row r="1373" spans="1:23" ht="15" customHeight="1" outlineLevel="1" x14ac:dyDescent="0.45">
      <c r="A1373" s="13">
        <v>1370</v>
      </c>
      <c r="B1373" s="8" t="s">
        <v>960</v>
      </c>
      <c r="C1373" s="32" t="s">
        <v>961</v>
      </c>
      <c r="D1373" s="66" t="s">
        <v>1007</v>
      </c>
      <c r="F1373" s="35" t="s">
        <v>181</v>
      </c>
      <c r="N1373" s="167" t="s">
        <v>646</v>
      </c>
      <c r="O1373" s="67" t="s">
        <v>632</v>
      </c>
      <c r="R1373" s="14" t="s">
        <v>222</v>
      </c>
      <c r="S1373" s="87" t="s">
        <v>553</v>
      </c>
      <c r="T1373" s="87"/>
      <c r="U1373" s="87"/>
      <c r="V1373" s="87"/>
      <c r="W1373" s="94"/>
    </row>
    <row r="1374" spans="1:23" ht="15" customHeight="1" outlineLevel="1" x14ac:dyDescent="0.45">
      <c r="A1374" s="13">
        <v>1371</v>
      </c>
      <c r="B1374" s="8" t="s">
        <v>960</v>
      </c>
      <c r="C1374" s="32" t="s">
        <v>961</v>
      </c>
      <c r="D1374" s="66" t="s">
        <v>1007</v>
      </c>
      <c r="F1374" s="35" t="s">
        <v>181</v>
      </c>
      <c r="N1374" s="167" t="s">
        <v>646</v>
      </c>
      <c r="O1374" s="67" t="s">
        <v>632</v>
      </c>
      <c r="R1374" s="14" t="s">
        <v>222</v>
      </c>
      <c r="S1374" s="87" t="s">
        <v>553</v>
      </c>
      <c r="T1374" s="87"/>
      <c r="U1374" s="87"/>
      <c r="V1374" s="87"/>
      <c r="W1374" s="94"/>
    </row>
    <row r="1375" spans="1:23" ht="15" customHeight="1" outlineLevel="1" x14ac:dyDescent="0.45">
      <c r="A1375" s="13">
        <v>1372</v>
      </c>
      <c r="B1375" s="8" t="s">
        <v>960</v>
      </c>
      <c r="C1375" s="32" t="s">
        <v>961</v>
      </c>
      <c r="D1375" s="67" t="s">
        <v>1008</v>
      </c>
      <c r="F1375" s="35" t="s">
        <v>181</v>
      </c>
      <c r="N1375" s="167" t="s">
        <v>1009</v>
      </c>
      <c r="O1375" s="67" t="s">
        <v>580</v>
      </c>
      <c r="R1375" s="8" t="s">
        <v>190</v>
      </c>
      <c r="S1375" s="87" t="s">
        <v>553</v>
      </c>
      <c r="T1375" s="87"/>
      <c r="U1375" s="87"/>
      <c r="V1375" s="87"/>
      <c r="W1375" s="94"/>
    </row>
    <row r="1376" spans="1:23" ht="15" customHeight="1" outlineLevel="1" x14ac:dyDescent="0.45">
      <c r="A1376" s="13">
        <v>1373</v>
      </c>
      <c r="B1376" s="8" t="s">
        <v>960</v>
      </c>
      <c r="C1376" s="32" t="s">
        <v>961</v>
      </c>
      <c r="D1376" s="66" t="s">
        <v>1010</v>
      </c>
      <c r="F1376" s="35" t="s">
        <v>181</v>
      </c>
      <c r="N1376" s="167" t="s">
        <v>1011</v>
      </c>
      <c r="O1376" s="67" t="s">
        <v>381</v>
      </c>
      <c r="R1376" s="67" t="s">
        <v>190</v>
      </c>
      <c r="S1376" s="87" t="s">
        <v>553</v>
      </c>
      <c r="T1376" s="87"/>
      <c r="U1376" s="87"/>
      <c r="V1376" s="87"/>
      <c r="W1376" s="94"/>
    </row>
    <row r="1377" spans="1:23" ht="15" customHeight="1" outlineLevel="1" x14ac:dyDescent="0.45">
      <c r="A1377" s="13">
        <v>1374</v>
      </c>
      <c r="B1377" s="8" t="s">
        <v>960</v>
      </c>
      <c r="C1377" s="32" t="s">
        <v>961</v>
      </c>
      <c r="D1377" s="66" t="s">
        <v>1010</v>
      </c>
      <c r="F1377" s="35" t="s">
        <v>181</v>
      </c>
      <c r="N1377" s="167" t="s">
        <v>1011</v>
      </c>
      <c r="O1377" s="67" t="s">
        <v>381</v>
      </c>
      <c r="R1377" s="67" t="s">
        <v>190</v>
      </c>
      <c r="S1377" s="87" t="s">
        <v>553</v>
      </c>
      <c r="T1377" s="87"/>
      <c r="U1377" s="87"/>
      <c r="V1377" s="87"/>
      <c r="W1377" s="94"/>
    </row>
    <row r="1378" spans="1:23" ht="15" customHeight="1" outlineLevel="1" x14ac:dyDescent="0.45">
      <c r="A1378" s="13">
        <v>1375</v>
      </c>
      <c r="B1378" s="8" t="s">
        <v>960</v>
      </c>
      <c r="C1378" s="32" t="s">
        <v>961</v>
      </c>
      <c r="D1378" s="66" t="s">
        <v>1010</v>
      </c>
      <c r="F1378" s="35" t="s">
        <v>181</v>
      </c>
      <c r="N1378" s="167" t="s">
        <v>1011</v>
      </c>
      <c r="O1378" s="67" t="s">
        <v>381</v>
      </c>
      <c r="R1378" s="67" t="s">
        <v>190</v>
      </c>
      <c r="S1378" s="87" t="s">
        <v>553</v>
      </c>
      <c r="T1378" s="87"/>
      <c r="U1378" s="87"/>
      <c r="V1378" s="87"/>
      <c r="W1378" s="94"/>
    </row>
    <row r="1379" spans="1:23" ht="15" customHeight="1" outlineLevel="1" x14ac:dyDescent="0.45">
      <c r="A1379" s="13">
        <v>1376</v>
      </c>
      <c r="B1379" s="8" t="s">
        <v>960</v>
      </c>
      <c r="C1379" s="32" t="s">
        <v>961</v>
      </c>
      <c r="D1379" s="66" t="s">
        <v>1010</v>
      </c>
      <c r="F1379" s="35" t="s">
        <v>181</v>
      </c>
      <c r="N1379" s="167" t="s">
        <v>1011</v>
      </c>
      <c r="O1379" s="67" t="s">
        <v>381</v>
      </c>
      <c r="R1379" s="67" t="s">
        <v>190</v>
      </c>
      <c r="S1379" s="87" t="s">
        <v>553</v>
      </c>
      <c r="T1379" s="87"/>
      <c r="U1379" s="87"/>
      <c r="V1379" s="87"/>
      <c r="W1379" s="94"/>
    </row>
    <row r="1380" spans="1:23" ht="15" customHeight="1" outlineLevel="1" x14ac:dyDescent="0.45">
      <c r="A1380" s="13">
        <v>1377</v>
      </c>
      <c r="B1380" s="8" t="s">
        <v>960</v>
      </c>
      <c r="C1380" s="32" t="s">
        <v>961</v>
      </c>
      <c r="D1380" s="66" t="s">
        <v>1010</v>
      </c>
      <c r="F1380" s="35" t="s">
        <v>181</v>
      </c>
      <c r="N1380" s="167" t="s">
        <v>1011</v>
      </c>
      <c r="O1380" s="67" t="s">
        <v>381</v>
      </c>
      <c r="R1380" s="67" t="s">
        <v>190</v>
      </c>
      <c r="S1380" s="87" t="s">
        <v>553</v>
      </c>
      <c r="T1380" s="87"/>
      <c r="U1380" s="87"/>
      <c r="V1380" s="87"/>
      <c r="W1380" s="94"/>
    </row>
    <row r="1381" spans="1:23" ht="15" customHeight="1" outlineLevel="1" x14ac:dyDescent="0.45">
      <c r="A1381" s="13">
        <v>1378</v>
      </c>
      <c r="B1381" s="8" t="s">
        <v>960</v>
      </c>
      <c r="C1381" s="32" t="s">
        <v>961</v>
      </c>
      <c r="D1381" s="66" t="s">
        <v>1010</v>
      </c>
      <c r="F1381" s="35" t="s">
        <v>181</v>
      </c>
      <c r="N1381" s="167" t="s">
        <v>1011</v>
      </c>
      <c r="O1381" s="67" t="s">
        <v>381</v>
      </c>
      <c r="R1381" s="67" t="s">
        <v>190</v>
      </c>
      <c r="S1381" s="87" t="s">
        <v>553</v>
      </c>
      <c r="T1381" s="87"/>
      <c r="U1381" s="87"/>
      <c r="V1381" s="87"/>
      <c r="W1381" s="94"/>
    </row>
    <row r="1382" spans="1:23" ht="15" customHeight="1" outlineLevel="1" x14ac:dyDescent="0.45">
      <c r="A1382" s="13">
        <v>1379</v>
      </c>
      <c r="B1382" s="8" t="s">
        <v>960</v>
      </c>
      <c r="C1382" s="32" t="s">
        <v>961</v>
      </c>
      <c r="D1382" s="66" t="s">
        <v>1010</v>
      </c>
      <c r="F1382" s="35" t="s">
        <v>181</v>
      </c>
      <c r="N1382" s="167" t="s">
        <v>1011</v>
      </c>
      <c r="O1382" s="67" t="s">
        <v>381</v>
      </c>
      <c r="R1382" s="67" t="s">
        <v>190</v>
      </c>
      <c r="S1382" s="87" t="s">
        <v>553</v>
      </c>
      <c r="T1382" s="87"/>
      <c r="U1382" s="87"/>
      <c r="V1382" s="87"/>
      <c r="W1382" s="94"/>
    </row>
    <row r="1383" spans="1:23" ht="15" customHeight="1" outlineLevel="1" x14ac:dyDescent="0.45">
      <c r="A1383" s="13">
        <v>1380</v>
      </c>
      <c r="B1383" s="8" t="s">
        <v>960</v>
      </c>
      <c r="C1383" s="32" t="s">
        <v>961</v>
      </c>
      <c r="D1383" s="66" t="s">
        <v>1010</v>
      </c>
      <c r="F1383" s="35" t="s">
        <v>181</v>
      </c>
      <c r="N1383" s="167" t="s">
        <v>1011</v>
      </c>
      <c r="O1383" s="67" t="s">
        <v>381</v>
      </c>
      <c r="R1383" s="67" t="s">
        <v>190</v>
      </c>
      <c r="S1383" s="87" t="s">
        <v>553</v>
      </c>
      <c r="T1383" s="87"/>
      <c r="U1383" s="87"/>
      <c r="V1383" s="87"/>
      <c r="W1383" s="94"/>
    </row>
    <row r="1384" spans="1:23" ht="15" customHeight="1" outlineLevel="1" x14ac:dyDescent="0.45">
      <c r="A1384" s="13">
        <v>1381</v>
      </c>
      <c r="B1384" s="8" t="s">
        <v>960</v>
      </c>
      <c r="C1384" s="32" t="s">
        <v>961</v>
      </c>
      <c r="D1384" s="66" t="s">
        <v>1012</v>
      </c>
      <c r="F1384" s="35" t="s">
        <v>181</v>
      </c>
      <c r="N1384" s="167" t="s">
        <v>1013</v>
      </c>
      <c r="O1384" s="67" t="s">
        <v>364</v>
      </c>
      <c r="R1384" s="67" t="s">
        <v>197</v>
      </c>
      <c r="S1384" s="87" t="s">
        <v>356</v>
      </c>
      <c r="T1384" s="87"/>
      <c r="U1384" s="87"/>
      <c r="V1384" s="87"/>
      <c r="W1384" s="94"/>
    </row>
    <row r="1385" spans="1:23" ht="15" customHeight="1" outlineLevel="1" x14ac:dyDescent="0.45">
      <c r="A1385" s="13">
        <v>1382</v>
      </c>
      <c r="B1385" s="8" t="s">
        <v>960</v>
      </c>
      <c r="C1385" s="32" t="s">
        <v>961</v>
      </c>
      <c r="D1385" s="66" t="s">
        <v>1012</v>
      </c>
      <c r="F1385" s="35" t="s">
        <v>181</v>
      </c>
      <c r="N1385" s="167" t="s">
        <v>1014</v>
      </c>
      <c r="O1385" s="67" t="s">
        <v>364</v>
      </c>
      <c r="R1385" s="248" t="s">
        <v>197</v>
      </c>
      <c r="S1385" s="87" t="s">
        <v>356</v>
      </c>
      <c r="T1385" s="87"/>
      <c r="U1385" s="87"/>
      <c r="V1385" s="87"/>
      <c r="W1385" s="94"/>
    </row>
    <row r="1386" spans="1:23" ht="15" customHeight="1" outlineLevel="1" x14ac:dyDescent="0.45">
      <c r="A1386" s="13">
        <v>1383</v>
      </c>
      <c r="B1386" s="8" t="s">
        <v>960</v>
      </c>
      <c r="C1386" s="32" t="s">
        <v>961</v>
      </c>
      <c r="D1386" s="66" t="s">
        <v>1012</v>
      </c>
      <c r="F1386" s="35" t="s">
        <v>181</v>
      </c>
      <c r="N1386" s="167" t="s">
        <v>1015</v>
      </c>
      <c r="O1386" s="67" t="s">
        <v>364</v>
      </c>
      <c r="R1386" s="248" t="s">
        <v>197</v>
      </c>
      <c r="S1386" s="87" t="s">
        <v>356</v>
      </c>
      <c r="T1386" s="87"/>
      <c r="U1386" s="87"/>
      <c r="V1386" s="87"/>
      <c r="W1386" s="94"/>
    </row>
    <row r="1387" spans="1:23" ht="15" customHeight="1" outlineLevel="1" x14ac:dyDescent="0.45">
      <c r="A1387" s="13">
        <v>1384</v>
      </c>
      <c r="B1387" s="8" t="s">
        <v>960</v>
      </c>
      <c r="C1387" s="32" t="s">
        <v>961</v>
      </c>
      <c r="D1387" s="66" t="s">
        <v>1012</v>
      </c>
      <c r="F1387" s="35" t="s">
        <v>181</v>
      </c>
      <c r="N1387" s="167" t="s">
        <v>1016</v>
      </c>
      <c r="O1387" s="67" t="s">
        <v>364</v>
      </c>
      <c r="R1387" s="248" t="s">
        <v>197</v>
      </c>
      <c r="S1387" s="87" t="s">
        <v>356</v>
      </c>
      <c r="T1387" s="87"/>
      <c r="U1387" s="87"/>
      <c r="V1387" s="87"/>
      <c r="W1387" s="94"/>
    </row>
    <row r="1388" spans="1:23" ht="15" customHeight="1" outlineLevel="1" x14ac:dyDescent="0.45">
      <c r="A1388" s="13">
        <v>1385</v>
      </c>
      <c r="B1388" s="8" t="s">
        <v>960</v>
      </c>
      <c r="C1388" s="32" t="s">
        <v>961</v>
      </c>
      <c r="D1388" s="66" t="s">
        <v>1017</v>
      </c>
      <c r="F1388" s="35" t="s">
        <v>181</v>
      </c>
      <c r="N1388" s="167" t="s">
        <v>1018</v>
      </c>
      <c r="O1388" s="67" t="s">
        <v>364</v>
      </c>
      <c r="R1388" s="248" t="s">
        <v>197</v>
      </c>
      <c r="S1388" s="87" t="s">
        <v>356</v>
      </c>
      <c r="T1388" s="87"/>
      <c r="U1388" s="87"/>
      <c r="V1388" s="87"/>
      <c r="W1388" s="94"/>
    </row>
    <row r="1389" spans="1:23" ht="15" customHeight="1" outlineLevel="1" x14ac:dyDescent="0.45">
      <c r="A1389" s="13">
        <v>1386</v>
      </c>
      <c r="B1389" s="8" t="s">
        <v>960</v>
      </c>
      <c r="C1389" s="32" t="s">
        <v>961</v>
      </c>
      <c r="D1389" s="66" t="s">
        <v>1017</v>
      </c>
      <c r="F1389" s="35" t="s">
        <v>181</v>
      </c>
      <c r="N1389" s="167" t="s">
        <v>1018</v>
      </c>
      <c r="O1389" s="67" t="s">
        <v>364</v>
      </c>
      <c r="R1389" s="248" t="s">
        <v>197</v>
      </c>
      <c r="S1389" s="87" t="s">
        <v>356</v>
      </c>
      <c r="T1389" s="87"/>
      <c r="U1389" s="87"/>
      <c r="V1389" s="87"/>
      <c r="W1389" s="94"/>
    </row>
    <row r="1390" spans="1:23" ht="15" customHeight="1" outlineLevel="1" x14ac:dyDescent="0.45">
      <c r="A1390" s="13">
        <v>1387</v>
      </c>
      <c r="B1390" s="8" t="s">
        <v>960</v>
      </c>
      <c r="C1390" s="32" t="s">
        <v>961</v>
      </c>
      <c r="D1390" s="66" t="s">
        <v>1017</v>
      </c>
      <c r="F1390" s="35" t="s">
        <v>181</v>
      </c>
      <c r="N1390" s="167" t="s">
        <v>1018</v>
      </c>
      <c r="O1390" s="67" t="s">
        <v>364</v>
      </c>
      <c r="R1390" s="248" t="s">
        <v>197</v>
      </c>
      <c r="S1390" s="87" t="s">
        <v>356</v>
      </c>
      <c r="T1390" s="87"/>
      <c r="U1390" s="87"/>
      <c r="V1390" s="87"/>
      <c r="W1390" s="94"/>
    </row>
    <row r="1391" spans="1:23" ht="15" customHeight="1" outlineLevel="1" x14ac:dyDescent="0.45">
      <c r="A1391" s="13">
        <v>1388</v>
      </c>
      <c r="B1391" s="8" t="s">
        <v>960</v>
      </c>
      <c r="C1391" s="32" t="s">
        <v>961</v>
      </c>
      <c r="D1391" s="66" t="s">
        <v>1017</v>
      </c>
      <c r="F1391" s="35" t="s">
        <v>181</v>
      </c>
      <c r="N1391" s="167" t="s">
        <v>1018</v>
      </c>
      <c r="O1391" s="67" t="s">
        <v>364</v>
      </c>
      <c r="R1391" s="248" t="s">
        <v>197</v>
      </c>
      <c r="S1391" s="87" t="s">
        <v>356</v>
      </c>
      <c r="T1391" s="87"/>
      <c r="U1391" s="87"/>
      <c r="V1391" s="87"/>
      <c r="W1391" s="94"/>
    </row>
    <row r="1392" spans="1:23" ht="15" customHeight="1" outlineLevel="1" x14ac:dyDescent="0.45">
      <c r="A1392" s="13">
        <v>1389</v>
      </c>
      <c r="B1392" s="8" t="s">
        <v>960</v>
      </c>
      <c r="C1392" s="32" t="s">
        <v>961</v>
      </c>
      <c r="D1392" s="66" t="s">
        <v>1017</v>
      </c>
      <c r="F1392" s="35" t="s">
        <v>181</v>
      </c>
      <c r="N1392" s="167" t="s">
        <v>1018</v>
      </c>
      <c r="O1392" s="67" t="s">
        <v>364</v>
      </c>
      <c r="R1392" s="248" t="s">
        <v>197</v>
      </c>
      <c r="S1392" s="87" t="s">
        <v>356</v>
      </c>
      <c r="T1392" s="87"/>
      <c r="U1392" s="87"/>
      <c r="V1392" s="87"/>
      <c r="W1392" s="94"/>
    </row>
    <row r="1393" spans="1:23" ht="15" customHeight="1" outlineLevel="1" x14ac:dyDescent="0.45">
      <c r="A1393" s="13">
        <v>1390</v>
      </c>
      <c r="B1393" s="8" t="s">
        <v>960</v>
      </c>
      <c r="C1393" s="32" t="s">
        <v>961</v>
      </c>
      <c r="D1393" s="67" t="s">
        <v>976</v>
      </c>
      <c r="F1393" s="35" t="s">
        <v>181</v>
      </c>
      <c r="N1393" s="167" t="s">
        <v>988</v>
      </c>
      <c r="O1393" s="67" t="s">
        <v>364</v>
      </c>
      <c r="R1393" s="248" t="s">
        <v>222</v>
      </c>
      <c r="S1393" s="87" t="s">
        <v>356</v>
      </c>
      <c r="T1393" s="87"/>
      <c r="U1393" s="87"/>
      <c r="V1393" s="87"/>
      <c r="W1393" s="94"/>
    </row>
    <row r="1394" spans="1:23" ht="15" customHeight="1" outlineLevel="1" x14ac:dyDescent="0.45">
      <c r="A1394" s="13">
        <v>1391</v>
      </c>
      <c r="B1394" s="8" t="s">
        <v>960</v>
      </c>
      <c r="C1394" s="32" t="s">
        <v>961</v>
      </c>
      <c r="D1394" s="67" t="s">
        <v>1019</v>
      </c>
      <c r="F1394" s="35" t="s">
        <v>181</v>
      </c>
      <c r="N1394" s="167" t="s">
        <v>1020</v>
      </c>
      <c r="O1394" s="67" t="s">
        <v>364</v>
      </c>
      <c r="R1394" s="67" t="s">
        <v>222</v>
      </c>
      <c r="S1394" s="87" t="s">
        <v>356</v>
      </c>
      <c r="T1394" s="87"/>
      <c r="U1394" s="87"/>
      <c r="V1394" s="87"/>
      <c r="W1394" s="94"/>
    </row>
    <row r="1395" spans="1:23" ht="15" customHeight="1" outlineLevel="1" x14ac:dyDescent="0.45">
      <c r="A1395" s="13">
        <v>1392</v>
      </c>
      <c r="B1395" s="8" t="s">
        <v>960</v>
      </c>
      <c r="C1395" s="32" t="s">
        <v>961</v>
      </c>
      <c r="D1395" s="67" t="s">
        <v>1019</v>
      </c>
      <c r="F1395" s="35" t="s">
        <v>181</v>
      </c>
      <c r="N1395" s="167" t="s">
        <v>1020</v>
      </c>
      <c r="O1395" s="67" t="s">
        <v>364</v>
      </c>
      <c r="R1395" s="67" t="s">
        <v>222</v>
      </c>
      <c r="S1395" s="87" t="s">
        <v>356</v>
      </c>
      <c r="T1395" s="87"/>
      <c r="U1395" s="87"/>
      <c r="V1395" s="87"/>
      <c r="W1395" s="94"/>
    </row>
    <row r="1396" spans="1:23" ht="15" customHeight="1" outlineLevel="1" x14ac:dyDescent="0.45">
      <c r="A1396" s="13">
        <v>1393</v>
      </c>
      <c r="B1396" s="8" t="s">
        <v>960</v>
      </c>
      <c r="C1396" s="32" t="s">
        <v>961</v>
      </c>
      <c r="D1396" s="67" t="s">
        <v>1019</v>
      </c>
      <c r="F1396" s="35" t="s">
        <v>181</v>
      </c>
      <c r="N1396" s="167" t="s">
        <v>1020</v>
      </c>
      <c r="O1396" s="67" t="s">
        <v>364</v>
      </c>
      <c r="R1396" s="67" t="s">
        <v>222</v>
      </c>
      <c r="S1396" s="87" t="s">
        <v>356</v>
      </c>
      <c r="T1396" s="87"/>
      <c r="U1396" s="87"/>
      <c r="V1396" s="87"/>
      <c r="W1396" s="94"/>
    </row>
    <row r="1397" spans="1:23" ht="15" customHeight="1" outlineLevel="1" x14ac:dyDescent="0.45">
      <c r="A1397" s="13">
        <v>1394</v>
      </c>
      <c r="B1397" s="8" t="s">
        <v>960</v>
      </c>
      <c r="C1397" s="32" t="s">
        <v>961</v>
      </c>
      <c r="D1397" s="66" t="s">
        <v>1021</v>
      </c>
      <c r="F1397" s="35" t="s">
        <v>181</v>
      </c>
      <c r="N1397" s="167" t="s">
        <v>1022</v>
      </c>
      <c r="O1397" s="67" t="s">
        <v>616</v>
      </c>
      <c r="R1397" s="67" t="s">
        <v>197</v>
      </c>
      <c r="S1397" s="87" t="s">
        <v>426</v>
      </c>
      <c r="T1397" s="87"/>
      <c r="U1397" s="87"/>
      <c r="V1397" s="87"/>
      <c r="W1397" s="94"/>
    </row>
    <row r="1398" spans="1:23" ht="15" customHeight="1" outlineLevel="1" x14ac:dyDescent="0.45">
      <c r="A1398" s="13">
        <v>1395</v>
      </c>
      <c r="B1398" s="8" t="s">
        <v>960</v>
      </c>
      <c r="C1398" s="32" t="s">
        <v>961</v>
      </c>
      <c r="D1398" s="70" t="s">
        <v>970</v>
      </c>
      <c r="F1398" s="35" t="s">
        <v>181</v>
      </c>
      <c r="N1398" s="167" t="s">
        <v>971</v>
      </c>
      <c r="O1398" s="67" t="s">
        <v>485</v>
      </c>
      <c r="R1398" s="67" t="s">
        <v>190</v>
      </c>
      <c r="S1398" s="87" t="s">
        <v>426</v>
      </c>
      <c r="T1398" s="87"/>
      <c r="U1398" s="87"/>
      <c r="V1398" s="87"/>
      <c r="W1398" s="94"/>
    </row>
    <row r="1399" spans="1:23" ht="15" customHeight="1" outlineLevel="1" x14ac:dyDescent="0.45">
      <c r="A1399" s="13">
        <v>1396</v>
      </c>
      <c r="B1399" s="8" t="s">
        <v>960</v>
      </c>
      <c r="C1399" s="32" t="s">
        <v>961</v>
      </c>
      <c r="D1399" s="66" t="s">
        <v>980</v>
      </c>
      <c r="F1399" s="35" t="s">
        <v>181</v>
      </c>
      <c r="N1399" s="167" t="s">
        <v>981</v>
      </c>
      <c r="O1399" s="67" t="s">
        <v>394</v>
      </c>
      <c r="R1399" s="67" t="s">
        <v>197</v>
      </c>
      <c r="S1399" s="87" t="s">
        <v>426</v>
      </c>
      <c r="T1399" s="87"/>
      <c r="U1399" s="87"/>
      <c r="V1399" s="87"/>
      <c r="W1399" s="94"/>
    </row>
    <row r="1400" spans="1:23" ht="15" customHeight="1" outlineLevel="1" x14ac:dyDescent="0.45">
      <c r="A1400" s="13">
        <v>1397</v>
      </c>
      <c r="B1400" s="8" t="s">
        <v>960</v>
      </c>
      <c r="C1400" s="32" t="s">
        <v>961</v>
      </c>
      <c r="D1400" s="66" t="s">
        <v>980</v>
      </c>
      <c r="F1400" s="35" t="s">
        <v>181</v>
      </c>
      <c r="N1400" s="167" t="s">
        <v>981</v>
      </c>
      <c r="O1400" s="67" t="s">
        <v>394</v>
      </c>
      <c r="R1400" s="67" t="s">
        <v>197</v>
      </c>
      <c r="S1400" s="87" t="s">
        <v>426</v>
      </c>
      <c r="T1400" s="87"/>
      <c r="U1400" s="87"/>
      <c r="V1400" s="87"/>
      <c r="W1400" s="94"/>
    </row>
    <row r="1401" spans="1:23" ht="15" customHeight="1" outlineLevel="1" x14ac:dyDescent="0.45">
      <c r="A1401" s="13">
        <v>1398</v>
      </c>
      <c r="B1401" s="8" t="s">
        <v>960</v>
      </c>
      <c r="C1401" s="32" t="s">
        <v>961</v>
      </c>
      <c r="D1401" s="66" t="s">
        <v>980</v>
      </c>
      <c r="F1401" s="35" t="s">
        <v>181</v>
      </c>
      <c r="N1401" s="167" t="s">
        <v>981</v>
      </c>
      <c r="O1401" s="67" t="s">
        <v>394</v>
      </c>
      <c r="R1401" s="67" t="s">
        <v>197</v>
      </c>
      <c r="S1401" s="87" t="s">
        <v>426</v>
      </c>
      <c r="T1401" s="87"/>
      <c r="U1401" s="87"/>
      <c r="V1401" s="87"/>
      <c r="W1401" s="94"/>
    </row>
    <row r="1402" spans="1:23" ht="15" customHeight="1" outlineLevel="1" x14ac:dyDescent="0.45">
      <c r="A1402" s="13">
        <v>1399</v>
      </c>
      <c r="B1402" s="8" t="s">
        <v>960</v>
      </c>
      <c r="C1402" s="32" t="s">
        <v>961</v>
      </c>
      <c r="D1402" s="66" t="s">
        <v>980</v>
      </c>
      <c r="F1402" s="35" t="s">
        <v>181</v>
      </c>
      <c r="N1402" s="167" t="s">
        <v>981</v>
      </c>
      <c r="O1402" s="67" t="s">
        <v>394</v>
      </c>
      <c r="R1402" s="67" t="s">
        <v>197</v>
      </c>
      <c r="S1402" s="87" t="s">
        <v>426</v>
      </c>
      <c r="T1402" s="87"/>
      <c r="U1402" s="87"/>
      <c r="V1402" s="87"/>
      <c r="W1402" s="94"/>
    </row>
    <row r="1403" spans="1:23" ht="15" customHeight="1" outlineLevel="1" x14ac:dyDescent="0.45">
      <c r="A1403" s="13">
        <v>1400</v>
      </c>
      <c r="B1403" s="8" t="s">
        <v>960</v>
      </c>
      <c r="C1403" s="32" t="s">
        <v>961</v>
      </c>
      <c r="D1403" s="70" t="s">
        <v>970</v>
      </c>
      <c r="F1403" s="35" t="s">
        <v>181</v>
      </c>
      <c r="N1403" s="167" t="s">
        <v>971</v>
      </c>
      <c r="O1403" s="67" t="s">
        <v>485</v>
      </c>
      <c r="R1403" s="67" t="s">
        <v>190</v>
      </c>
      <c r="S1403" s="87" t="s">
        <v>426</v>
      </c>
      <c r="T1403" s="87"/>
      <c r="U1403" s="87"/>
      <c r="V1403" s="87"/>
      <c r="W1403" s="94"/>
    </row>
    <row r="1404" spans="1:23" ht="15" customHeight="1" outlineLevel="1" x14ac:dyDescent="0.45">
      <c r="A1404" s="13">
        <v>1401</v>
      </c>
      <c r="B1404" s="8" t="s">
        <v>960</v>
      </c>
      <c r="C1404" s="32" t="s">
        <v>961</v>
      </c>
      <c r="D1404" s="70" t="s">
        <v>970</v>
      </c>
      <c r="F1404" s="35" t="s">
        <v>181</v>
      </c>
      <c r="N1404" s="167" t="s">
        <v>971</v>
      </c>
      <c r="O1404" s="67" t="s">
        <v>485</v>
      </c>
      <c r="R1404" s="67" t="s">
        <v>190</v>
      </c>
      <c r="S1404" s="87" t="s">
        <v>426</v>
      </c>
      <c r="T1404" s="87"/>
      <c r="U1404" s="87"/>
      <c r="V1404" s="87"/>
      <c r="W1404" s="94"/>
    </row>
    <row r="1405" spans="1:23" ht="15" customHeight="1" outlineLevel="1" x14ac:dyDescent="0.45">
      <c r="A1405" s="13">
        <v>1402</v>
      </c>
      <c r="B1405" s="8" t="s">
        <v>960</v>
      </c>
      <c r="C1405" s="32" t="s">
        <v>961</v>
      </c>
      <c r="D1405" s="70" t="s">
        <v>970</v>
      </c>
      <c r="F1405" s="35" t="s">
        <v>181</v>
      </c>
      <c r="N1405" s="167" t="s">
        <v>971</v>
      </c>
      <c r="O1405" s="67" t="s">
        <v>485</v>
      </c>
      <c r="R1405" s="67" t="s">
        <v>190</v>
      </c>
      <c r="S1405" s="87" t="s">
        <v>426</v>
      </c>
      <c r="T1405" s="87"/>
      <c r="U1405" s="87"/>
      <c r="V1405" s="87"/>
      <c r="W1405" s="94"/>
    </row>
    <row r="1406" spans="1:23" ht="15" customHeight="1" outlineLevel="1" x14ac:dyDescent="0.45">
      <c r="A1406" s="13">
        <v>1403</v>
      </c>
      <c r="B1406" s="8" t="s">
        <v>960</v>
      </c>
      <c r="C1406" s="32" t="s">
        <v>961</v>
      </c>
      <c r="D1406" s="70" t="s">
        <v>970</v>
      </c>
      <c r="F1406" s="35" t="s">
        <v>181</v>
      </c>
      <c r="N1406" s="167" t="s">
        <v>971</v>
      </c>
      <c r="O1406" s="67" t="s">
        <v>485</v>
      </c>
      <c r="R1406" s="67" t="s">
        <v>190</v>
      </c>
      <c r="S1406" s="87" t="s">
        <v>426</v>
      </c>
      <c r="T1406" s="87"/>
      <c r="U1406" s="87"/>
      <c r="V1406" s="87"/>
      <c r="W1406" s="94"/>
    </row>
    <row r="1407" spans="1:23" ht="15" customHeight="1" outlineLevel="1" x14ac:dyDescent="0.45">
      <c r="A1407" s="13">
        <v>1404</v>
      </c>
      <c r="B1407" s="8" t="s">
        <v>960</v>
      </c>
      <c r="C1407" s="32" t="s">
        <v>961</v>
      </c>
      <c r="D1407" s="70" t="s">
        <v>970</v>
      </c>
      <c r="F1407" s="35" t="s">
        <v>181</v>
      </c>
      <c r="N1407" s="167" t="s">
        <v>971</v>
      </c>
      <c r="O1407" s="67" t="s">
        <v>485</v>
      </c>
      <c r="R1407" s="67" t="s">
        <v>190</v>
      </c>
      <c r="S1407" s="87" t="s">
        <v>426</v>
      </c>
      <c r="T1407" s="87"/>
      <c r="U1407" s="87"/>
      <c r="V1407" s="87"/>
      <c r="W1407" s="94"/>
    </row>
    <row r="1408" spans="1:23" ht="15" customHeight="1" outlineLevel="1" x14ac:dyDescent="0.45">
      <c r="A1408" s="13">
        <v>1405</v>
      </c>
      <c r="B1408" s="8" t="s">
        <v>960</v>
      </c>
      <c r="C1408" s="32" t="s">
        <v>961</v>
      </c>
      <c r="D1408" s="70" t="s">
        <v>970</v>
      </c>
      <c r="F1408" s="35" t="s">
        <v>181</v>
      </c>
      <c r="N1408" s="167" t="s">
        <v>971</v>
      </c>
      <c r="O1408" s="67" t="s">
        <v>485</v>
      </c>
      <c r="R1408" s="67" t="s">
        <v>190</v>
      </c>
      <c r="S1408" s="87" t="s">
        <v>426</v>
      </c>
      <c r="T1408" s="87"/>
      <c r="U1408" s="87"/>
      <c r="V1408" s="87"/>
      <c r="W1408" s="94"/>
    </row>
    <row r="1409" spans="1:23" ht="15" customHeight="1" outlineLevel="1" x14ac:dyDescent="0.45">
      <c r="A1409" s="13">
        <v>1406</v>
      </c>
      <c r="B1409" s="8" t="s">
        <v>960</v>
      </c>
      <c r="C1409" s="32" t="s">
        <v>961</v>
      </c>
      <c r="D1409" s="70" t="s">
        <v>970</v>
      </c>
      <c r="F1409" s="35" t="s">
        <v>181</v>
      </c>
      <c r="N1409" s="167" t="s">
        <v>971</v>
      </c>
      <c r="O1409" s="67" t="s">
        <v>485</v>
      </c>
      <c r="R1409" s="67" t="s">
        <v>190</v>
      </c>
      <c r="S1409" s="87" t="s">
        <v>426</v>
      </c>
      <c r="T1409" s="87"/>
      <c r="U1409" s="87"/>
      <c r="V1409" s="87"/>
      <c r="W1409" s="94"/>
    </row>
    <row r="1410" spans="1:23" ht="15" customHeight="1" outlineLevel="1" x14ac:dyDescent="0.45">
      <c r="A1410" s="13">
        <v>1407</v>
      </c>
      <c r="B1410" s="8" t="s">
        <v>960</v>
      </c>
      <c r="C1410" s="32" t="s">
        <v>961</v>
      </c>
      <c r="D1410" s="70" t="s">
        <v>970</v>
      </c>
      <c r="F1410" s="35" t="s">
        <v>181</v>
      </c>
      <c r="N1410" s="167" t="s">
        <v>971</v>
      </c>
      <c r="O1410" s="67" t="s">
        <v>485</v>
      </c>
      <c r="R1410" s="67" t="s">
        <v>190</v>
      </c>
      <c r="S1410" s="87" t="s">
        <v>426</v>
      </c>
      <c r="T1410" s="87"/>
      <c r="U1410" s="87"/>
      <c r="V1410" s="87"/>
      <c r="W1410" s="94"/>
    </row>
    <row r="1411" spans="1:23" ht="15" customHeight="1" outlineLevel="1" x14ac:dyDescent="0.45">
      <c r="A1411" s="13">
        <v>1408</v>
      </c>
      <c r="B1411" s="8" t="s">
        <v>960</v>
      </c>
      <c r="C1411" s="32" t="s">
        <v>961</v>
      </c>
      <c r="D1411" s="70" t="s">
        <v>970</v>
      </c>
      <c r="F1411" s="35" t="s">
        <v>181</v>
      </c>
      <c r="N1411" s="167" t="s">
        <v>971</v>
      </c>
      <c r="O1411" s="67" t="s">
        <v>485</v>
      </c>
      <c r="R1411" s="67" t="s">
        <v>190</v>
      </c>
      <c r="S1411" s="87" t="s">
        <v>426</v>
      </c>
      <c r="T1411" s="87"/>
      <c r="U1411" s="87"/>
      <c r="V1411" s="87"/>
      <c r="W1411" s="94"/>
    </row>
    <row r="1412" spans="1:23" ht="15" customHeight="1" outlineLevel="1" x14ac:dyDescent="0.45">
      <c r="A1412" s="13">
        <v>1409</v>
      </c>
      <c r="B1412" s="8" t="s">
        <v>960</v>
      </c>
      <c r="C1412" s="32" t="s">
        <v>961</v>
      </c>
      <c r="D1412" s="66" t="s">
        <v>1023</v>
      </c>
      <c r="F1412" s="35" t="s">
        <v>181</v>
      </c>
      <c r="N1412" s="167" t="s">
        <v>1024</v>
      </c>
      <c r="O1412" s="67" t="s">
        <v>485</v>
      </c>
      <c r="R1412" s="87" t="s">
        <v>190</v>
      </c>
      <c r="S1412" s="87" t="s">
        <v>426</v>
      </c>
      <c r="T1412" s="87"/>
      <c r="U1412" s="87"/>
      <c r="V1412" s="87"/>
      <c r="W1412" s="94"/>
    </row>
    <row r="1413" spans="1:23" ht="15" customHeight="1" outlineLevel="1" x14ac:dyDescent="0.45">
      <c r="A1413" s="13">
        <v>1410</v>
      </c>
      <c r="B1413" s="8" t="s">
        <v>960</v>
      </c>
      <c r="C1413" s="32" t="s">
        <v>961</v>
      </c>
      <c r="D1413" s="66" t="s">
        <v>1023</v>
      </c>
      <c r="F1413" s="35" t="s">
        <v>181</v>
      </c>
      <c r="N1413" s="167" t="s">
        <v>1024</v>
      </c>
      <c r="O1413" s="67" t="s">
        <v>485</v>
      </c>
      <c r="R1413" s="87" t="s">
        <v>190</v>
      </c>
      <c r="S1413" s="87" t="s">
        <v>426</v>
      </c>
      <c r="T1413" s="87"/>
      <c r="U1413" s="87"/>
      <c r="V1413" s="87"/>
      <c r="W1413" s="94"/>
    </row>
    <row r="1414" spans="1:23" ht="15" customHeight="1" outlineLevel="1" x14ac:dyDescent="0.45">
      <c r="A1414" s="13">
        <v>1411</v>
      </c>
      <c r="B1414" s="8" t="s">
        <v>960</v>
      </c>
      <c r="C1414" s="32" t="s">
        <v>961</v>
      </c>
      <c r="D1414" s="66" t="s">
        <v>1023</v>
      </c>
      <c r="F1414" s="35" t="s">
        <v>181</v>
      </c>
      <c r="N1414" s="167" t="s">
        <v>1024</v>
      </c>
      <c r="O1414" s="67" t="s">
        <v>485</v>
      </c>
      <c r="R1414" s="87" t="s">
        <v>190</v>
      </c>
      <c r="S1414" s="87" t="s">
        <v>426</v>
      </c>
      <c r="T1414" s="87"/>
      <c r="U1414" s="87"/>
      <c r="V1414" s="87"/>
      <c r="W1414" s="94"/>
    </row>
    <row r="1415" spans="1:23" ht="15" customHeight="1" outlineLevel="1" x14ac:dyDescent="0.45">
      <c r="A1415" s="13">
        <v>1412</v>
      </c>
      <c r="B1415" s="8" t="s">
        <v>960</v>
      </c>
      <c r="C1415" s="32" t="s">
        <v>961</v>
      </c>
      <c r="D1415" s="66" t="s">
        <v>980</v>
      </c>
      <c r="F1415" s="35" t="s">
        <v>181</v>
      </c>
      <c r="N1415" s="167" t="s">
        <v>981</v>
      </c>
      <c r="O1415" s="67" t="s">
        <v>394</v>
      </c>
      <c r="R1415" s="67" t="s">
        <v>197</v>
      </c>
      <c r="S1415" s="87" t="s">
        <v>426</v>
      </c>
      <c r="T1415" s="87"/>
      <c r="U1415" s="87"/>
      <c r="V1415" s="87"/>
      <c r="W1415" s="94"/>
    </row>
    <row r="1416" spans="1:23" ht="15" customHeight="1" outlineLevel="1" x14ac:dyDescent="0.45">
      <c r="A1416" s="13">
        <v>1413</v>
      </c>
      <c r="B1416" s="8" t="s">
        <v>960</v>
      </c>
      <c r="C1416" s="32" t="s">
        <v>961</v>
      </c>
      <c r="D1416" s="66" t="s">
        <v>980</v>
      </c>
      <c r="F1416" s="35" t="s">
        <v>181</v>
      </c>
      <c r="N1416" s="167" t="s">
        <v>981</v>
      </c>
      <c r="O1416" s="67" t="s">
        <v>394</v>
      </c>
      <c r="R1416" s="67" t="s">
        <v>197</v>
      </c>
      <c r="S1416" s="87" t="s">
        <v>426</v>
      </c>
      <c r="T1416" s="87"/>
      <c r="U1416" s="87"/>
      <c r="V1416" s="87"/>
      <c r="W1416" s="94"/>
    </row>
    <row r="1417" spans="1:23" ht="15" customHeight="1" outlineLevel="1" x14ac:dyDescent="0.45">
      <c r="A1417" s="13">
        <v>1414</v>
      </c>
      <c r="B1417" s="8" t="s">
        <v>960</v>
      </c>
      <c r="C1417" s="32" t="s">
        <v>961</v>
      </c>
      <c r="D1417" s="66" t="s">
        <v>980</v>
      </c>
      <c r="F1417" s="35" t="s">
        <v>181</v>
      </c>
      <c r="N1417" s="167" t="s">
        <v>981</v>
      </c>
      <c r="O1417" s="67" t="s">
        <v>394</v>
      </c>
      <c r="R1417" s="67" t="s">
        <v>197</v>
      </c>
      <c r="S1417" s="87" t="s">
        <v>426</v>
      </c>
      <c r="T1417" s="87"/>
      <c r="U1417" s="87"/>
      <c r="V1417" s="87"/>
      <c r="W1417" s="94"/>
    </row>
    <row r="1418" spans="1:23" ht="15" customHeight="1" outlineLevel="1" x14ac:dyDescent="0.45">
      <c r="A1418" s="13">
        <v>1415</v>
      </c>
      <c r="B1418" s="8" t="s">
        <v>960</v>
      </c>
      <c r="C1418" s="32" t="s">
        <v>961</v>
      </c>
      <c r="D1418" s="66" t="s">
        <v>980</v>
      </c>
      <c r="F1418" s="35" t="s">
        <v>181</v>
      </c>
      <c r="N1418" s="167" t="s">
        <v>981</v>
      </c>
      <c r="O1418" s="67" t="s">
        <v>394</v>
      </c>
      <c r="R1418" s="67" t="s">
        <v>197</v>
      </c>
      <c r="S1418" s="87" t="s">
        <v>426</v>
      </c>
      <c r="T1418" s="87"/>
      <c r="U1418" s="87"/>
      <c r="V1418" s="87"/>
      <c r="W1418" s="94"/>
    </row>
    <row r="1419" spans="1:23" ht="15" customHeight="1" outlineLevel="1" x14ac:dyDescent="0.45">
      <c r="A1419" s="13">
        <v>1416</v>
      </c>
      <c r="B1419" s="8" t="s">
        <v>960</v>
      </c>
      <c r="C1419" s="32" t="s">
        <v>961</v>
      </c>
      <c r="D1419" s="66" t="s">
        <v>1025</v>
      </c>
      <c r="F1419" s="35" t="s">
        <v>181</v>
      </c>
      <c r="N1419" s="167" t="s">
        <v>1026</v>
      </c>
      <c r="O1419" s="67" t="s">
        <v>1027</v>
      </c>
      <c r="R1419" s="67" t="s">
        <v>197</v>
      </c>
      <c r="S1419" s="87" t="s">
        <v>426</v>
      </c>
      <c r="T1419" s="87"/>
      <c r="U1419" s="87"/>
      <c r="V1419" s="87"/>
      <c r="W1419" s="94"/>
    </row>
    <row r="1420" spans="1:23" ht="15" customHeight="1" outlineLevel="1" x14ac:dyDescent="0.45">
      <c r="A1420" s="13">
        <v>1417</v>
      </c>
      <c r="B1420" s="8" t="s">
        <v>960</v>
      </c>
      <c r="C1420" s="32" t="s">
        <v>961</v>
      </c>
      <c r="D1420" s="67" t="s">
        <v>976</v>
      </c>
      <c r="F1420" s="35" t="s">
        <v>181</v>
      </c>
      <c r="N1420" s="167" t="s">
        <v>490</v>
      </c>
      <c r="O1420" s="67" t="s">
        <v>490</v>
      </c>
      <c r="R1420" s="14" t="s">
        <v>190</v>
      </c>
      <c r="S1420" s="87" t="s">
        <v>426</v>
      </c>
      <c r="T1420" s="87"/>
      <c r="U1420" s="87"/>
      <c r="V1420" s="87"/>
      <c r="W1420" s="94"/>
    </row>
    <row r="1421" spans="1:23" ht="15" customHeight="1" outlineLevel="1" x14ac:dyDescent="0.45">
      <c r="A1421" s="13">
        <v>1418</v>
      </c>
      <c r="B1421" s="8" t="s">
        <v>960</v>
      </c>
      <c r="C1421" s="32" t="s">
        <v>961</v>
      </c>
      <c r="D1421" s="66" t="s">
        <v>1028</v>
      </c>
      <c r="F1421" s="35" t="s">
        <v>181</v>
      </c>
      <c r="N1421" s="167" t="s">
        <v>1029</v>
      </c>
      <c r="O1421" s="67" t="s">
        <v>490</v>
      </c>
      <c r="R1421" s="14" t="s">
        <v>190</v>
      </c>
      <c r="S1421" s="87" t="s">
        <v>426</v>
      </c>
      <c r="T1421" s="87"/>
      <c r="U1421" s="87"/>
      <c r="V1421" s="87"/>
      <c r="W1421" s="94"/>
    </row>
    <row r="1422" spans="1:23" ht="15" customHeight="1" outlineLevel="1" x14ac:dyDescent="0.45">
      <c r="A1422" s="13">
        <v>1419</v>
      </c>
      <c r="B1422" s="8" t="s">
        <v>960</v>
      </c>
      <c r="C1422" s="32" t="s">
        <v>961</v>
      </c>
      <c r="D1422" s="66" t="s">
        <v>1028</v>
      </c>
      <c r="F1422" s="35" t="s">
        <v>181</v>
      </c>
      <c r="N1422" s="167" t="s">
        <v>1029</v>
      </c>
      <c r="O1422" s="67" t="s">
        <v>490</v>
      </c>
      <c r="R1422" s="14" t="s">
        <v>190</v>
      </c>
      <c r="S1422" s="87" t="s">
        <v>426</v>
      </c>
      <c r="T1422" s="87"/>
      <c r="U1422" s="87"/>
      <c r="V1422" s="87"/>
      <c r="W1422" s="94"/>
    </row>
    <row r="1423" spans="1:23" ht="15" customHeight="1" outlineLevel="1" x14ac:dyDescent="0.45">
      <c r="A1423" s="13">
        <v>1420</v>
      </c>
      <c r="B1423" s="8" t="s">
        <v>960</v>
      </c>
      <c r="C1423" s="32" t="s">
        <v>961</v>
      </c>
      <c r="D1423" s="70" t="s">
        <v>1030</v>
      </c>
      <c r="F1423" s="35" t="s">
        <v>181</v>
      </c>
      <c r="N1423" s="167" t="s">
        <v>1031</v>
      </c>
      <c r="O1423" s="67" t="s">
        <v>364</v>
      </c>
      <c r="R1423" s="67" t="s">
        <v>204</v>
      </c>
      <c r="S1423" s="87" t="s">
        <v>474</v>
      </c>
      <c r="T1423" s="87"/>
      <c r="U1423" s="87"/>
      <c r="V1423" s="87"/>
      <c r="W1423" s="94"/>
    </row>
    <row r="1424" spans="1:23" ht="15" customHeight="1" outlineLevel="1" x14ac:dyDescent="0.45">
      <c r="A1424" s="13">
        <v>1421</v>
      </c>
      <c r="B1424" s="8" t="s">
        <v>960</v>
      </c>
      <c r="C1424" s="32" t="s">
        <v>961</v>
      </c>
      <c r="D1424" s="70" t="s">
        <v>1030</v>
      </c>
      <c r="F1424" s="35" t="s">
        <v>181</v>
      </c>
      <c r="N1424" s="167" t="s">
        <v>1031</v>
      </c>
      <c r="O1424" s="67" t="s">
        <v>364</v>
      </c>
      <c r="R1424" s="67" t="s">
        <v>204</v>
      </c>
      <c r="S1424" s="87" t="s">
        <v>474</v>
      </c>
      <c r="T1424" s="87"/>
      <c r="U1424" s="87"/>
      <c r="V1424" s="87"/>
      <c r="W1424" s="94"/>
    </row>
    <row r="1425" spans="1:23" ht="15" customHeight="1" outlineLevel="1" x14ac:dyDescent="0.45">
      <c r="A1425" s="13">
        <v>1422</v>
      </c>
      <c r="B1425" s="8" t="s">
        <v>960</v>
      </c>
      <c r="C1425" s="32" t="s">
        <v>961</v>
      </c>
      <c r="D1425" s="70" t="s">
        <v>1030</v>
      </c>
      <c r="F1425" s="35" t="s">
        <v>181</v>
      </c>
      <c r="N1425" s="167" t="s">
        <v>1032</v>
      </c>
      <c r="O1425" s="67" t="s">
        <v>364</v>
      </c>
      <c r="R1425" s="67" t="s">
        <v>204</v>
      </c>
      <c r="S1425" s="87" t="s">
        <v>474</v>
      </c>
      <c r="T1425" s="87"/>
      <c r="U1425" s="87"/>
      <c r="V1425" s="87"/>
      <c r="W1425" s="94"/>
    </row>
    <row r="1426" spans="1:23" ht="15" customHeight="1" outlineLevel="1" x14ac:dyDescent="0.45">
      <c r="A1426" s="13">
        <v>1423</v>
      </c>
      <c r="B1426" s="8" t="s">
        <v>960</v>
      </c>
      <c r="C1426" s="32" t="s">
        <v>961</v>
      </c>
      <c r="D1426" s="66" t="s">
        <v>1033</v>
      </c>
      <c r="F1426" s="35" t="s">
        <v>181</v>
      </c>
      <c r="N1426" s="167" t="s">
        <v>1034</v>
      </c>
      <c r="O1426" s="67" t="s">
        <v>364</v>
      </c>
      <c r="R1426" s="67" t="s">
        <v>222</v>
      </c>
      <c r="S1426" s="87" t="s">
        <v>474</v>
      </c>
      <c r="T1426" s="87"/>
      <c r="U1426" s="87"/>
      <c r="V1426" s="87"/>
      <c r="W1426" s="94"/>
    </row>
    <row r="1427" spans="1:23" ht="15" customHeight="1" outlineLevel="1" x14ac:dyDescent="0.45">
      <c r="A1427" s="13">
        <v>1424</v>
      </c>
      <c r="B1427" s="8" t="s">
        <v>960</v>
      </c>
      <c r="C1427" s="32" t="s">
        <v>961</v>
      </c>
      <c r="D1427" s="66" t="s">
        <v>1035</v>
      </c>
      <c r="F1427" s="35" t="s">
        <v>181</v>
      </c>
      <c r="N1427" s="167" t="s">
        <v>1036</v>
      </c>
      <c r="O1427" s="67" t="s">
        <v>1037</v>
      </c>
      <c r="R1427" s="67" t="s">
        <v>222</v>
      </c>
      <c r="S1427" s="87" t="s">
        <v>474</v>
      </c>
      <c r="T1427" s="87"/>
      <c r="U1427" s="87"/>
      <c r="V1427" s="87"/>
      <c r="W1427" s="94"/>
    </row>
    <row r="1428" spans="1:23" ht="15" customHeight="1" outlineLevel="1" x14ac:dyDescent="0.45">
      <c r="A1428" s="13">
        <v>1425</v>
      </c>
      <c r="B1428" s="8" t="s">
        <v>960</v>
      </c>
      <c r="C1428" s="32" t="s">
        <v>961</v>
      </c>
      <c r="D1428" s="66" t="s">
        <v>1035</v>
      </c>
      <c r="F1428" s="35" t="s">
        <v>181</v>
      </c>
      <c r="N1428" s="167" t="s">
        <v>1038</v>
      </c>
      <c r="O1428" s="67" t="s">
        <v>1037</v>
      </c>
      <c r="R1428" s="67" t="s">
        <v>222</v>
      </c>
      <c r="S1428" s="87" t="s">
        <v>474</v>
      </c>
      <c r="T1428" s="87"/>
      <c r="U1428" s="87"/>
      <c r="V1428" s="87"/>
      <c r="W1428" s="94"/>
    </row>
    <row r="1429" spans="1:23" ht="15" customHeight="1" outlineLevel="1" x14ac:dyDescent="0.45">
      <c r="A1429" s="13">
        <v>1426</v>
      </c>
      <c r="B1429" s="8" t="s">
        <v>960</v>
      </c>
      <c r="C1429" s="32" t="s">
        <v>961</v>
      </c>
      <c r="D1429" s="66" t="s">
        <v>1039</v>
      </c>
      <c r="F1429" s="35" t="s">
        <v>181</v>
      </c>
      <c r="N1429" s="167" t="s">
        <v>1040</v>
      </c>
      <c r="O1429" s="67" t="s">
        <v>364</v>
      </c>
      <c r="R1429" s="67" t="s">
        <v>204</v>
      </c>
      <c r="S1429" s="87" t="s">
        <v>474</v>
      </c>
      <c r="T1429" s="87"/>
      <c r="U1429" s="87"/>
      <c r="V1429" s="87"/>
      <c r="W1429" s="94"/>
    </row>
    <row r="1430" spans="1:23" ht="15" customHeight="1" outlineLevel="1" x14ac:dyDescent="0.45">
      <c r="A1430" s="13">
        <v>1427</v>
      </c>
      <c r="B1430" s="8" t="s">
        <v>960</v>
      </c>
      <c r="C1430" s="32" t="s">
        <v>961</v>
      </c>
      <c r="D1430" s="66" t="s">
        <v>1039</v>
      </c>
      <c r="F1430" s="35" t="s">
        <v>181</v>
      </c>
      <c r="N1430" s="167" t="s">
        <v>1040</v>
      </c>
      <c r="O1430" s="67" t="s">
        <v>364</v>
      </c>
      <c r="R1430" s="67" t="s">
        <v>204</v>
      </c>
      <c r="S1430" s="87" t="s">
        <v>474</v>
      </c>
      <c r="T1430" s="87"/>
      <c r="U1430" s="87"/>
      <c r="V1430" s="87"/>
      <c r="W1430" s="94"/>
    </row>
    <row r="1431" spans="1:23" ht="15" customHeight="1" outlineLevel="1" x14ac:dyDescent="0.45">
      <c r="A1431" s="13">
        <v>1428</v>
      </c>
      <c r="B1431" s="8" t="s">
        <v>960</v>
      </c>
      <c r="C1431" s="32" t="s">
        <v>961</v>
      </c>
      <c r="D1431" s="66" t="s">
        <v>1039</v>
      </c>
      <c r="F1431" s="35" t="s">
        <v>181</v>
      </c>
      <c r="N1431" s="167" t="s">
        <v>1040</v>
      </c>
      <c r="O1431" s="67" t="s">
        <v>364</v>
      </c>
      <c r="R1431" s="67" t="s">
        <v>204</v>
      </c>
      <c r="S1431" s="87" t="s">
        <v>474</v>
      </c>
      <c r="T1431" s="87"/>
      <c r="U1431" s="87"/>
      <c r="V1431" s="87"/>
      <c r="W1431" s="94"/>
    </row>
    <row r="1432" spans="1:23" ht="15" customHeight="1" outlineLevel="1" x14ac:dyDescent="0.45">
      <c r="A1432" s="13">
        <v>1429</v>
      </c>
      <c r="B1432" s="8" t="s">
        <v>960</v>
      </c>
      <c r="C1432" s="32" t="s">
        <v>961</v>
      </c>
      <c r="D1432" s="66" t="s">
        <v>1039</v>
      </c>
      <c r="F1432" s="35" t="s">
        <v>181</v>
      </c>
      <c r="N1432" s="167" t="s">
        <v>1040</v>
      </c>
      <c r="O1432" s="67" t="s">
        <v>364</v>
      </c>
      <c r="R1432" s="67" t="s">
        <v>204</v>
      </c>
      <c r="S1432" s="87" t="s">
        <v>474</v>
      </c>
      <c r="T1432" s="87"/>
      <c r="U1432" s="87"/>
      <c r="V1432" s="87"/>
      <c r="W1432" s="94"/>
    </row>
    <row r="1433" spans="1:23" ht="15" customHeight="1" outlineLevel="1" x14ac:dyDescent="0.45">
      <c r="A1433" s="13">
        <v>1430</v>
      </c>
      <c r="B1433" s="8" t="s">
        <v>960</v>
      </c>
      <c r="C1433" s="32" t="s">
        <v>961</v>
      </c>
      <c r="D1433" s="66" t="s">
        <v>1039</v>
      </c>
      <c r="F1433" s="35" t="s">
        <v>181</v>
      </c>
      <c r="N1433" s="167" t="s">
        <v>1040</v>
      </c>
      <c r="O1433" s="67" t="s">
        <v>364</v>
      </c>
      <c r="R1433" s="67" t="s">
        <v>204</v>
      </c>
      <c r="S1433" s="87" t="s">
        <v>474</v>
      </c>
      <c r="T1433" s="87"/>
      <c r="U1433" s="87"/>
      <c r="V1433" s="87"/>
      <c r="W1433" s="94"/>
    </row>
    <row r="1434" spans="1:23" ht="15" customHeight="1" outlineLevel="1" x14ac:dyDescent="0.45">
      <c r="A1434" s="13">
        <v>1431</v>
      </c>
      <c r="B1434" s="8" t="s">
        <v>960</v>
      </c>
      <c r="C1434" s="32" t="s">
        <v>961</v>
      </c>
      <c r="D1434" s="66" t="s">
        <v>1039</v>
      </c>
      <c r="F1434" s="35" t="s">
        <v>181</v>
      </c>
      <c r="N1434" s="167" t="s">
        <v>1040</v>
      </c>
      <c r="O1434" s="67" t="s">
        <v>364</v>
      </c>
      <c r="R1434" s="67" t="s">
        <v>204</v>
      </c>
      <c r="S1434" s="87" t="s">
        <v>474</v>
      </c>
      <c r="T1434" s="87"/>
      <c r="U1434" s="87"/>
      <c r="V1434" s="87"/>
      <c r="W1434" s="94"/>
    </row>
    <row r="1435" spans="1:23" ht="15" customHeight="1" outlineLevel="1" x14ac:dyDescent="0.45">
      <c r="A1435" s="13">
        <v>1432</v>
      </c>
      <c r="B1435" s="8" t="s">
        <v>960</v>
      </c>
      <c r="C1435" s="32" t="s">
        <v>961</v>
      </c>
      <c r="D1435" s="66" t="s">
        <v>1041</v>
      </c>
      <c r="F1435" s="35" t="s">
        <v>181</v>
      </c>
      <c r="N1435" s="167" t="s">
        <v>988</v>
      </c>
      <c r="O1435" s="67" t="s">
        <v>364</v>
      </c>
      <c r="R1435" s="248" t="s">
        <v>222</v>
      </c>
      <c r="S1435" s="87" t="s">
        <v>474</v>
      </c>
      <c r="T1435" s="87"/>
      <c r="U1435" s="87"/>
      <c r="V1435" s="87"/>
      <c r="W1435" s="94"/>
    </row>
    <row r="1436" spans="1:23" ht="15" customHeight="1" outlineLevel="1" x14ac:dyDescent="0.45">
      <c r="A1436" s="13">
        <v>1433</v>
      </c>
      <c r="B1436" s="8" t="s">
        <v>960</v>
      </c>
      <c r="C1436" s="32" t="s">
        <v>961</v>
      </c>
      <c r="D1436" s="67" t="s">
        <v>976</v>
      </c>
      <c r="F1436" s="35" t="s">
        <v>181</v>
      </c>
      <c r="N1436" s="167" t="s">
        <v>988</v>
      </c>
      <c r="O1436" s="67" t="s">
        <v>364</v>
      </c>
      <c r="R1436" s="248" t="s">
        <v>222</v>
      </c>
      <c r="S1436" s="87" t="s">
        <v>474</v>
      </c>
      <c r="T1436" s="87"/>
      <c r="U1436" s="87"/>
      <c r="V1436" s="87"/>
      <c r="W1436" s="94"/>
    </row>
    <row r="1437" spans="1:23" ht="15" customHeight="1" outlineLevel="1" x14ac:dyDescent="0.45">
      <c r="A1437" s="13">
        <v>1434</v>
      </c>
      <c r="B1437" s="8" t="s">
        <v>960</v>
      </c>
      <c r="C1437" s="32" t="s">
        <v>961</v>
      </c>
      <c r="D1437" s="66" t="s">
        <v>1012</v>
      </c>
      <c r="F1437" s="35" t="s">
        <v>181</v>
      </c>
      <c r="N1437" s="167" t="s">
        <v>1042</v>
      </c>
      <c r="O1437" s="67" t="s">
        <v>364</v>
      </c>
      <c r="R1437" s="67" t="s">
        <v>222</v>
      </c>
      <c r="S1437" s="87" t="s">
        <v>474</v>
      </c>
      <c r="T1437" s="87"/>
      <c r="U1437" s="87"/>
      <c r="V1437" s="87"/>
      <c r="W1437" s="94"/>
    </row>
    <row r="1438" spans="1:23" ht="15" customHeight="1" outlineLevel="1" x14ac:dyDescent="0.45">
      <c r="A1438" s="13">
        <v>1435</v>
      </c>
      <c r="B1438" s="8" t="s">
        <v>960</v>
      </c>
      <c r="C1438" s="32" t="s">
        <v>961</v>
      </c>
      <c r="D1438" s="66" t="s">
        <v>1012</v>
      </c>
      <c r="F1438" s="35" t="s">
        <v>181</v>
      </c>
      <c r="N1438" s="167" t="s">
        <v>1042</v>
      </c>
      <c r="O1438" s="67" t="s">
        <v>364</v>
      </c>
      <c r="R1438" s="67" t="s">
        <v>222</v>
      </c>
      <c r="S1438" s="87" t="s">
        <v>474</v>
      </c>
      <c r="T1438" s="87"/>
      <c r="U1438" s="87"/>
      <c r="V1438" s="87"/>
      <c r="W1438" s="94"/>
    </row>
    <row r="1439" spans="1:23" ht="15" customHeight="1" outlineLevel="1" x14ac:dyDescent="0.45">
      <c r="A1439" s="13">
        <v>1436</v>
      </c>
      <c r="B1439" s="8" t="s">
        <v>960</v>
      </c>
      <c r="C1439" s="32" t="s">
        <v>961</v>
      </c>
      <c r="D1439" s="66" t="s">
        <v>1012</v>
      </c>
      <c r="F1439" s="35" t="s">
        <v>181</v>
      </c>
      <c r="N1439" s="167" t="s">
        <v>1042</v>
      </c>
      <c r="O1439" s="67" t="s">
        <v>364</v>
      </c>
      <c r="R1439" s="67" t="s">
        <v>222</v>
      </c>
      <c r="S1439" s="87" t="s">
        <v>474</v>
      </c>
      <c r="T1439" s="87"/>
      <c r="U1439" s="87"/>
      <c r="V1439" s="87"/>
      <c r="W1439" s="94"/>
    </row>
    <row r="1440" spans="1:23" ht="15" customHeight="1" outlineLevel="1" x14ac:dyDescent="0.45">
      <c r="A1440" s="13">
        <v>1437</v>
      </c>
      <c r="B1440" s="8" t="s">
        <v>960</v>
      </c>
      <c r="C1440" s="32" t="s">
        <v>961</v>
      </c>
      <c r="D1440" s="66" t="s">
        <v>1012</v>
      </c>
      <c r="F1440" s="35" t="s">
        <v>181</v>
      </c>
      <c r="N1440" s="167" t="s">
        <v>1042</v>
      </c>
      <c r="O1440" s="67" t="s">
        <v>364</v>
      </c>
      <c r="R1440" s="67" t="s">
        <v>222</v>
      </c>
      <c r="S1440" s="87" t="s">
        <v>474</v>
      </c>
      <c r="T1440" s="87"/>
      <c r="U1440" s="87"/>
      <c r="V1440" s="87"/>
      <c r="W1440" s="94"/>
    </row>
    <row r="1441" spans="1:23" ht="15" customHeight="1" outlineLevel="1" x14ac:dyDescent="0.45">
      <c r="A1441" s="13">
        <v>1438</v>
      </c>
      <c r="B1441" s="8" t="s">
        <v>960</v>
      </c>
      <c r="C1441" s="32" t="s">
        <v>961</v>
      </c>
      <c r="D1441" s="66" t="s">
        <v>1012</v>
      </c>
      <c r="F1441" s="35" t="s">
        <v>181</v>
      </c>
      <c r="N1441" s="167" t="s">
        <v>1042</v>
      </c>
      <c r="O1441" s="67" t="s">
        <v>364</v>
      </c>
      <c r="R1441" s="67" t="s">
        <v>222</v>
      </c>
      <c r="S1441" s="87" t="s">
        <v>474</v>
      </c>
      <c r="T1441" s="87"/>
      <c r="U1441" s="87"/>
      <c r="V1441" s="87"/>
      <c r="W1441" s="94"/>
    </row>
    <row r="1442" spans="1:23" ht="15" customHeight="1" outlineLevel="1" x14ac:dyDescent="0.45">
      <c r="A1442" s="13">
        <v>1439</v>
      </c>
      <c r="B1442" s="8" t="s">
        <v>960</v>
      </c>
      <c r="C1442" s="32" t="s">
        <v>961</v>
      </c>
      <c r="D1442" s="66" t="s">
        <v>1012</v>
      </c>
      <c r="F1442" s="35" t="s">
        <v>181</v>
      </c>
      <c r="N1442" s="167" t="s">
        <v>1042</v>
      </c>
      <c r="O1442" s="67" t="s">
        <v>364</v>
      </c>
      <c r="R1442" s="67" t="s">
        <v>222</v>
      </c>
      <c r="S1442" s="87" t="s">
        <v>474</v>
      </c>
      <c r="T1442" s="87"/>
      <c r="U1442" s="87"/>
      <c r="V1442" s="87"/>
      <c r="W1442" s="94"/>
    </row>
    <row r="1443" spans="1:23" ht="15" customHeight="1" outlineLevel="1" x14ac:dyDescent="0.45">
      <c r="A1443" s="13">
        <v>1440</v>
      </c>
      <c r="B1443" s="8" t="s">
        <v>960</v>
      </c>
      <c r="C1443" s="32" t="s">
        <v>961</v>
      </c>
      <c r="D1443" s="66" t="s">
        <v>1012</v>
      </c>
      <c r="F1443" s="35" t="s">
        <v>181</v>
      </c>
      <c r="N1443" s="167" t="s">
        <v>1043</v>
      </c>
      <c r="O1443" s="67" t="s">
        <v>364</v>
      </c>
      <c r="R1443" s="67" t="s">
        <v>222</v>
      </c>
      <c r="S1443" s="87" t="s">
        <v>474</v>
      </c>
      <c r="T1443" s="87"/>
      <c r="U1443" s="87"/>
      <c r="V1443" s="87"/>
      <c r="W1443" s="94"/>
    </row>
    <row r="1444" spans="1:23" ht="15" customHeight="1" outlineLevel="1" x14ac:dyDescent="0.45">
      <c r="A1444" s="13">
        <v>1441</v>
      </c>
      <c r="B1444" s="8" t="s">
        <v>960</v>
      </c>
      <c r="C1444" s="32" t="s">
        <v>961</v>
      </c>
      <c r="D1444" s="66" t="s">
        <v>1012</v>
      </c>
      <c r="F1444" s="35" t="s">
        <v>181</v>
      </c>
      <c r="N1444" s="167" t="s">
        <v>1043</v>
      </c>
      <c r="O1444" s="67" t="s">
        <v>364</v>
      </c>
      <c r="R1444" s="67" t="s">
        <v>222</v>
      </c>
      <c r="S1444" s="87" t="s">
        <v>474</v>
      </c>
      <c r="T1444" s="87"/>
      <c r="U1444" s="87"/>
      <c r="V1444" s="87"/>
      <c r="W1444" s="94"/>
    </row>
    <row r="1445" spans="1:23" ht="15" customHeight="1" outlineLevel="1" x14ac:dyDescent="0.45">
      <c r="A1445" s="13">
        <v>1442</v>
      </c>
      <c r="B1445" s="8" t="s">
        <v>960</v>
      </c>
      <c r="C1445" s="32" t="s">
        <v>961</v>
      </c>
      <c r="D1445" s="66" t="s">
        <v>1012</v>
      </c>
      <c r="F1445" s="35" t="s">
        <v>181</v>
      </c>
      <c r="N1445" s="167" t="s">
        <v>1043</v>
      </c>
      <c r="O1445" s="67" t="s">
        <v>364</v>
      </c>
      <c r="R1445" s="67" t="s">
        <v>222</v>
      </c>
      <c r="S1445" s="87" t="s">
        <v>474</v>
      </c>
      <c r="T1445" s="87"/>
      <c r="U1445" s="87"/>
      <c r="V1445" s="87"/>
      <c r="W1445" s="94"/>
    </row>
    <row r="1446" spans="1:23" ht="15" customHeight="1" outlineLevel="1" x14ac:dyDescent="0.45">
      <c r="A1446" s="13">
        <v>1443</v>
      </c>
      <c r="B1446" s="8" t="s">
        <v>960</v>
      </c>
      <c r="C1446" s="32" t="s">
        <v>961</v>
      </c>
      <c r="D1446" s="66" t="s">
        <v>1012</v>
      </c>
      <c r="F1446" s="35" t="s">
        <v>181</v>
      </c>
      <c r="N1446" s="167" t="s">
        <v>1043</v>
      </c>
      <c r="O1446" s="67" t="s">
        <v>364</v>
      </c>
      <c r="R1446" s="67" t="s">
        <v>222</v>
      </c>
      <c r="S1446" s="87" t="s">
        <v>474</v>
      </c>
      <c r="T1446" s="87"/>
      <c r="U1446" s="87"/>
      <c r="V1446" s="87"/>
      <c r="W1446" s="94"/>
    </row>
    <row r="1447" spans="1:23" ht="15" customHeight="1" outlineLevel="1" x14ac:dyDescent="0.45">
      <c r="A1447" s="13">
        <v>1444</v>
      </c>
      <c r="B1447" s="8" t="s">
        <v>960</v>
      </c>
      <c r="C1447" s="32" t="s">
        <v>961</v>
      </c>
      <c r="D1447" s="66" t="s">
        <v>1012</v>
      </c>
      <c r="F1447" s="35" t="s">
        <v>181</v>
      </c>
      <c r="N1447" s="167" t="s">
        <v>1043</v>
      </c>
      <c r="O1447" s="67" t="s">
        <v>364</v>
      </c>
      <c r="R1447" s="67" t="s">
        <v>222</v>
      </c>
      <c r="S1447" s="87" t="s">
        <v>474</v>
      </c>
      <c r="T1447" s="87"/>
      <c r="U1447" s="87"/>
      <c r="V1447" s="87"/>
      <c r="W1447" s="94"/>
    </row>
    <row r="1448" spans="1:23" ht="15" customHeight="1" outlineLevel="1" x14ac:dyDescent="0.45">
      <c r="A1448" s="13">
        <v>1445</v>
      </c>
      <c r="B1448" s="8" t="s">
        <v>960</v>
      </c>
      <c r="C1448" s="32" t="s">
        <v>961</v>
      </c>
      <c r="D1448" s="66" t="s">
        <v>1012</v>
      </c>
      <c r="F1448" s="35" t="s">
        <v>181</v>
      </c>
      <c r="N1448" s="167" t="s">
        <v>1043</v>
      </c>
      <c r="O1448" s="67" t="s">
        <v>364</v>
      </c>
      <c r="R1448" s="67" t="s">
        <v>222</v>
      </c>
      <c r="S1448" s="87" t="s">
        <v>474</v>
      </c>
      <c r="T1448" s="87"/>
      <c r="U1448" s="87"/>
      <c r="V1448" s="87"/>
      <c r="W1448" s="94"/>
    </row>
    <row r="1449" spans="1:23" ht="15" customHeight="1" outlineLevel="1" x14ac:dyDescent="0.45">
      <c r="A1449" s="13">
        <v>1446</v>
      </c>
      <c r="B1449" s="8" t="s">
        <v>960</v>
      </c>
      <c r="C1449" s="32" t="s">
        <v>961</v>
      </c>
      <c r="D1449" s="66" t="s">
        <v>1012</v>
      </c>
      <c r="F1449" s="35" t="s">
        <v>181</v>
      </c>
      <c r="N1449" s="167" t="s">
        <v>1044</v>
      </c>
      <c r="O1449" s="67" t="s">
        <v>364</v>
      </c>
      <c r="R1449" s="67" t="s">
        <v>222</v>
      </c>
      <c r="S1449" s="87" t="s">
        <v>474</v>
      </c>
      <c r="T1449" s="87"/>
      <c r="U1449" s="87"/>
      <c r="V1449" s="87"/>
      <c r="W1449" s="94"/>
    </row>
    <row r="1450" spans="1:23" ht="15" customHeight="1" outlineLevel="1" x14ac:dyDescent="0.45">
      <c r="A1450" s="13">
        <v>1447</v>
      </c>
      <c r="B1450" s="8" t="s">
        <v>960</v>
      </c>
      <c r="C1450" s="32" t="s">
        <v>961</v>
      </c>
      <c r="D1450" s="66" t="s">
        <v>1012</v>
      </c>
      <c r="F1450" s="35" t="s">
        <v>181</v>
      </c>
      <c r="N1450" s="167" t="s">
        <v>1044</v>
      </c>
      <c r="O1450" s="67" t="s">
        <v>364</v>
      </c>
      <c r="R1450" s="67" t="s">
        <v>222</v>
      </c>
      <c r="S1450" s="87" t="s">
        <v>474</v>
      </c>
      <c r="T1450" s="87"/>
      <c r="U1450" s="87"/>
      <c r="V1450" s="87"/>
      <c r="W1450" s="94"/>
    </row>
    <row r="1451" spans="1:23" ht="15" customHeight="1" outlineLevel="1" x14ac:dyDescent="0.45">
      <c r="A1451" s="13">
        <v>1448</v>
      </c>
      <c r="B1451" s="8" t="s">
        <v>960</v>
      </c>
      <c r="C1451" s="32" t="s">
        <v>961</v>
      </c>
      <c r="D1451" s="66" t="s">
        <v>1012</v>
      </c>
      <c r="F1451" s="35" t="s">
        <v>181</v>
      </c>
      <c r="N1451" s="167" t="s">
        <v>1044</v>
      </c>
      <c r="O1451" s="67" t="s">
        <v>364</v>
      </c>
      <c r="R1451" s="67" t="s">
        <v>222</v>
      </c>
      <c r="S1451" s="87" t="s">
        <v>474</v>
      </c>
      <c r="T1451" s="87"/>
      <c r="U1451" s="87"/>
      <c r="V1451" s="87"/>
      <c r="W1451" s="94"/>
    </row>
    <row r="1452" spans="1:23" ht="15" customHeight="1" outlineLevel="1" x14ac:dyDescent="0.45">
      <c r="A1452" s="13">
        <v>1449</v>
      </c>
      <c r="B1452" s="8" t="s">
        <v>960</v>
      </c>
      <c r="C1452" s="32" t="s">
        <v>961</v>
      </c>
      <c r="D1452" s="66" t="s">
        <v>1012</v>
      </c>
      <c r="F1452" s="35" t="s">
        <v>181</v>
      </c>
      <c r="N1452" s="167" t="s">
        <v>1044</v>
      </c>
      <c r="O1452" s="67" t="s">
        <v>364</v>
      </c>
      <c r="R1452" s="67" t="s">
        <v>222</v>
      </c>
      <c r="S1452" s="87" t="s">
        <v>474</v>
      </c>
      <c r="T1452" s="87"/>
      <c r="U1452" s="87"/>
      <c r="V1452" s="87"/>
      <c r="W1452" s="94"/>
    </row>
    <row r="1453" spans="1:23" ht="15" customHeight="1" outlineLevel="1" x14ac:dyDescent="0.45">
      <c r="A1453" s="13">
        <v>1450</v>
      </c>
      <c r="B1453" s="8" t="s">
        <v>960</v>
      </c>
      <c r="C1453" s="32" t="s">
        <v>961</v>
      </c>
      <c r="D1453" s="66" t="s">
        <v>1012</v>
      </c>
      <c r="F1453" s="35" t="s">
        <v>181</v>
      </c>
      <c r="N1453" s="167" t="s">
        <v>1044</v>
      </c>
      <c r="O1453" s="67" t="s">
        <v>364</v>
      </c>
      <c r="R1453" s="67" t="s">
        <v>222</v>
      </c>
      <c r="S1453" s="87" t="s">
        <v>474</v>
      </c>
      <c r="T1453" s="87"/>
      <c r="U1453" s="87"/>
      <c r="V1453" s="87"/>
      <c r="W1453" s="94"/>
    </row>
    <row r="1454" spans="1:23" ht="15" customHeight="1" outlineLevel="1" x14ac:dyDescent="0.45">
      <c r="A1454" s="13">
        <v>1451</v>
      </c>
      <c r="B1454" s="8" t="s">
        <v>960</v>
      </c>
      <c r="C1454" s="32" t="s">
        <v>961</v>
      </c>
      <c r="D1454" s="66" t="s">
        <v>1012</v>
      </c>
      <c r="F1454" s="35" t="s">
        <v>181</v>
      </c>
      <c r="N1454" s="167" t="s">
        <v>1044</v>
      </c>
      <c r="O1454" s="67" t="s">
        <v>364</v>
      </c>
      <c r="R1454" s="67" t="s">
        <v>222</v>
      </c>
      <c r="S1454" s="87" t="s">
        <v>474</v>
      </c>
      <c r="T1454" s="87"/>
      <c r="U1454" s="87"/>
      <c r="V1454" s="87"/>
      <c r="W1454" s="94"/>
    </row>
    <row r="1455" spans="1:23" ht="15" customHeight="1" outlineLevel="1" x14ac:dyDescent="0.45">
      <c r="A1455" s="13">
        <v>1452</v>
      </c>
      <c r="B1455" s="8" t="s">
        <v>960</v>
      </c>
      <c r="C1455" s="32" t="s">
        <v>961</v>
      </c>
      <c r="D1455" s="66" t="s">
        <v>1012</v>
      </c>
      <c r="F1455" s="35" t="s">
        <v>181</v>
      </c>
      <c r="N1455" s="167" t="s">
        <v>1045</v>
      </c>
      <c r="O1455" s="67" t="s">
        <v>364</v>
      </c>
      <c r="R1455" s="67" t="s">
        <v>222</v>
      </c>
      <c r="S1455" s="87" t="s">
        <v>474</v>
      </c>
      <c r="T1455" s="87"/>
      <c r="U1455" s="87"/>
      <c r="V1455" s="87"/>
      <c r="W1455" s="94"/>
    </row>
    <row r="1456" spans="1:23" ht="15" customHeight="1" outlineLevel="1" x14ac:dyDescent="0.45">
      <c r="A1456" s="13">
        <v>1453</v>
      </c>
      <c r="B1456" s="8" t="s">
        <v>960</v>
      </c>
      <c r="C1456" s="32" t="s">
        <v>961</v>
      </c>
      <c r="D1456" s="66" t="s">
        <v>1012</v>
      </c>
      <c r="F1456" s="35" t="s">
        <v>181</v>
      </c>
      <c r="N1456" s="167" t="s">
        <v>1045</v>
      </c>
      <c r="O1456" s="67" t="s">
        <v>364</v>
      </c>
      <c r="R1456" s="67" t="s">
        <v>222</v>
      </c>
      <c r="S1456" s="87" t="s">
        <v>474</v>
      </c>
      <c r="T1456" s="87"/>
      <c r="U1456" s="87"/>
      <c r="V1456" s="87"/>
      <c r="W1456" s="94"/>
    </row>
    <row r="1457" spans="1:23" ht="15" customHeight="1" outlineLevel="1" x14ac:dyDescent="0.45">
      <c r="A1457" s="13">
        <v>1454</v>
      </c>
      <c r="B1457" s="8" t="s">
        <v>960</v>
      </c>
      <c r="C1457" s="32" t="s">
        <v>961</v>
      </c>
      <c r="D1457" s="66" t="s">
        <v>1012</v>
      </c>
      <c r="F1457" s="35" t="s">
        <v>181</v>
      </c>
      <c r="N1457" s="167" t="s">
        <v>1045</v>
      </c>
      <c r="O1457" s="67" t="s">
        <v>364</v>
      </c>
      <c r="R1457" s="67" t="s">
        <v>222</v>
      </c>
      <c r="S1457" s="87" t="s">
        <v>474</v>
      </c>
      <c r="T1457" s="87"/>
      <c r="U1457" s="87"/>
      <c r="V1457" s="87"/>
      <c r="W1457" s="94"/>
    </row>
    <row r="1458" spans="1:23" ht="15" customHeight="1" outlineLevel="1" x14ac:dyDescent="0.45">
      <c r="A1458" s="13">
        <v>1455</v>
      </c>
      <c r="B1458" s="8" t="s">
        <v>960</v>
      </c>
      <c r="C1458" s="32" t="s">
        <v>961</v>
      </c>
      <c r="D1458" s="66" t="s">
        <v>1012</v>
      </c>
      <c r="F1458" s="35" t="s">
        <v>181</v>
      </c>
      <c r="N1458" s="167" t="s">
        <v>1045</v>
      </c>
      <c r="O1458" s="67" t="s">
        <v>364</v>
      </c>
      <c r="R1458" s="67" t="s">
        <v>222</v>
      </c>
      <c r="S1458" s="87" t="s">
        <v>474</v>
      </c>
      <c r="T1458" s="87"/>
      <c r="U1458" s="87"/>
      <c r="V1458" s="87"/>
      <c r="W1458" s="94"/>
    </row>
    <row r="1459" spans="1:23" ht="15" customHeight="1" outlineLevel="1" x14ac:dyDescent="0.45">
      <c r="A1459" s="13">
        <v>1456</v>
      </c>
      <c r="B1459" s="8" t="s">
        <v>960</v>
      </c>
      <c r="C1459" s="32" t="s">
        <v>961</v>
      </c>
      <c r="D1459" s="66" t="s">
        <v>1012</v>
      </c>
      <c r="F1459" s="35" t="s">
        <v>181</v>
      </c>
      <c r="N1459" s="167" t="s">
        <v>1045</v>
      </c>
      <c r="O1459" s="67" t="s">
        <v>364</v>
      </c>
      <c r="R1459" s="67" t="s">
        <v>222</v>
      </c>
      <c r="S1459" s="87" t="s">
        <v>474</v>
      </c>
      <c r="T1459" s="87"/>
      <c r="U1459" s="87"/>
      <c r="V1459" s="87"/>
      <c r="W1459" s="94"/>
    </row>
    <row r="1460" spans="1:23" ht="15" customHeight="1" outlineLevel="1" x14ac:dyDescent="0.45">
      <c r="A1460" s="13">
        <v>1457</v>
      </c>
      <c r="B1460" s="8" t="s">
        <v>960</v>
      </c>
      <c r="C1460" s="32" t="s">
        <v>961</v>
      </c>
      <c r="D1460" s="66" t="s">
        <v>1012</v>
      </c>
      <c r="F1460" s="35" t="s">
        <v>181</v>
      </c>
      <c r="N1460" s="167" t="s">
        <v>1045</v>
      </c>
      <c r="O1460" s="67" t="s">
        <v>364</v>
      </c>
      <c r="R1460" s="67" t="s">
        <v>222</v>
      </c>
      <c r="S1460" s="87" t="s">
        <v>474</v>
      </c>
      <c r="T1460" s="87"/>
      <c r="U1460" s="87"/>
      <c r="V1460" s="87"/>
      <c r="W1460" s="94"/>
    </row>
    <row r="1461" spans="1:23" ht="15" customHeight="1" outlineLevel="1" x14ac:dyDescent="0.45">
      <c r="A1461" s="13">
        <v>1458</v>
      </c>
      <c r="B1461" s="8" t="s">
        <v>960</v>
      </c>
      <c r="C1461" s="32" t="s">
        <v>961</v>
      </c>
      <c r="D1461" s="66" t="s">
        <v>1012</v>
      </c>
      <c r="F1461" s="35" t="s">
        <v>181</v>
      </c>
      <c r="N1461" s="167" t="s">
        <v>1046</v>
      </c>
      <c r="O1461" s="67" t="s">
        <v>364</v>
      </c>
      <c r="R1461" s="67" t="s">
        <v>222</v>
      </c>
      <c r="S1461" s="87" t="s">
        <v>474</v>
      </c>
      <c r="T1461" s="87"/>
      <c r="U1461" s="87"/>
      <c r="V1461" s="87"/>
      <c r="W1461" s="94"/>
    </row>
    <row r="1462" spans="1:23" ht="15" customHeight="1" outlineLevel="1" x14ac:dyDescent="0.45">
      <c r="A1462" s="13">
        <v>1459</v>
      </c>
      <c r="B1462" s="8" t="s">
        <v>960</v>
      </c>
      <c r="C1462" s="32" t="s">
        <v>961</v>
      </c>
      <c r="D1462" s="66" t="s">
        <v>1012</v>
      </c>
      <c r="F1462" s="35" t="s">
        <v>181</v>
      </c>
      <c r="N1462" s="167" t="s">
        <v>1046</v>
      </c>
      <c r="O1462" s="67" t="s">
        <v>364</v>
      </c>
      <c r="R1462" s="67" t="s">
        <v>222</v>
      </c>
      <c r="S1462" s="87" t="s">
        <v>474</v>
      </c>
      <c r="T1462" s="87"/>
      <c r="U1462" s="87"/>
      <c r="V1462" s="87"/>
      <c r="W1462" s="94"/>
    </row>
    <row r="1463" spans="1:23" ht="15" customHeight="1" outlineLevel="1" x14ac:dyDescent="0.45">
      <c r="A1463" s="13">
        <v>1460</v>
      </c>
      <c r="B1463" s="8" t="s">
        <v>960</v>
      </c>
      <c r="C1463" s="32" t="s">
        <v>961</v>
      </c>
      <c r="D1463" s="66" t="s">
        <v>1012</v>
      </c>
      <c r="F1463" s="35" t="s">
        <v>181</v>
      </c>
      <c r="N1463" s="167" t="s">
        <v>1046</v>
      </c>
      <c r="O1463" s="67" t="s">
        <v>364</v>
      </c>
      <c r="R1463" s="67" t="s">
        <v>222</v>
      </c>
      <c r="S1463" s="87" t="s">
        <v>474</v>
      </c>
      <c r="T1463" s="87"/>
      <c r="U1463" s="87"/>
      <c r="V1463" s="87"/>
      <c r="W1463" s="94"/>
    </row>
    <row r="1464" spans="1:23" ht="15" customHeight="1" outlineLevel="1" x14ac:dyDescent="0.45">
      <c r="A1464" s="13">
        <v>1461</v>
      </c>
      <c r="B1464" s="8" t="s">
        <v>960</v>
      </c>
      <c r="C1464" s="32" t="s">
        <v>961</v>
      </c>
      <c r="D1464" s="66" t="s">
        <v>1012</v>
      </c>
      <c r="F1464" s="35" t="s">
        <v>181</v>
      </c>
      <c r="N1464" s="167" t="s">
        <v>1046</v>
      </c>
      <c r="O1464" s="67" t="s">
        <v>364</v>
      </c>
      <c r="R1464" s="67" t="s">
        <v>222</v>
      </c>
      <c r="S1464" s="87" t="s">
        <v>474</v>
      </c>
      <c r="T1464" s="87"/>
      <c r="U1464" s="87"/>
      <c r="V1464" s="87"/>
      <c r="W1464" s="94"/>
    </row>
    <row r="1465" spans="1:23" ht="15" customHeight="1" outlineLevel="1" x14ac:dyDescent="0.45">
      <c r="A1465" s="13">
        <v>1462</v>
      </c>
      <c r="B1465" s="8" t="s">
        <v>960</v>
      </c>
      <c r="C1465" s="32" t="s">
        <v>961</v>
      </c>
      <c r="D1465" s="66" t="s">
        <v>1012</v>
      </c>
      <c r="F1465" s="35" t="s">
        <v>181</v>
      </c>
      <c r="N1465" s="167" t="s">
        <v>1046</v>
      </c>
      <c r="O1465" s="67" t="s">
        <v>364</v>
      </c>
      <c r="R1465" s="67" t="s">
        <v>222</v>
      </c>
      <c r="S1465" s="87" t="s">
        <v>474</v>
      </c>
      <c r="T1465" s="87"/>
      <c r="U1465" s="87"/>
      <c r="V1465" s="87"/>
      <c r="W1465" s="94"/>
    </row>
    <row r="1466" spans="1:23" ht="15" customHeight="1" outlineLevel="1" x14ac:dyDescent="0.45">
      <c r="A1466" s="13">
        <v>1463</v>
      </c>
      <c r="B1466" s="8" t="s">
        <v>960</v>
      </c>
      <c r="C1466" s="32" t="s">
        <v>961</v>
      </c>
      <c r="D1466" s="66" t="s">
        <v>1012</v>
      </c>
      <c r="F1466" s="35" t="s">
        <v>181</v>
      </c>
      <c r="N1466" s="167" t="s">
        <v>1046</v>
      </c>
      <c r="O1466" s="67" t="s">
        <v>364</v>
      </c>
      <c r="R1466" s="67" t="s">
        <v>222</v>
      </c>
      <c r="S1466" s="87" t="s">
        <v>474</v>
      </c>
      <c r="T1466" s="87"/>
      <c r="U1466" s="87"/>
      <c r="V1466" s="87"/>
      <c r="W1466" s="94"/>
    </row>
    <row r="1467" spans="1:23" ht="15" customHeight="1" outlineLevel="1" x14ac:dyDescent="0.45">
      <c r="A1467" s="13">
        <v>1464</v>
      </c>
      <c r="B1467" s="8" t="s">
        <v>960</v>
      </c>
      <c r="C1467" s="32" t="s">
        <v>961</v>
      </c>
      <c r="D1467" s="66" t="s">
        <v>1012</v>
      </c>
      <c r="F1467" s="35" t="s">
        <v>181</v>
      </c>
      <c r="N1467" s="167" t="s">
        <v>1047</v>
      </c>
      <c r="O1467" s="67" t="s">
        <v>364</v>
      </c>
      <c r="R1467" s="67" t="s">
        <v>222</v>
      </c>
      <c r="S1467" s="87" t="s">
        <v>474</v>
      </c>
      <c r="T1467" s="87"/>
      <c r="U1467" s="87"/>
      <c r="V1467" s="87"/>
      <c r="W1467" s="94"/>
    </row>
    <row r="1468" spans="1:23" ht="15" customHeight="1" outlineLevel="1" x14ac:dyDescent="0.45">
      <c r="A1468" s="13">
        <v>1465</v>
      </c>
      <c r="B1468" s="8" t="s">
        <v>960</v>
      </c>
      <c r="C1468" s="32" t="s">
        <v>961</v>
      </c>
      <c r="D1468" s="66" t="s">
        <v>1012</v>
      </c>
      <c r="F1468" s="35" t="s">
        <v>181</v>
      </c>
      <c r="N1468" s="167" t="s">
        <v>1047</v>
      </c>
      <c r="O1468" s="67" t="s">
        <v>364</v>
      </c>
      <c r="R1468" s="67" t="s">
        <v>222</v>
      </c>
      <c r="S1468" s="87" t="s">
        <v>474</v>
      </c>
      <c r="T1468" s="87"/>
      <c r="U1468" s="87"/>
      <c r="V1468" s="87"/>
      <c r="W1468" s="94"/>
    </row>
    <row r="1469" spans="1:23" ht="15" customHeight="1" outlineLevel="1" x14ac:dyDescent="0.45">
      <c r="A1469" s="13">
        <v>1466</v>
      </c>
      <c r="B1469" s="8" t="s">
        <v>960</v>
      </c>
      <c r="C1469" s="32" t="s">
        <v>961</v>
      </c>
      <c r="D1469" s="66" t="s">
        <v>1012</v>
      </c>
      <c r="F1469" s="35" t="s">
        <v>181</v>
      </c>
      <c r="N1469" s="167" t="s">
        <v>1048</v>
      </c>
      <c r="O1469" s="67" t="s">
        <v>364</v>
      </c>
      <c r="R1469" s="67" t="s">
        <v>222</v>
      </c>
      <c r="S1469" s="87" t="s">
        <v>474</v>
      </c>
      <c r="T1469" s="87"/>
      <c r="U1469" s="87"/>
      <c r="V1469" s="87"/>
      <c r="W1469" s="94"/>
    </row>
    <row r="1470" spans="1:23" ht="15" customHeight="1" outlineLevel="1" x14ac:dyDescent="0.45">
      <c r="A1470" s="13">
        <v>1467</v>
      </c>
      <c r="B1470" s="8" t="s">
        <v>960</v>
      </c>
      <c r="C1470" s="32" t="s">
        <v>961</v>
      </c>
      <c r="D1470" s="66" t="s">
        <v>1012</v>
      </c>
      <c r="F1470" s="35" t="s">
        <v>181</v>
      </c>
      <c r="N1470" s="167" t="s">
        <v>1048</v>
      </c>
      <c r="O1470" s="67" t="s">
        <v>364</v>
      </c>
      <c r="R1470" s="67" t="s">
        <v>222</v>
      </c>
      <c r="S1470" s="87" t="s">
        <v>474</v>
      </c>
      <c r="T1470" s="87"/>
      <c r="U1470" s="87"/>
      <c r="V1470" s="87"/>
      <c r="W1470" s="94"/>
    </row>
    <row r="1471" spans="1:23" ht="15" customHeight="1" outlineLevel="1" x14ac:dyDescent="0.45">
      <c r="A1471" s="13">
        <v>1468</v>
      </c>
      <c r="B1471" s="8" t="s">
        <v>960</v>
      </c>
      <c r="C1471" s="32" t="s">
        <v>961</v>
      </c>
      <c r="D1471" s="66" t="s">
        <v>1012</v>
      </c>
      <c r="F1471" s="35" t="s">
        <v>181</v>
      </c>
      <c r="N1471" s="167" t="s">
        <v>1049</v>
      </c>
      <c r="O1471" s="67" t="s">
        <v>364</v>
      </c>
      <c r="R1471" s="67" t="s">
        <v>222</v>
      </c>
      <c r="S1471" s="87" t="s">
        <v>474</v>
      </c>
      <c r="T1471" s="87"/>
      <c r="U1471" s="87"/>
      <c r="V1471" s="87"/>
      <c r="W1471" s="94"/>
    </row>
    <row r="1472" spans="1:23" ht="15" customHeight="1" outlineLevel="1" x14ac:dyDescent="0.45">
      <c r="A1472" s="13">
        <v>1469</v>
      </c>
      <c r="B1472" s="8" t="s">
        <v>960</v>
      </c>
      <c r="C1472" s="32" t="s">
        <v>961</v>
      </c>
      <c r="D1472" s="66" t="s">
        <v>1012</v>
      </c>
      <c r="F1472" s="35" t="s">
        <v>181</v>
      </c>
      <c r="N1472" s="167" t="s">
        <v>1049</v>
      </c>
      <c r="O1472" s="67" t="s">
        <v>364</v>
      </c>
      <c r="R1472" s="67" t="s">
        <v>222</v>
      </c>
      <c r="S1472" s="87" t="s">
        <v>474</v>
      </c>
      <c r="T1472" s="87"/>
      <c r="U1472" s="87"/>
      <c r="V1472" s="87"/>
      <c r="W1472" s="94"/>
    </row>
    <row r="1473" spans="1:23" ht="15" customHeight="1" outlineLevel="1" x14ac:dyDescent="0.45">
      <c r="A1473" s="13">
        <v>1470</v>
      </c>
      <c r="B1473" s="8" t="s">
        <v>960</v>
      </c>
      <c r="C1473" s="32" t="s">
        <v>961</v>
      </c>
      <c r="D1473" s="66" t="s">
        <v>1012</v>
      </c>
      <c r="F1473" s="35" t="s">
        <v>181</v>
      </c>
      <c r="N1473" s="167" t="s">
        <v>1050</v>
      </c>
      <c r="O1473" s="67" t="s">
        <v>364</v>
      </c>
      <c r="R1473" s="67" t="s">
        <v>222</v>
      </c>
      <c r="S1473" s="87" t="s">
        <v>474</v>
      </c>
      <c r="T1473" s="87"/>
      <c r="U1473" s="87"/>
      <c r="V1473" s="87"/>
      <c r="W1473" s="94"/>
    </row>
    <row r="1474" spans="1:23" ht="15" customHeight="1" outlineLevel="1" x14ac:dyDescent="0.45">
      <c r="A1474" s="13">
        <v>1471</v>
      </c>
      <c r="B1474" s="8" t="s">
        <v>960</v>
      </c>
      <c r="C1474" s="32" t="s">
        <v>961</v>
      </c>
      <c r="D1474" s="66" t="s">
        <v>1012</v>
      </c>
      <c r="F1474" s="35" t="s">
        <v>181</v>
      </c>
      <c r="N1474" s="167" t="s">
        <v>1050</v>
      </c>
      <c r="O1474" s="67" t="s">
        <v>364</v>
      </c>
      <c r="R1474" s="67" t="s">
        <v>222</v>
      </c>
      <c r="S1474" s="87" t="s">
        <v>474</v>
      </c>
      <c r="T1474" s="87"/>
      <c r="U1474" s="87"/>
      <c r="V1474" s="87"/>
      <c r="W1474" s="94"/>
    </row>
    <row r="1475" spans="1:23" ht="15" customHeight="1" outlineLevel="1" x14ac:dyDescent="0.45">
      <c r="A1475" s="13">
        <v>1472</v>
      </c>
      <c r="B1475" s="8" t="s">
        <v>960</v>
      </c>
      <c r="C1475" s="32" t="s">
        <v>961</v>
      </c>
      <c r="D1475" s="66" t="s">
        <v>994</v>
      </c>
      <c r="F1475" s="35" t="s">
        <v>181</v>
      </c>
      <c r="N1475" s="167" t="s">
        <v>995</v>
      </c>
      <c r="O1475" s="67" t="s">
        <v>364</v>
      </c>
      <c r="R1475" s="67" t="s">
        <v>222</v>
      </c>
      <c r="S1475" s="87" t="s">
        <v>474</v>
      </c>
      <c r="T1475" s="87"/>
      <c r="U1475" s="87"/>
      <c r="V1475" s="87"/>
      <c r="W1475" s="94"/>
    </row>
    <row r="1476" spans="1:23" ht="15" customHeight="1" outlineLevel="1" x14ac:dyDescent="0.45">
      <c r="A1476" s="13">
        <v>1473</v>
      </c>
      <c r="B1476" s="8" t="s">
        <v>960</v>
      </c>
      <c r="C1476" s="32" t="s">
        <v>961</v>
      </c>
      <c r="D1476" s="66" t="s">
        <v>994</v>
      </c>
      <c r="F1476" s="35" t="s">
        <v>181</v>
      </c>
      <c r="N1476" s="167" t="s">
        <v>995</v>
      </c>
      <c r="O1476" s="67" t="s">
        <v>364</v>
      </c>
      <c r="R1476" s="67" t="s">
        <v>222</v>
      </c>
      <c r="S1476" s="87" t="s">
        <v>474</v>
      </c>
      <c r="T1476" s="87"/>
      <c r="U1476" s="87"/>
      <c r="V1476" s="87"/>
      <c r="W1476" s="94"/>
    </row>
    <row r="1477" spans="1:23" ht="15" customHeight="1" outlineLevel="1" x14ac:dyDescent="0.45">
      <c r="A1477" s="13">
        <v>1474</v>
      </c>
      <c r="B1477" s="8" t="s">
        <v>960</v>
      </c>
      <c r="C1477" s="32" t="s">
        <v>961</v>
      </c>
      <c r="D1477" s="67" t="s">
        <v>1019</v>
      </c>
      <c r="F1477" s="35" t="s">
        <v>181</v>
      </c>
      <c r="N1477" s="167" t="s">
        <v>1051</v>
      </c>
      <c r="O1477" s="67" t="s">
        <v>364</v>
      </c>
      <c r="R1477" s="67" t="s">
        <v>222</v>
      </c>
      <c r="S1477" s="87" t="s">
        <v>474</v>
      </c>
      <c r="T1477" s="87"/>
      <c r="U1477" s="87"/>
      <c r="V1477" s="87"/>
      <c r="W1477" s="94"/>
    </row>
    <row r="1478" spans="1:23" ht="15" customHeight="1" outlineLevel="1" x14ac:dyDescent="0.45">
      <c r="A1478" s="13">
        <v>1475</v>
      </c>
      <c r="B1478" s="8" t="s">
        <v>960</v>
      </c>
      <c r="C1478" s="32" t="s">
        <v>961</v>
      </c>
      <c r="D1478" s="67" t="s">
        <v>1019</v>
      </c>
      <c r="F1478" s="35" t="s">
        <v>181</v>
      </c>
      <c r="N1478" s="167" t="s">
        <v>1052</v>
      </c>
      <c r="O1478" s="67" t="s">
        <v>364</v>
      </c>
      <c r="R1478" s="67" t="s">
        <v>222</v>
      </c>
      <c r="S1478" s="87" t="s">
        <v>474</v>
      </c>
      <c r="T1478" s="87"/>
      <c r="U1478" s="87"/>
      <c r="V1478" s="87"/>
      <c r="W1478" s="94"/>
    </row>
    <row r="1479" spans="1:23" ht="15" customHeight="1" outlineLevel="1" x14ac:dyDescent="0.45">
      <c r="A1479" s="13">
        <v>1476</v>
      </c>
      <c r="B1479" s="8" t="s">
        <v>960</v>
      </c>
      <c r="C1479" s="32" t="s">
        <v>961</v>
      </c>
      <c r="D1479" s="67" t="s">
        <v>1019</v>
      </c>
      <c r="F1479" s="35" t="s">
        <v>181</v>
      </c>
      <c r="N1479" s="167" t="s">
        <v>1053</v>
      </c>
      <c r="O1479" s="67" t="s">
        <v>364</v>
      </c>
      <c r="R1479" s="67" t="s">
        <v>222</v>
      </c>
      <c r="S1479" s="87" t="s">
        <v>474</v>
      </c>
      <c r="T1479" s="87"/>
      <c r="U1479" s="87"/>
      <c r="V1479" s="87"/>
      <c r="W1479" s="94"/>
    </row>
    <row r="1480" spans="1:23" ht="15" customHeight="1" outlineLevel="1" x14ac:dyDescent="0.45">
      <c r="A1480" s="13">
        <v>1477</v>
      </c>
      <c r="B1480" s="8" t="s">
        <v>960</v>
      </c>
      <c r="C1480" s="32" t="s">
        <v>961</v>
      </c>
      <c r="D1480" s="67" t="s">
        <v>1019</v>
      </c>
      <c r="F1480" s="35" t="s">
        <v>181</v>
      </c>
      <c r="N1480" s="167" t="s">
        <v>1054</v>
      </c>
      <c r="O1480" s="67" t="s">
        <v>364</v>
      </c>
      <c r="R1480" s="67" t="s">
        <v>222</v>
      </c>
      <c r="S1480" s="87" t="s">
        <v>474</v>
      </c>
      <c r="T1480" s="87"/>
      <c r="U1480" s="87"/>
      <c r="V1480" s="87"/>
      <c r="W1480" s="94"/>
    </row>
    <row r="1481" spans="1:23" ht="15" customHeight="1" outlineLevel="1" x14ac:dyDescent="0.45">
      <c r="A1481" s="13">
        <v>1478</v>
      </c>
      <c r="B1481" s="8" t="s">
        <v>960</v>
      </c>
      <c r="C1481" s="32" t="s">
        <v>961</v>
      </c>
      <c r="D1481" s="67" t="s">
        <v>1019</v>
      </c>
      <c r="F1481" s="35" t="s">
        <v>181</v>
      </c>
      <c r="N1481" s="167" t="s">
        <v>1055</v>
      </c>
      <c r="O1481" s="67" t="s">
        <v>364</v>
      </c>
      <c r="R1481" s="67" t="s">
        <v>222</v>
      </c>
      <c r="S1481" s="87" t="s">
        <v>474</v>
      </c>
      <c r="T1481" s="87"/>
      <c r="U1481" s="87"/>
      <c r="V1481" s="87"/>
      <c r="W1481" s="94"/>
    </row>
    <row r="1482" spans="1:23" ht="15" customHeight="1" outlineLevel="1" x14ac:dyDescent="0.45">
      <c r="A1482" s="13">
        <v>1479</v>
      </c>
      <c r="B1482" s="8" t="s">
        <v>960</v>
      </c>
      <c r="C1482" s="32" t="s">
        <v>961</v>
      </c>
      <c r="D1482" s="67" t="s">
        <v>1019</v>
      </c>
      <c r="F1482" s="35" t="s">
        <v>181</v>
      </c>
      <c r="N1482" s="167" t="s">
        <v>1051</v>
      </c>
      <c r="O1482" s="67" t="s">
        <v>364</v>
      </c>
      <c r="R1482" s="67" t="s">
        <v>222</v>
      </c>
      <c r="S1482" s="87" t="s">
        <v>474</v>
      </c>
      <c r="T1482" s="87"/>
      <c r="U1482" s="87"/>
      <c r="V1482" s="87"/>
      <c r="W1482" s="94"/>
    </row>
    <row r="1483" spans="1:23" ht="15" customHeight="1" outlineLevel="1" x14ac:dyDescent="0.45">
      <c r="A1483" s="13">
        <v>1480</v>
      </c>
      <c r="B1483" s="8" t="s">
        <v>960</v>
      </c>
      <c r="C1483" s="32" t="s">
        <v>961</v>
      </c>
      <c r="D1483" s="67" t="s">
        <v>1019</v>
      </c>
      <c r="F1483" s="35" t="s">
        <v>181</v>
      </c>
      <c r="N1483" s="167" t="s">
        <v>1052</v>
      </c>
      <c r="O1483" s="67" t="s">
        <v>364</v>
      </c>
      <c r="R1483" s="67" t="s">
        <v>222</v>
      </c>
      <c r="S1483" s="87" t="s">
        <v>474</v>
      </c>
      <c r="T1483" s="87"/>
      <c r="U1483" s="87"/>
      <c r="V1483" s="87"/>
      <c r="W1483" s="94"/>
    </row>
    <row r="1484" spans="1:23" ht="15" customHeight="1" outlineLevel="1" x14ac:dyDescent="0.45">
      <c r="A1484" s="13">
        <v>1481</v>
      </c>
      <c r="B1484" s="8" t="s">
        <v>960</v>
      </c>
      <c r="C1484" s="32" t="s">
        <v>961</v>
      </c>
      <c r="D1484" s="67" t="s">
        <v>1019</v>
      </c>
      <c r="F1484" s="35" t="s">
        <v>181</v>
      </c>
      <c r="N1484" s="167" t="s">
        <v>1053</v>
      </c>
      <c r="O1484" s="67" t="s">
        <v>364</v>
      </c>
      <c r="R1484" s="67" t="s">
        <v>222</v>
      </c>
      <c r="S1484" s="87" t="s">
        <v>474</v>
      </c>
      <c r="T1484" s="87"/>
      <c r="U1484" s="87"/>
      <c r="V1484" s="87"/>
      <c r="W1484" s="94"/>
    </row>
    <row r="1485" spans="1:23" ht="15" customHeight="1" outlineLevel="1" x14ac:dyDescent="0.45">
      <c r="A1485" s="13">
        <v>1482</v>
      </c>
      <c r="B1485" s="8" t="s">
        <v>960</v>
      </c>
      <c r="C1485" s="32" t="s">
        <v>961</v>
      </c>
      <c r="D1485" s="67" t="s">
        <v>1019</v>
      </c>
      <c r="F1485" s="35" t="s">
        <v>181</v>
      </c>
      <c r="N1485" s="167" t="s">
        <v>1054</v>
      </c>
      <c r="O1485" s="67" t="s">
        <v>364</v>
      </c>
      <c r="R1485" s="67" t="s">
        <v>222</v>
      </c>
      <c r="S1485" s="87" t="s">
        <v>474</v>
      </c>
      <c r="T1485" s="87"/>
      <c r="U1485" s="87"/>
      <c r="V1485" s="87"/>
      <c r="W1485" s="94"/>
    </row>
    <row r="1486" spans="1:23" ht="15" customHeight="1" outlineLevel="1" x14ac:dyDescent="0.45">
      <c r="A1486" s="13">
        <v>1483</v>
      </c>
      <c r="B1486" s="8" t="s">
        <v>960</v>
      </c>
      <c r="C1486" s="32" t="s">
        <v>961</v>
      </c>
      <c r="D1486" s="67" t="s">
        <v>1019</v>
      </c>
      <c r="F1486" s="35" t="s">
        <v>181</v>
      </c>
      <c r="N1486" s="167" t="s">
        <v>1055</v>
      </c>
      <c r="O1486" s="67" t="s">
        <v>364</v>
      </c>
      <c r="R1486" s="67" t="s">
        <v>222</v>
      </c>
      <c r="S1486" s="87" t="s">
        <v>474</v>
      </c>
      <c r="T1486" s="87"/>
      <c r="U1486" s="87"/>
      <c r="V1486" s="87"/>
      <c r="W1486" s="94"/>
    </row>
    <row r="1487" spans="1:23" ht="15" customHeight="1" outlineLevel="1" x14ac:dyDescent="0.45">
      <c r="A1487" s="13">
        <v>1484</v>
      </c>
      <c r="B1487" s="8" t="s">
        <v>960</v>
      </c>
      <c r="C1487" s="32" t="s">
        <v>961</v>
      </c>
      <c r="D1487" s="67" t="s">
        <v>1019</v>
      </c>
      <c r="F1487" s="35" t="s">
        <v>181</v>
      </c>
      <c r="N1487" s="167" t="s">
        <v>1051</v>
      </c>
      <c r="O1487" s="67" t="s">
        <v>364</v>
      </c>
      <c r="R1487" s="67" t="s">
        <v>222</v>
      </c>
      <c r="S1487" s="87" t="s">
        <v>474</v>
      </c>
      <c r="T1487" s="87"/>
      <c r="U1487" s="87"/>
      <c r="V1487" s="87"/>
      <c r="W1487" s="94"/>
    </row>
    <row r="1488" spans="1:23" ht="15" customHeight="1" outlineLevel="1" x14ac:dyDescent="0.45">
      <c r="A1488" s="13">
        <v>1485</v>
      </c>
      <c r="B1488" s="8" t="s">
        <v>960</v>
      </c>
      <c r="C1488" s="32" t="s">
        <v>961</v>
      </c>
      <c r="D1488" s="67" t="s">
        <v>1019</v>
      </c>
      <c r="F1488" s="35" t="s">
        <v>181</v>
      </c>
      <c r="N1488" s="167" t="s">
        <v>1052</v>
      </c>
      <c r="O1488" s="67" t="s">
        <v>364</v>
      </c>
      <c r="R1488" s="67" t="s">
        <v>222</v>
      </c>
      <c r="S1488" s="87" t="s">
        <v>474</v>
      </c>
      <c r="T1488" s="87"/>
      <c r="U1488" s="87"/>
      <c r="V1488" s="87"/>
      <c r="W1488" s="94"/>
    </row>
    <row r="1489" spans="1:23" ht="15" customHeight="1" outlineLevel="1" x14ac:dyDescent="0.45">
      <c r="A1489" s="13">
        <v>1486</v>
      </c>
      <c r="B1489" s="8" t="s">
        <v>960</v>
      </c>
      <c r="C1489" s="32" t="s">
        <v>961</v>
      </c>
      <c r="D1489" s="67" t="s">
        <v>1019</v>
      </c>
      <c r="F1489" s="35" t="s">
        <v>181</v>
      </c>
      <c r="N1489" s="167" t="s">
        <v>1053</v>
      </c>
      <c r="O1489" s="67" t="s">
        <v>364</v>
      </c>
      <c r="R1489" s="67" t="s">
        <v>222</v>
      </c>
      <c r="S1489" s="87" t="s">
        <v>474</v>
      </c>
      <c r="T1489" s="87"/>
      <c r="U1489" s="87"/>
      <c r="V1489" s="87"/>
      <c r="W1489" s="94"/>
    </row>
    <row r="1490" spans="1:23" ht="15" customHeight="1" outlineLevel="1" x14ac:dyDescent="0.45">
      <c r="A1490" s="13">
        <v>1487</v>
      </c>
      <c r="B1490" s="8" t="s">
        <v>960</v>
      </c>
      <c r="C1490" s="32" t="s">
        <v>961</v>
      </c>
      <c r="D1490" s="67" t="s">
        <v>1019</v>
      </c>
      <c r="F1490" s="35" t="s">
        <v>181</v>
      </c>
      <c r="N1490" s="167" t="s">
        <v>1054</v>
      </c>
      <c r="O1490" s="67" t="s">
        <v>364</v>
      </c>
      <c r="R1490" s="67" t="s">
        <v>222</v>
      </c>
      <c r="S1490" s="87" t="s">
        <v>474</v>
      </c>
      <c r="T1490" s="87"/>
      <c r="U1490" s="87"/>
      <c r="V1490" s="87"/>
      <c r="W1490" s="94"/>
    </row>
    <row r="1491" spans="1:23" ht="15" customHeight="1" outlineLevel="1" x14ac:dyDescent="0.45">
      <c r="A1491" s="13">
        <v>1488</v>
      </c>
      <c r="B1491" s="8" t="s">
        <v>960</v>
      </c>
      <c r="C1491" s="32" t="s">
        <v>961</v>
      </c>
      <c r="D1491" s="67" t="s">
        <v>1019</v>
      </c>
      <c r="F1491" s="35" t="s">
        <v>181</v>
      </c>
      <c r="N1491" s="167" t="s">
        <v>1055</v>
      </c>
      <c r="O1491" s="67" t="s">
        <v>364</v>
      </c>
      <c r="R1491" s="67" t="s">
        <v>222</v>
      </c>
      <c r="S1491" s="87" t="s">
        <v>474</v>
      </c>
      <c r="T1491" s="87"/>
      <c r="U1491" s="87"/>
      <c r="V1491" s="87"/>
      <c r="W1491" s="94"/>
    </row>
    <row r="1492" spans="1:23" ht="15" customHeight="1" outlineLevel="1" x14ac:dyDescent="0.45">
      <c r="A1492" s="13">
        <v>1489</v>
      </c>
      <c r="B1492" s="8" t="s">
        <v>960</v>
      </c>
      <c r="C1492" s="32" t="s">
        <v>961</v>
      </c>
      <c r="D1492" s="67" t="s">
        <v>1056</v>
      </c>
      <c r="F1492" s="35" t="s">
        <v>181</v>
      </c>
      <c r="N1492" s="167" t="s">
        <v>1057</v>
      </c>
      <c r="O1492" s="67" t="s">
        <v>364</v>
      </c>
      <c r="R1492" s="67" t="s">
        <v>222</v>
      </c>
      <c r="S1492" s="87" t="s">
        <v>474</v>
      </c>
      <c r="T1492" s="87"/>
      <c r="U1492" s="87"/>
      <c r="V1492" s="87"/>
      <c r="W1492" s="94"/>
    </row>
    <row r="1493" spans="1:23" ht="15" customHeight="1" outlineLevel="1" x14ac:dyDescent="0.45">
      <c r="A1493" s="13">
        <v>1490</v>
      </c>
      <c r="B1493" s="8" t="s">
        <v>960</v>
      </c>
      <c r="C1493" s="32" t="s">
        <v>961</v>
      </c>
      <c r="D1493" s="67" t="s">
        <v>1056</v>
      </c>
      <c r="F1493" s="35" t="s">
        <v>181</v>
      </c>
      <c r="N1493" s="167" t="s">
        <v>1057</v>
      </c>
      <c r="O1493" s="67" t="s">
        <v>364</v>
      </c>
      <c r="R1493" s="67" t="s">
        <v>222</v>
      </c>
      <c r="S1493" s="87" t="s">
        <v>474</v>
      </c>
      <c r="T1493" s="87"/>
      <c r="U1493" s="87"/>
      <c r="V1493" s="87"/>
      <c r="W1493" s="94"/>
    </row>
    <row r="1494" spans="1:23" ht="15" customHeight="1" outlineLevel="1" x14ac:dyDescent="0.45">
      <c r="A1494" s="13">
        <v>1491</v>
      </c>
      <c r="B1494" s="8" t="s">
        <v>960</v>
      </c>
      <c r="C1494" s="32" t="s">
        <v>961</v>
      </c>
      <c r="D1494" s="67" t="s">
        <v>1056</v>
      </c>
      <c r="F1494" s="35" t="s">
        <v>181</v>
      </c>
      <c r="N1494" s="167" t="s">
        <v>1057</v>
      </c>
      <c r="O1494" s="67" t="s">
        <v>364</v>
      </c>
      <c r="R1494" s="67" t="s">
        <v>222</v>
      </c>
      <c r="S1494" s="87" t="s">
        <v>474</v>
      </c>
      <c r="T1494" s="87"/>
      <c r="U1494" s="87"/>
      <c r="V1494" s="87"/>
      <c r="W1494" s="94"/>
    </row>
    <row r="1495" spans="1:23" ht="15" customHeight="1" outlineLevel="1" x14ac:dyDescent="0.45">
      <c r="A1495" s="13">
        <v>1492</v>
      </c>
      <c r="B1495" s="8" t="s">
        <v>960</v>
      </c>
      <c r="C1495" s="32" t="s">
        <v>961</v>
      </c>
      <c r="D1495" s="67" t="s">
        <v>1056</v>
      </c>
      <c r="F1495" s="35" t="s">
        <v>181</v>
      </c>
      <c r="N1495" s="167" t="s">
        <v>1057</v>
      </c>
      <c r="O1495" s="67" t="s">
        <v>364</v>
      </c>
      <c r="R1495" s="67" t="s">
        <v>222</v>
      </c>
      <c r="S1495" s="87" t="s">
        <v>474</v>
      </c>
      <c r="T1495" s="87"/>
      <c r="U1495" s="87"/>
      <c r="V1495" s="87"/>
      <c r="W1495" s="94"/>
    </row>
    <row r="1496" spans="1:23" ht="15" customHeight="1" outlineLevel="1" x14ac:dyDescent="0.45">
      <c r="A1496" s="13">
        <v>1493</v>
      </c>
      <c r="B1496" s="8" t="s">
        <v>960</v>
      </c>
      <c r="C1496" s="32" t="s">
        <v>961</v>
      </c>
      <c r="D1496" s="67" t="s">
        <v>1056</v>
      </c>
      <c r="F1496" s="35" t="s">
        <v>181</v>
      </c>
      <c r="N1496" s="167" t="s">
        <v>1057</v>
      </c>
      <c r="O1496" s="67" t="s">
        <v>364</v>
      </c>
      <c r="R1496" s="67" t="s">
        <v>222</v>
      </c>
      <c r="S1496" s="87" t="s">
        <v>474</v>
      </c>
      <c r="T1496" s="87"/>
      <c r="U1496" s="87"/>
      <c r="V1496" s="87"/>
      <c r="W1496" s="94"/>
    </row>
    <row r="1497" spans="1:23" ht="15" customHeight="1" outlineLevel="1" x14ac:dyDescent="0.45">
      <c r="A1497" s="13">
        <v>1494</v>
      </c>
      <c r="B1497" s="8" t="s">
        <v>960</v>
      </c>
      <c r="C1497" s="32" t="s">
        <v>961</v>
      </c>
      <c r="D1497" s="67" t="s">
        <v>1056</v>
      </c>
      <c r="F1497" s="35" t="s">
        <v>181</v>
      </c>
      <c r="N1497" s="167" t="s">
        <v>1057</v>
      </c>
      <c r="O1497" s="67" t="s">
        <v>364</v>
      </c>
      <c r="R1497" s="67" t="s">
        <v>222</v>
      </c>
      <c r="S1497" s="87" t="s">
        <v>474</v>
      </c>
      <c r="T1497" s="87"/>
      <c r="U1497" s="87"/>
      <c r="V1497" s="87"/>
      <c r="W1497" s="94"/>
    </row>
    <row r="1498" spans="1:23" ht="15" customHeight="1" outlineLevel="1" x14ac:dyDescent="0.45">
      <c r="A1498" s="13">
        <v>1495</v>
      </c>
      <c r="B1498" s="8" t="s">
        <v>960</v>
      </c>
      <c r="C1498" s="32" t="s">
        <v>961</v>
      </c>
      <c r="D1498" s="67" t="s">
        <v>1056</v>
      </c>
      <c r="F1498" s="35" t="s">
        <v>181</v>
      </c>
      <c r="N1498" s="167" t="s">
        <v>1057</v>
      </c>
      <c r="O1498" s="67" t="s">
        <v>364</v>
      </c>
      <c r="R1498" s="67" t="s">
        <v>222</v>
      </c>
      <c r="S1498" s="87" t="s">
        <v>474</v>
      </c>
      <c r="T1498" s="87"/>
      <c r="U1498" s="87"/>
      <c r="V1498" s="87"/>
      <c r="W1498" s="94"/>
    </row>
    <row r="1499" spans="1:23" ht="15" customHeight="1" outlineLevel="1" x14ac:dyDescent="0.45">
      <c r="A1499" s="13">
        <v>1496</v>
      </c>
      <c r="B1499" s="8" t="s">
        <v>960</v>
      </c>
      <c r="C1499" s="32" t="s">
        <v>961</v>
      </c>
      <c r="D1499" s="66" t="s">
        <v>1058</v>
      </c>
      <c r="F1499" s="35" t="s">
        <v>181</v>
      </c>
      <c r="N1499" s="167" t="s">
        <v>1059</v>
      </c>
      <c r="O1499" s="67" t="s">
        <v>364</v>
      </c>
      <c r="R1499" s="14" t="s">
        <v>222</v>
      </c>
      <c r="S1499" s="87" t="s">
        <v>474</v>
      </c>
      <c r="T1499" s="87"/>
      <c r="U1499" s="87"/>
      <c r="V1499" s="87"/>
      <c r="W1499" s="94"/>
    </row>
    <row r="1500" spans="1:23" ht="15" customHeight="1" outlineLevel="1" x14ac:dyDescent="0.45">
      <c r="A1500" s="13">
        <v>1497</v>
      </c>
      <c r="B1500" s="8" t="s">
        <v>960</v>
      </c>
      <c r="C1500" s="32" t="s">
        <v>961</v>
      </c>
      <c r="D1500" s="66" t="s">
        <v>1058</v>
      </c>
      <c r="F1500" s="35" t="s">
        <v>181</v>
      </c>
      <c r="N1500" s="167" t="s">
        <v>1060</v>
      </c>
      <c r="O1500" s="67" t="s">
        <v>364</v>
      </c>
      <c r="R1500" s="14" t="s">
        <v>222</v>
      </c>
      <c r="S1500" s="87" t="s">
        <v>474</v>
      </c>
      <c r="T1500" s="87"/>
      <c r="U1500" s="87"/>
      <c r="V1500" s="87"/>
      <c r="W1500" s="94"/>
    </row>
    <row r="1501" spans="1:23" ht="15" customHeight="1" outlineLevel="1" x14ac:dyDescent="0.45">
      <c r="A1501" s="13">
        <v>1498</v>
      </c>
      <c r="B1501" s="8" t="s">
        <v>960</v>
      </c>
      <c r="C1501" s="32" t="s">
        <v>961</v>
      </c>
      <c r="D1501" s="66" t="s">
        <v>1058</v>
      </c>
      <c r="F1501" s="35" t="s">
        <v>181</v>
      </c>
      <c r="N1501" s="167" t="s">
        <v>1061</v>
      </c>
      <c r="O1501" s="67" t="s">
        <v>364</v>
      </c>
      <c r="R1501" s="14" t="s">
        <v>222</v>
      </c>
      <c r="S1501" s="87" t="s">
        <v>474</v>
      </c>
      <c r="T1501" s="87"/>
      <c r="U1501" s="87"/>
      <c r="V1501" s="87"/>
      <c r="W1501" s="94"/>
    </row>
    <row r="1502" spans="1:23" ht="15" customHeight="1" outlineLevel="1" x14ac:dyDescent="0.45">
      <c r="A1502" s="13">
        <v>1499</v>
      </c>
      <c r="B1502" s="8" t="s">
        <v>960</v>
      </c>
      <c r="C1502" s="32" t="s">
        <v>961</v>
      </c>
      <c r="D1502" s="66" t="s">
        <v>1062</v>
      </c>
      <c r="F1502" s="35" t="s">
        <v>181</v>
      </c>
      <c r="N1502" s="167" t="s">
        <v>1063</v>
      </c>
      <c r="O1502" s="67" t="s">
        <v>364</v>
      </c>
      <c r="R1502" s="14" t="s">
        <v>222</v>
      </c>
      <c r="S1502" s="87" t="s">
        <v>474</v>
      </c>
      <c r="T1502" s="87"/>
      <c r="U1502" s="87"/>
      <c r="V1502" s="87"/>
      <c r="W1502" s="94"/>
    </row>
    <row r="1503" spans="1:23" ht="15" customHeight="1" outlineLevel="1" x14ac:dyDescent="0.45">
      <c r="A1503" s="13">
        <v>1500</v>
      </c>
      <c r="B1503" s="8" t="s">
        <v>960</v>
      </c>
      <c r="C1503" s="32" t="s">
        <v>961</v>
      </c>
      <c r="D1503" s="66" t="s">
        <v>1062</v>
      </c>
      <c r="F1503" s="35" t="s">
        <v>181</v>
      </c>
      <c r="N1503" s="167" t="s">
        <v>1063</v>
      </c>
      <c r="O1503" s="67" t="s">
        <v>364</v>
      </c>
      <c r="R1503" s="14" t="s">
        <v>222</v>
      </c>
      <c r="S1503" s="87" t="s">
        <v>474</v>
      </c>
      <c r="T1503" s="87"/>
      <c r="U1503" s="87"/>
      <c r="V1503" s="87"/>
      <c r="W1503" s="94"/>
    </row>
    <row r="1504" spans="1:23" ht="15" customHeight="1" outlineLevel="1" x14ac:dyDescent="0.45">
      <c r="A1504" s="13">
        <v>1501</v>
      </c>
      <c r="B1504" s="8" t="s">
        <v>960</v>
      </c>
      <c r="C1504" s="32" t="s">
        <v>961</v>
      </c>
      <c r="D1504" s="66" t="s">
        <v>1062</v>
      </c>
      <c r="F1504" s="35" t="s">
        <v>181</v>
      </c>
      <c r="N1504" s="167" t="s">
        <v>1063</v>
      </c>
      <c r="O1504" s="67" t="s">
        <v>364</v>
      </c>
      <c r="R1504" s="14" t="s">
        <v>222</v>
      </c>
      <c r="S1504" s="87" t="s">
        <v>474</v>
      </c>
      <c r="T1504" s="87"/>
      <c r="U1504" s="87"/>
      <c r="V1504" s="87"/>
      <c r="W1504" s="94"/>
    </row>
    <row r="1505" spans="1:23" ht="15" customHeight="1" outlineLevel="1" x14ac:dyDescent="0.45">
      <c r="A1505" s="13">
        <v>1502</v>
      </c>
      <c r="B1505" s="8" t="s">
        <v>960</v>
      </c>
      <c r="C1505" s="32" t="s">
        <v>961</v>
      </c>
      <c r="D1505" s="66" t="s">
        <v>1062</v>
      </c>
      <c r="F1505" s="35" t="s">
        <v>181</v>
      </c>
      <c r="N1505" s="167" t="s">
        <v>1063</v>
      </c>
      <c r="O1505" s="67" t="s">
        <v>364</v>
      </c>
      <c r="R1505" s="14" t="s">
        <v>222</v>
      </c>
      <c r="S1505" s="87" t="s">
        <v>474</v>
      </c>
      <c r="T1505" s="87"/>
      <c r="U1505" s="87"/>
      <c r="V1505" s="87"/>
      <c r="W1505" s="94"/>
    </row>
    <row r="1506" spans="1:23" ht="15" customHeight="1" outlineLevel="1" x14ac:dyDescent="0.45">
      <c r="A1506" s="13">
        <v>1503</v>
      </c>
      <c r="B1506" s="8" t="s">
        <v>960</v>
      </c>
      <c r="C1506" s="32" t="s">
        <v>961</v>
      </c>
      <c r="D1506" s="66" t="s">
        <v>1062</v>
      </c>
      <c r="F1506" s="35" t="s">
        <v>181</v>
      </c>
      <c r="N1506" s="167" t="s">
        <v>1063</v>
      </c>
      <c r="O1506" s="67" t="s">
        <v>364</v>
      </c>
      <c r="R1506" s="14" t="s">
        <v>222</v>
      </c>
      <c r="S1506" s="87" t="s">
        <v>474</v>
      </c>
      <c r="T1506" s="87"/>
      <c r="U1506" s="87"/>
      <c r="V1506" s="87"/>
      <c r="W1506" s="94"/>
    </row>
    <row r="1507" spans="1:23" ht="15" customHeight="1" outlineLevel="1" x14ac:dyDescent="0.45">
      <c r="A1507" s="13">
        <v>1504</v>
      </c>
      <c r="B1507" s="8" t="s">
        <v>960</v>
      </c>
      <c r="C1507" s="32" t="s">
        <v>961</v>
      </c>
      <c r="D1507" s="66" t="s">
        <v>1062</v>
      </c>
      <c r="F1507" s="35" t="s">
        <v>181</v>
      </c>
      <c r="N1507" s="167" t="s">
        <v>1064</v>
      </c>
      <c r="O1507" s="67" t="s">
        <v>364</v>
      </c>
      <c r="R1507" s="14" t="s">
        <v>222</v>
      </c>
      <c r="S1507" s="87" t="s">
        <v>474</v>
      </c>
      <c r="T1507" s="87"/>
      <c r="U1507" s="87"/>
      <c r="V1507" s="87"/>
      <c r="W1507" s="94"/>
    </row>
    <row r="1508" spans="1:23" ht="15" customHeight="1" outlineLevel="1" x14ac:dyDescent="0.45">
      <c r="A1508" s="13">
        <v>1505</v>
      </c>
      <c r="B1508" s="8" t="s">
        <v>960</v>
      </c>
      <c r="C1508" s="32" t="s">
        <v>961</v>
      </c>
      <c r="D1508" s="66" t="s">
        <v>1062</v>
      </c>
      <c r="F1508" s="35" t="s">
        <v>181</v>
      </c>
      <c r="N1508" s="167" t="s">
        <v>1064</v>
      </c>
      <c r="O1508" s="67" t="s">
        <v>364</v>
      </c>
      <c r="R1508" s="14" t="s">
        <v>222</v>
      </c>
      <c r="S1508" s="87" t="s">
        <v>474</v>
      </c>
      <c r="T1508" s="87"/>
      <c r="U1508" s="87"/>
      <c r="V1508" s="87"/>
      <c r="W1508" s="94"/>
    </row>
    <row r="1509" spans="1:23" ht="15" customHeight="1" outlineLevel="1" x14ac:dyDescent="0.45">
      <c r="A1509" s="13">
        <v>1506</v>
      </c>
      <c r="B1509" s="8" t="s">
        <v>960</v>
      </c>
      <c r="C1509" s="32" t="s">
        <v>961</v>
      </c>
      <c r="D1509" s="66" t="s">
        <v>1062</v>
      </c>
      <c r="F1509" s="35" t="s">
        <v>181</v>
      </c>
      <c r="N1509" s="167" t="s">
        <v>1064</v>
      </c>
      <c r="O1509" s="67" t="s">
        <v>364</v>
      </c>
      <c r="R1509" s="14" t="s">
        <v>222</v>
      </c>
      <c r="S1509" s="87" t="s">
        <v>474</v>
      </c>
      <c r="T1509" s="87"/>
      <c r="U1509" s="87"/>
      <c r="V1509" s="87"/>
      <c r="W1509" s="94"/>
    </row>
    <row r="1510" spans="1:23" ht="15" customHeight="1" outlineLevel="1" x14ac:dyDescent="0.45">
      <c r="A1510" s="13">
        <v>1507</v>
      </c>
      <c r="B1510" s="8" t="s">
        <v>960</v>
      </c>
      <c r="C1510" s="32" t="s">
        <v>961</v>
      </c>
      <c r="D1510" s="66" t="s">
        <v>1062</v>
      </c>
      <c r="F1510" s="35" t="s">
        <v>181</v>
      </c>
      <c r="N1510" s="167" t="s">
        <v>1064</v>
      </c>
      <c r="O1510" s="67" t="s">
        <v>364</v>
      </c>
      <c r="R1510" s="14" t="s">
        <v>222</v>
      </c>
      <c r="S1510" s="87" t="s">
        <v>474</v>
      </c>
      <c r="T1510" s="87"/>
      <c r="U1510" s="87"/>
      <c r="V1510" s="87"/>
      <c r="W1510" s="94"/>
    </row>
    <row r="1511" spans="1:23" ht="15" customHeight="1" outlineLevel="1" x14ac:dyDescent="0.45">
      <c r="A1511" s="13">
        <v>1508</v>
      </c>
      <c r="B1511" s="8" t="s">
        <v>960</v>
      </c>
      <c r="C1511" s="32" t="s">
        <v>961</v>
      </c>
      <c r="D1511" s="66" t="s">
        <v>1062</v>
      </c>
      <c r="F1511" s="35" t="s">
        <v>181</v>
      </c>
      <c r="N1511" s="167" t="s">
        <v>1065</v>
      </c>
      <c r="O1511" s="67" t="s">
        <v>364</v>
      </c>
      <c r="R1511" s="14" t="s">
        <v>222</v>
      </c>
      <c r="S1511" s="87" t="s">
        <v>474</v>
      </c>
      <c r="T1511" s="87"/>
      <c r="U1511" s="87"/>
      <c r="V1511" s="87"/>
      <c r="W1511" s="94"/>
    </row>
    <row r="1512" spans="1:23" ht="15" customHeight="1" outlineLevel="1" x14ac:dyDescent="0.45">
      <c r="A1512" s="13">
        <v>1509</v>
      </c>
      <c r="B1512" s="8" t="s">
        <v>960</v>
      </c>
      <c r="C1512" s="32" t="s">
        <v>961</v>
      </c>
      <c r="D1512" s="66" t="s">
        <v>1062</v>
      </c>
      <c r="F1512" s="35" t="s">
        <v>181</v>
      </c>
      <c r="N1512" s="167" t="s">
        <v>1065</v>
      </c>
      <c r="O1512" s="67" t="s">
        <v>364</v>
      </c>
      <c r="R1512" s="14" t="s">
        <v>222</v>
      </c>
      <c r="S1512" s="87" t="s">
        <v>474</v>
      </c>
      <c r="T1512" s="87"/>
      <c r="U1512" s="87"/>
      <c r="V1512" s="87"/>
      <c r="W1512" s="94"/>
    </row>
    <row r="1513" spans="1:23" ht="15" customHeight="1" outlineLevel="1" x14ac:dyDescent="0.45">
      <c r="A1513" s="13">
        <v>1510</v>
      </c>
      <c r="B1513" s="8" t="s">
        <v>960</v>
      </c>
      <c r="C1513" s="32" t="s">
        <v>961</v>
      </c>
      <c r="D1513" s="66" t="s">
        <v>1062</v>
      </c>
      <c r="F1513" s="35" t="s">
        <v>181</v>
      </c>
      <c r="N1513" s="167" t="s">
        <v>1065</v>
      </c>
      <c r="O1513" s="67" t="s">
        <v>364</v>
      </c>
      <c r="R1513" s="14" t="s">
        <v>222</v>
      </c>
      <c r="S1513" s="87" t="s">
        <v>474</v>
      </c>
      <c r="T1513" s="87"/>
      <c r="U1513" s="87"/>
      <c r="V1513" s="87"/>
      <c r="W1513" s="94"/>
    </row>
    <row r="1514" spans="1:23" ht="15" customHeight="1" outlineLevel="1" x14ac:dyDescent="0.45">
      <c r="A1514" s="13">
        <v>1511</v>
      </c>
      <c r="B1514" s="8" t="s">
        <v>960</v>
      </c>
      <c r="C1514" s="32" t="s">
        <v>961</v>
      </c>
      <c r="D1514" s="66" t="s">
        <v>1062</v>
      </c>
      <c r="F1514" s="35" t="s">
        <v>181</v>
      </c>
      <c r="N1514" s="167" t="s">
        <v>1066</v>
      </c>
      <c r="O1514" s="67" t="s">
        <v>364</v>
      </c>
      <c r="R1514" s="14" t="s">
        <v>222</v>
      </c>
      <c r="S1514" s="87" t="s">
        <v>474</v>
      </c>
      <c r="T1514" s="87"/>
      <c r="U1514" s="87"/>
      <c r="V1514" s="87"/>
      <c r="W1514" s="94"/>
    </row>
    <row r="1515" spans="1:23" ht="15" customHeight="1" outlineLevel="1" x14ac:dyDescent="0.45">
      <c r="A1515" s="13">
        <v>1512</v>
      </c>
      <c r="B1515" s="8" t="s">
        <v>960</v>
      </c>
      <c r="C1515" s="32" t="s">
        <v>961</v>
      </c>
      <c r="D1515" s="66" t="s">
        <v>1062</v>
      </c>
      <c r="F1515" s="35" t="s">
        <v>181</v>
      </c>
      <c r="N1515" s="167" t="s">
        <v>1066</v>
      </c>
      <c r="O1515" s="67" t="s">
        <v>364</v>
      </c>
      <c r="R1515" s="14" t="s">
        <v>222</v>
      </c>
      <c r="S1515" s="87" t="s">
        <v>474</v>
      </c>
      <c r="T1515" s="87"/>
      <c r="U1515" s="87"/>
      <c r="V1515" s="87"/>
      <c r="W1515" s="94"/>
    </row>
    <row r="1516" spans="1:23" ht="15" customHeight="1" outlineLevel="1" x14ac:dyDescent="0.45">
      <c r="A1516" s="13">
        <v>1513</v>
      </c>
      <c r="B1516" s="8" t="s">
        <v>960</v>
      </c>
      <c r="C1516" s="32" t="s">
        <v>961</v>
      </c>
      <c r="D1516" s="66" t="s">
        <v>1062</v>
      </c>
      <c r="F1516" s="35" t="s">
        <v>181</v>
      </c>
      <c r="N1516" s="167" t="s">
        <v>1066</v>
      </c>
      <c r="O1516" s="67" t="s">
        <v>364</v>
      </c>
      <c r="R1516" s="14" t="s">
        <v>222</v>
      </c>
      <c r="S1516" s="87" t="s">
        <v>474</v>
      </c>
      <c r="T1516" s="87"/>
      <c r="U1516" s="87"/>
      <c r="V1516" s="87"/>
      <c r="W1516" s="94"/>
    </row>
    <row r="1517" spans="1:23" ht="15" customHeight="1" outlineLevel="1" x14ac:dyDescent="0.45">
      <c r="A1517" s="13">
        <v>1514</v>
      </c>
      <c r="B1517" s="8" t="s">
        <v>960</v>
      </c>
      <c r="C1517" s="32" t="s">
        <v>961</v>
      </c>
      <c r="D1517" s="66" t="s">
        <v>1062</v>
      </c>
      <c r="F1517" s="35" t="s">
        <v>181</v>
      </c>
      <c r="N1517" s="167" t="s">
        <v>1066</v>
      </c>
      <c r="O1517" s="67" t="s">
        <v>364</v>
      </c>
      <c r="R1517" s="14" t="s">
        <v>222</v>
      </c>
      <c r="S1517" s="87" t="s">
        <v>474</v>
      </c>
      <c r="T1517" s="87"/>
      <c r="U1517" s="87"/>
      <c r="V1517" s="87"/>
      <c r="W1517" s="94"/>
    </row>
    <row r="1518" spans="1:23" ht="15" customHeight="1" outlineLevel="1" x14ac:dyDescent="0.45">
      <c r="A1518" s="13">
        <v>1515</v>
      </c>
      <c r="B1518" s="8" t="s">
        <v>960</v>
      </c>
      <c r="C1518" s="32" t="s">
        <v>961</v>
      </c>
      <c r="D1518" s="66" t="s">
        <v>1062</v>
      </c>
      <c r="F1518" s="35" t="s">
        <v>181</v>
      </c>
      <c r="N1518" s="167" t="s">
        <v>1067</v>
      </c>
      <c r="O1518" s="67" t="s">
        <v>364</v>
      </c>
      <c r="R1518" s="14" t="s">
        <v>222</v>
      </c>
      <c r="S1518" s="87" t="s">
        <v>474</v>
      </c>
      <c r="T1518" s="87"/>
      <c r="U1518" s="87"/>
      <c r="V1518" s="87"/>
      <c r="W1518" s="94"/>
    </row>
    <row r="1519" spans="1:23" ht="15" customHeight="1" outlineLevel="1" x14ac:dyDescent="0.45">
      <c r="A1519" s="13">
        <v>1516</v>
      </c>
      <c r="B1519" s="8" t="s">
        <v>960</v>
      </c>
      <c r="C1519" s="32" t="s">
        <v>961</v>
      </c>
      <c r="D1519" s="66" t="s">
        <v>1062</v>
      </c>
      <c r="F1519" s="35" t="s">
        <v>181</v>
      </c>
      <c r="N1519" s="167" t="s">
        <v>1067</v>
      </c>
      <c r="O1519" s="67" t="s">
        <v>364</v>
      </c>
      <c r="R1519" s="14" t="s">
        <v>222</v>
      </c>
      <c r="S1519" s="87" t="s">
        <v>474</v>
      </c>
      <c r="T1519" s="87"/>
      <c r="U1519" s="87"/>
      <c r="V1519" s="87"/>
      <c r="W1519" s="94"/>
    </row>
    <row r="1520" spans="1:23" ht="15" customHeight="1" outlineLevel="1" x14ac:dyDescent="0.45">
      <c r="A1520" s="13">
        <v>1517</v>
      </c>
      <c r="B1520" s="8" t="s">
        <v>960</v>
      </c>
      <c r="C1520" s="32" t="s">
        <v>961</v>
      </c>
      <c r="D1520" s="66" t="s">
        <v>1062</v>
      </c>
      <c r="F1520" s="35" t="s">
        <v>181</v>
      </c>
      <c r="N1520" s="167" t="s">
        <v>1067</v>
      </c>
      <c r="O1520" s="67" t="s">
        <v>364</v>
      </c>
      <c r="R1520" s="14" t="s">
        <v>222</v>
      </c>
      <c r="S1520" s="87" t="s">
        <v>474</v>
      </c>
      <c r="T1520" s="87"/>
      <c r="U1520" s="87"/>
      <c r="V1520" s="87"/>
      <c r="W1520" s="94"/>
    </row>
    <row r="1521" spans="1:23" ht="15" customHeight="1" outlineLevel="1" x14ac:dyDescent="0.45">
      <c r="A1521" s="13">
        <v>1518</v>
      </c>
      <c r="B1521" s="8" t="s">
        <v>960</v>
      </c>
      <c r="C1521" s="32" t="s">
        <v>961</v>
      </c>
      <c r="D1521" s="66" t="s">
        <v>1062</v>
      </c>
      <c r="F1521" s="35" t="s">
        <v>181</v>
      </c>
      <c r="N1521" s="167" t="s">
        <v>1067</v>
      </c>
      <c r="O1521" s="67" t="s">
        <v>364</v>
      </c>
      <c r="R1521" s="14" t="s">
        <v>222</v>
      </c>
      <c r="S1521" s="87" t="s">
        <v>474</v>
      </c>
      <c r="T1521" s="87"/>
      <c r="U1521" s="87"/>
      <c r="V1521" s="87"/>
      <c r="W1521" s="94"/>
    </row>
    <row r="1522" spans="1:23" ht="15" customHeight="1" outlineLevel="1" x14ac:dyDescent="0.45">
      <c r="A1522" s="13">
        <v>1519</v>
      </c>
      <c r="B1522" s="8" t="s">
        <v>960</v>
      </c>
      <c r="C1522" s="32" t="s">
        <v>961</v>
      </c>
      <c r="D1522" s="66" t="s">
        <v>1062</v>
      </c>
      <c r="F1522" s="35" t="s">
        <v>181</v>
      </c>
      <c r="N1522" s="167" t="s">
        <v>1067</v>
      </c>
      <c r="O1522" s="67" t="s">
        <v>364</v>
      </c>
      <c r="R1522" s="14" t="s">
        <v>222</v>
      </c>
      <c r="S1522" s="87" t="s">
        <v>474</v>
      </c>
      <c r="T1522" s="87"/>
      <c r="U1522" s="87"/>
      <c r="V1522" s="87"/>
      <c r="W1522" s="94"/>
    </row>
    <row r="1523" spans="1:23" ht="15" customHeight="1" outlineLevel="1" x14ac:dyDescent="0.45">
      <c r="A1523" s="13">
        <v>1520</v>
      </c>
      <c r="B1523" s="8" t="s">
        <v>960</v>
      </c>
      <c r="C1523" s="32" t="s">
        <v>961</v>
      </c>
      <c r="D1523" s="66" t="s">
        <v>996</v>
      </c>
      <c r="F1523" s="35" t="s">
        <v>181</v>
      </c>
      <c r="N1523" s="167" t="s">
        <v>997</v>
      </c>
      <c r="O1523" s="67" t="s">
        <v>316</v>
      </c>
      <c r="R1523" s="67" t="s">
        <v>222</v>
      </c>
      <c r="S1523" s="87" t="s">
        <v>474</v>
      </c>
      <c r="T1523" s="87"/>
      <c r="U1523" s="87"/>
      <c r="V1523" s="87"/>
      <c r="W1523" s="94"/>
    </row>
    <row r="1524" spans="1:23" ht="15" customHeight="1" outlineLevel="1" x14ac:dyDescent="0.45">
      <c r="A1524" s="13">
        <v>1521</v>
      </c>
      <c r="B1524" s="8" t="s">
        <v>960</v>
      </c>
      <c r="C1524" s="32" t="s">
        <v>961</v>
      </c>
      <c r="D1524" s="66" t="s">
        <v>996</v>
      </c>
      <c r="F1524" s="35" t="s">
        <v>181</v>
      </c>
      <c r="N1524" s="167" t="s">
        <v>997</v>
      </c>
      <c r="O1524" s="67" t="s">
        <v>316</v>
      </c>
      <c r="R1524" s="67" t="s">
        <v>222</v>
      </c>
      <c r="S1524" s="87" t="s">
        <v>474</v>
      </c>
      <c r="T1524" s="87"/>
      <c r="U1524" s="87"/>
      <c r="V1524" s="87"/>
      <c r="W1524" s="94"/>
    </row>
    <row r="1525" spans="1:23" ht="15" customHeight="1" outlineLevel="1" x14ac:dyDescent="0.45">
      <c r="A1525" s="13">
        <v>1522</v>
      </c>
      <c r="B1525" s="8" t="s">
        <v>960</v>
      </c>
      <c r="C1525" s="32" t="s">
        <v>961</v>
      </c>
      <c r="D1525" s="66" t="s">
        <v>996</v>
      </c>
      <c r="F1525" s="35" t="s">
        <v>181</v>
      </c>
      <c r="N1525" s="167" t="s">
        <v>997</v>
      </c>
      <c r="O1525" s="67" t="s">
        <v>316</v>
      </c>
      <c r="R1525" s="67" t="s">
        <v>222</v>
      </c>
      <c r="S1525" s="87" t="s">
        <v>474</v>
      </c>
      <c r="T1525" s="87"/>
      <c r="U1525" s="87"/>
      <c r="V1525" s="87"/>
      <c r="W1525" s="94"/>
    </row>
    <row r="1526" spans="1:23" ht="15" customHeight="1" outlineLevel="1" x14ac:dyDescent="0.45">
      <c r="A1526" s="13">
        <v>1523</v>
      </c>
      <c r="B1526" s="8" t="s">
        <v>960</v>
      </c>
      <c r="C1526" s="32" t="s">
        <v>961</v>
      </c>
      <c r="D1526" s="66" t="s">
        <v>996</v>
      </c>
      <c r="F1526" s="35" t="s">
        <v>181</v>
      </c>
      <c r="N1526" s="167" t="s">
        <v>997</v>
      </c>
      <c r="O1526" s="67" t="s">
        <v>316</v>
      </c>
      <c r="R1526" s="67" t="s">
        <v>222</v>
      </c>
      <c r="S1526" s="87" t="s">
        <v>474</v>
      </c>
      <c r="T1526" s="87"/>
      <c r="U1526" s="87"/>
      <c r="V1526" s="87"/>
      <c r="W1526" s="94"/>
    </row>
    <row r="1527" spans="1:23" ht="15" customHeight="1" outlineLevel="1" x14ac:dyDescent="0.45">
      <c r="A1527" s="13">
        <v>1524</v>
      </c>
      <c r="B1527" s="8" t="s">
        <v>960</v>
      </c>
      <c r="C1527" s="32" t="s">
        <v>961</v>
      </c>
      <c r="D1527" s="66" t="s">
        <v>996</v>
      </c>
      <c r="F1527" s="35" t="s">
        <v>181</v>
      </c>
      <c r="N1527" s="167" t="s">
        <v>997</v>
      </c>
      <c r="O1527" s="67" t="s">
        <v>316</v>
      </c>
      <c r="R1527" s="67" t="s">
        <v>222</v>
      </c>
      <c r="S1527" s="87" t="s">
        <v>474</v>
      </c>
      <c r="T1527" s="87"/>
      <c r="U1527" s="87"/>
      <c r="V1527" s="87"/>
      <c r="W1527" s="94"/>
    </row>
    <row r="1528" spans="1:23" ht="15" customHeight="1" outlineLevel="1" x14ac:dyDescent="0.45">
      <c r="A1528" s="13">
        <v>1525</v>
      </c>
      <c r="B1528" s="8" t="s">
        <v>960</v>
      </c>
      <c r="C1528" s="32" t="s">
        <v>961</v>
      </c>
      <c r="D1528" s="66" t="s">
        <v>996</v>
      </c>
      <c r="F1528" s="35" t="s">
        <v>181</v>
      </c>
      <c r="N1528" s="167" t="s">
        <v>997</v>
      </c>
      <c r="O1528" s="67" t="s">
        <v>316</v>
      </c>
      <c r="R1528" s="67" t="s">
        <v>222</v>
      </c>
      <c r="S1528" s="87" t="s">
        <v>474</v>
      </c>
      <c r="T1528" s="87"/>
      <c r="U1528" s="87"/>
      <c r="V1528" s="87"/>
      <c r="W1528" s="94"/>
    </row>
    <row r="1529" spans="1:23" ht="15" customHeight="1" outlineLevel="1" x14ac:dyDescent="0.45">
      <c r="A1529" s="13">
        <v>1526</v>
      </c>
      <c r="B1529" s="8" t="s">
        <v>960</v>
      </c>
      <c r="C1529" s="32" t="s">
        <v>961</v>
      </c>
      <c r="D1529" s="66" t="s">
        <v>996</v>
      </c>
      <c r="F1529" s="35" t="s">
        <v>181</v>
      </c>
      <c r="N1529" s="167" t="s">
        <v>997</v>
      </c>
      <c r="O1529" s="67" t="s">
        <v>316</v>
      </c>
      <c r="R1529" s="67" t="s">
        <v>222</v>
      </c>
      <c r="S1529" s="87" t="s">
        <v>474</v>
      </c>
      <c r="T1529" s="87"/>
      <c r="U1529" s="87"/>
      <c r="V1529" s="87"/>
      <c r="W1529" s="94"/>
    </row>
    <row r="1530" spans="1:23" ht="15" customHeight="1" outlineLevel="1" x14ac:dyDescent="0.45">
      <c r="A1530" s="13">
        <v>1527</v>
      </c>
      <c r="B1530" s="8" t="s">
        <v>960</v>
      </c>
      <c r="C1530" s="32" t="s">
        <v>961</v>
      </c>
      <c r="D1530" s="66" t="s">
        <v>996</v>
      </c>
      <c r="F1530" s="35" t="s">
        <v>181</v>
      </c>
      <c r="N1530" s="167" t="s">
        <v>997</v>
      </c>
      <c r="O1530" s="67" t="s">
        <v>316</v>
      </c>
      <c r="R1530" s="67" t="s">
        <v>222</v>
      </c>
      <c r="S1530" s="87" t="s">
        <v>474</v>
      </c>
      <c r="T1530" s="87"/>
      <c r="U1530" s="87"/>
      <c r="V1530" s="87"/>
      <c r="W1530" s="94"/>
    </row>
    <row r="1531" spans="1:23" ht="15" customHeight="1" outlineLevel="1" x14ac:dyDescent="0.45">
      <c r="A1531" s="13">
        <v>1528</v>
      </c>
      <c r="B1531" s="8" t="s">
        <v>960</v>
      </c>
      <c r="C1531" s="32" t="s">
        <v>961</v>
      </c>
      <c r="D1531" s="66" t="s">
        <v>996</v>
      </c>
      <c r="F1531" s="35" t="s">
        <v>181</v>
      </c>
      <c r="N1531" s="167" t="s">
        <v>1068</v>
      </c>
      <c r="O1531" s="67" t="s">
        <v>316</v>
      </c>
      <c r="R1531" s="67" t="s">
        <v>222</v>
      </c>
      <c r="S1531" s="87" t="s">
        <v>474</v>
      </c>
      <c r="T1531" s="87"/>
      <c r="U1531" s="87"/>
      <c r="V1531" s="87"/>
      <c r="W1531" s="94"/>
    </row>
    <row r="1532" spans="1:23" ht="15" customHeight="1" outlineLevel="1" x14ac:dyDescent="0.45">
      <c r="A1532" s="13">
        <v>1529</v>
      </c>
      <c r="B1532" s="8" t="s">
        <v>960</v>
      </c>
      <c r="C1532" s="32" t="s">
        <v>961</v>
      </c>
      <c r="D1532" s="66" t="s">
        <v>996</v>
      </c>
      <c r="F1532" s="35" t="s">
        <v>181</v>
      </c>
      <c r="N1532" s="167" t="s">
        <v>1068</v>
      </c>
      <c r="O1532" s="67" t="s">
        <v>316</v>
      </c>
      <c r="R1532" s="67" t="s">
        <v>222</v>
      </c>
      <c r="S1532" s="87" t="s">
        <v>474</v>
      </c>
      <c r="T1532" s="87"/>
      <c r="U1532" s="87"/>
      <c r="V1532" s="87"/>
      <c r="W1532" s="94"/>
    </row>
    <row r="1533" spans="1:23" ht="15" customHeight="1" outlineLevel="1" x14ac:dyDescent="0.45">
      <c r="A1533" s="13">
        <v>1530</v>
      </c>
      <c r="B1533" s="8" t="s">
        <v>960</v>
      </c>
      <c r="C1533" s="32" t="s">
        <v>961</v>
      </c>
      <c r="D1533" s="66" t="s">
        <v>996</v>
      </c>
      <c r="F1533" s="35" t="s">
        <v>181</v>
      </c>
      <c r="N1533" s="167" t="s">
        <v>1068</v>
      </c>
      <c r="O1533" s="67" t="s">
        <v>316</v>
      </c>
      <c r="R1533" s="67" t="s">
        <v>222</v>
      </c>
      <c r="S1533" s="87" t="s">
        <v>474</v>
      </c>
      <c r="T1533" s="87"/>
      <c r="U1533" s="87"/>
      <c r="V1533" s="87"/>
      <c r="W1533" s="94"/>
    </row>
    <row r="1534" spans="1:23" ht="15" customHeight="1" outlineLevel="1" x14ac:dyDescent="0.45">
      <c r="A1534" s="13">
        <v>1531</v>
      </c>
      <c r="B1534" s="8" t="s">
        <v>960</v>
      </c>
      <c r="C1534" s="32" t="s">
        <v>961</v>
      </c>
      <c r="D1534" s="66" t="s">
        <v>996</v>
      </c>
      <c r="F1534" s="35" t="s">
        <v>181</v>
      </c>
      <c r="N1534" s="167" t="s">
        <v>1068</v>
      </c>
      <c r="O1534" s="67" t="s">
        <v>316</v>
      </c>
      <c r="R1534" s="67" t="s">
        <v>222</v>
      </c>
      <c r="S1534" s="87" t="s">
        <v>474</v>
      </c>
      <c r="T1534" s="87"/>
      <c r="U1534" s="87"/>
      <c r="V1534" s="87"/>
      <c r="W1534" s="94"/>
    </row>
    <row r="1535" spans="1:23" ht="15" customHeight="1" outlineLevel="1" x14ac:dyDescent="0.45">
      <c r="A1535" s="13">
        <v>1532</v>
      </c>
      <c r="B1535" s="8" t="s">
        <v>960</v>
      </c>
      <c r="C1535" s="32" t="s">
        <v>961</v>
      </c>
      <c r="D1535" s="66" t="s">
        <v>996</v>
      </c>
      <c r="F1535" s="35" t="s">
        <v>181</v>
      </c>
      <c r="N1535" s="167" t="s">
        <v>1068</v>
      </c>
      <c r="O1535" s="67" t="s">
        <v>316</v>
      </c>
      <c r="R1535" s="67" t="s">
        <v>222</v>
      </c>
      <c r="S1535" s="87" t="s">
        <v>474</v>
      </c>
      <c r="T1535" s="87"/>
      <c r="U1535" s="87"/>
      <c r="V1535" s="87"/>
      <c r="W1535" s="94"/>
    </row>
    <row r="1536" spans="1:23" ht="15" customHeight="1" outlineLevel="1" x14ac:dyDescent="0.45">
      <c r="A1536" s="13">
        <v>1533</v>
      </c>
      <c r="B1536" s="8" t="s">
        <v>960</v>
      </c>
      <c r="C1536" s="32" t="s">
        <v>961</v>
      </c>
      <c r="D1536" s="66" t="s">
        <v>996</v>
      </c>
      <c r="F1536" s="35" t="s">
        <v>181</v>
      </c>
      <c r="N1536" s="167" t="s">
        <v>1068</v>
      </c>
      <c r="O1536" s="67" t="s">
        <v>316</v>
      </c>
      <c r="R1536" s="67" t="s">
        <v>222</v>
      </c>
      <c r="S1536" s="87" t="s">
        <v>474</v>
      </c>
      <c r="T1536" s="87"/>
      <c r="U1536" s="87"/>
      <c r="V1536" s="87"/>
      <c r="W1536" s="94"/>
    </row>
    <row r="1537" spans="1:23" ht="15" customHeight="1" outlineLevel="1" x14ac:dyDescent="0.45">
      <c r="A1537" s="13">
        <v>1534</v>
      </c>
      <c r="B1537" s="8" t="s">
        <v>960</v>
      </c>
      <c r="C1537" s="32" t="s">
        <v>961</v>
      </c>
      <c r="D1537" s="66" t="s">
        <v>996</v>
      </c>
      <c r="F1537" s="35" t="s">
        <v>181</v>
      </c>
      <c r="N1537" s="167" t="s">
        <v>1068</v>
      </c>
      <c r="O1537" s="67" t="s">
        <v>316</v>
      </c>
      <c r="R1537" s="67" t="s">
        <v>222</v>
      </c>
      <c r="S1537" s="87" t="s">
        <v>474</v>
      </c>
      <c r="T1537" s="87"/>
      <c r="U1537" s="87"/>
      <c r="V1537" s="87"/>
      <c r="W1537" s="94"/>
    </row>
    <row r="1538" spans="1:23" ht="15" customHeight="1" outlineLevel="1" x14ac:dyDescent="0.45">
      <c r="A1538" s="13">
        <v>1535</v>
      </c>
      <c r="B1538" s="8" t="s">
        <v>960</v>
      </c>
      <c r="C1538" s="32" t="s">
        <v>961</v>
      </c>
      <c r="D1538" s="66" t="s">
        <v>1069</v>
      </c>
      <c r="F1538" s="35" t="s">
        <v>181</v>
      </c>
      <c r="N1538" s="167" t="s">
        <v>1070</v>
      </c>
      <c r="O1538" s="67" t="s">
        <v>364</v>
      </c>
      <c r="R1538" s="67" t="s">
        <v>204</v>
      </c>
      <c r="S1538" s="87" t="s">
        <v>474</v>
      </c>
      <c r="T1538" s="87"/>
      <c r="U1538" s="87"/>
      <c r="V1538" s="87"/>
      <c r="W1538" s="94"/>
    </row>
    <row r="1539" spans="1:23" ht="15" customHeight="1" outlineLevel="1" x14ac:dyDescent="0.45">
      <c r="A1539" s="13">
        <v>1536</v>
      </c>
      <c r="B1539" s="8" t="s">
        <v>960</v>
      </c>
      <c r="C1539" s="32" t="s">
        <v>961</v>
      </c>
      <c r="D1539" s="66" t="s">
        <v>1069</v>
      </c>
      <c r="F1539" s="35" t="s">
        <v>181</v>
      </c>
      <c r="N1539" s="167" t="s">
        <v>1070</v>
      </c>
      <c r="O1539" s="67" t="s">
        <v>364</v>
      </c>
      <c r="R1539" s="67" t="s">
        <v>204</v>
      </c>
      <c r="S1539" s="87" t="s">
        <v>474</v>
      </c>
      <c r="T1539" s="87"/>
      <c r="U1539" s="87"/>
      <c r="V1539" s="87"/>
      <c r="W1539" s="94"/>
    </row>
    <row r="1540" spans="1:23" ht="15" customHeight="1" outlineLevel="1" x14ac:dyDescent="0.45">
      <c r="A1540" s="13">
        <v>1537</v>
      </c>
      <c r="B1540" s="8" t="s">
        <v>960</v>
      </c>
      <c r="C1540" s="32" t="s">
        <v>961</v>
      </c>
      <c r="D1540" s="66" t="s">
        <v>1069</v>
      </c>
      <c r="F1540" s="35" t="s">
        <v>181</v>
      </c>
      <c r="N1540" s="167" t="s">
        <v>1070</v>
      </c>
      <c r="O1540" s="67" t="s">
        <v>364</v>
      </c>
      <c r="R1540" s="67" t="s">
        <v>204</v>
      </c>
      <c r="S1540" s="87" t="s">
        <v>474</v>
      </c>
      <c r="T1540" s="87"/>
      <c r="U1540" s="87"/>
      <c r="V1540" s="87"/>
      <c r="W1540" s="94"/>
    </row>
    <row r="1541" spans="1:23" ht="15" customHeight="1" outlineLevel="1" x14ac:dyDescent="0.45">
      <c r="A1541" s="13">
        <v>1538</v>
      </c>
      <c r="B1541" s="8" t="s">
        <v>960</v>
      </c>
      <c r="C1541" s="32" t="s">
        <v>961</v>
      </c>
      <c r="D1541" s="66" t="s">
        <v>1069</v>
      </c>
      <c r="F1541" s="35" t="s">
        <v>181</v>
      </c>
      <c r="N1541" s="167" t="s">
        <v>1070</v>
      </c>
      <c r="O1541" s="67" t="s">
        <v>364</v>
      </c>
      <c r="R1541" s="67" t="s">
        <v>204</v>
      </c>
      <c r="S1541" s="87" t="s">
        <v>474</v>
      </c>
      <c r="T1541" s="87"/>
      <c r="U1541" s="87"/>
      <c r="V1541" s="87"/>
      <c r="W1541" s="94"/>
    </row>
    <row r="1542" spans="1:23" ht="15" customHeight="1" outlineLevel="1" x14ac:dyDescent="0.45">
      <c r="A1542" s="13">
        <v>1539</v>
      </c>
      <c r="B1542" s="8" t="s">
        <v>960</v>
      </c>
      <c r="C1542" s="32" t="s">
        <v>961</v>
      </c>
      <c r="D1542" s="66" t="s">
        <v>1069</v>
      </c>
      <c r="F1542" s="35" t="s">
        <v>181</v>
      </c>
      <c r="N1542" s="167" t="s">
        <v>1070</v>
      </c>
      <c r="O1542" s="67" t="s">
        <v>364</v>
      </c>
      <c r="R1542" s="67" t="s">
        <v>204</v>
      </c>
      <c r="S1542" s="87" t="s">
        <v>474</v>
      </c>
      <c r="T1542" s="87"/>
      <c r="U1542" s="87"/>
      <c r="V1542" s="87"/>
      <c r="W1542" s="94"/>
    </row>
    <row r="1543" spans="1:23" ht="15" customHeight="1" outlineLevel="1" x14ac:dyDescent="0.45">
      <c r="A1543" s="13">
        <v>1540</v>
      </c>
      <c r="B1543" s="8" t="s">
        <v>960</v>
      </c>
      <c r="C1543" s="32" t="s">
        <v>961</v>
      </c>
      <c r="D1543" s="66" t="s">
        <v>1069</v>
      </c>
      <c r="F1543" s="35" t="s">
        <v>181</v>
      </c>
      <c r="N1543" s="167" t="s">
        <v>1070</v>
      </c>
      <c r="O1543" s="67" t="s">
        <v>364</v>
      </c>
      <c r="R1543" s="67" t="s">
        <v>204</v>
      </c>
      <c r="S1543" s="87" t="s">
        <v>474</v>
      </c>
      <c r="T1543" s="87"/>
      <c r="U1543" s="87"/>
      <c r="V1543" s="87"/>
      <c r="W1543" s="94"/>
    </row>
    <row r="1544" spans="1:23" ht="15" customHeight="1" outlineLevel="1" x14ac:dyDescent="0.45">
      <c r="A1544" s="13">
        <v>1541</v>
      </c>
      <c r="B1544" s="8" t="s">
        <v>960</v>
      </c>
      <c r="C1544" s="32" t="s">
        <v>961</v>
      </c>
      <c r="D1544" s="66" t="s">
        <v>1069</v>
      </c>
      <c r="F1544" s="35" t="s">
        <v>181</v>
      </c>
      <c r="N1544" s="167" t="s">
        <v>1070</v>
      </c>
      <c r="O1544" s="67" t="s">
        <v>364</v>
      </c>
      <c r="R1544" s="67" t="s">
        <v>204</v>
      </c>
      <c r="S1544" s="87" t="s">
        <v>474</v>
      </c>
      <c r="T1544" s="87"/>
      <c r="U1544" s="87"/>
      <c r="V1544" s="87"/>
      <c r="W1544" s="94"/>
    </row>
    <row r="1545" spans="1:23" ht="15" customHeight="1" outlineLevel="1" x14ac:dyDescent="0.45">
      <c r="A1545" s="13">
        <v>1542</v>
      </c>
      <c r="B1545" s="8" t="s">
        <v>960</v>
      </c>
      <c r="C1545" s="32" t="s">
        <v>961</v>
      </c>
      <c r="D1545" s="70" t="s">
        <v>1071</v>
      </c>
      <c r="F1545" s="35" t="s">
        <v>181</v>
      </c>
      <c r="N1545" s="167" t="s">
        <v>1072</v>
      </c>
      <c r="O1545" s="67" t="s">
        <v>364</v>
      </c>
      <c r="R1545" s="67" t="s">
        <v>204</v>
      </c>
      <c r="S1545" s="87" t="s">
        <v>474</v>
      </c>
      <c r="T1545" s="87"/>
      <c r="U1545" s="87"/>
      <c r="V1545" s="87"/>
      <c r="W1545" s="94"/>
    </row>
    <row r="1546" spans="1:23" ht="15" customHeight="1" outlineLevel="1" x14ac:dyDescent="0.45">
      <c r="A1546" s="13">
        <v>1543</v>
      </c>
      <c r="B1546" s="8" t="s">
        <v>960</v>
      </c>
      <c r="C1546" s="32" t="s">
        <v>961</v>
      </c>
      <c r="D1546" s="70" t="s">
        <v>1071</v>
      </c>
      <c r="F1546" s="35" t="s">
        <v>181</v>
      </c>
      <c r="N1546" s="167" t="s">
        <v>1072</v>
      </c>
      <c r="O1546" s="67" t="s">
        <v>364</v>
      </c>
      <c r="R1546" s="67" t="s">
        <v>204</v>
      </c>
      <c r="S1546" s="87" t="s">
        <v>474</v>
      </c>
      <c r="T1546" s="87"/>
      <c r="U1546" s="87"/>
      <c r="V1546" s="87"/>
      <c r="W1546" s="94"/>
    </row>
    <row r="1547" spans="1:23" ht="15" customHeight="1" outlineLevel="1" x14ac:dyDescent="0.45">
      <c r="A1547" s="13">
        <v>1544</v>
      </c>
      <c r="B1547" s="8" t="s">
        <v>960</v>
      </c>
      <c r="C1547" s="32" t="s">
        <v>961</v>
      </c>
      <c r="D1547" s="70" t="s">
        <v>1071</v>
      </c>
      <c r="F1547" s="35" t="s">
        <v>181</v>
      </c>
      <c r="N1547" s="167" t="s">
        <v>1072</v>
      </c>
      <c r="O1547" s="67" t="s">
        <v>364</v>
      </c>
      <c r="R1547" s="67" t="s">
        <v>204</v>
      </c>
      <c r="S1547" s="87" t="s">
        <v>474</v>
      </c>
      <c r="T1547" s="87"/>
      <c r="U1547" s="87"/>
      <c r="V1547" s="87"/>
      <c r="W1547" s="94"/>
    </row>
    <row r="1548" spans="1:23" ht="15" customHeight="1" outlineLevel="1" x14ac:dyDescent="0.45">
      <c r="A1548" s="13">
        <v>1545</v>
      </c>
      <c r="B1548" s="8" t="s">
        <v>960</v>
      </c>
      <c r="C1548" s="32" t="s">
        <v>961</v>
      </c>
      <c r="D1548" s="70" t="s">
        <v>1071</v>
      </c>
      <c r="F1548" s="35" t="s">
        <v>181</v>
      </c>
      <c r="N1548" s="167" t="s">
        <v>1072</v>
      </c>
      <c r="O1548" s="67" t="s">
        <v>364</v>
      </c>
      <c r="R1548" s="67" t="s">
        <v>204</v>
      </c>
      <c r="S1548" s="87" t="s">
        <v>474</v>
      </c>
      <c r="T1548" s="87"/>
      <c r="U1548" s="87"/>
      <c r="V1548" s="87"/>
      <c r="W1548" s="94"/>
    </row>
    <row r="1549" spans="1:23" ht="15" customHeight="1" outlineLevel="1" x14ac:dyDescent="0.45">
      <c r="A1549" s="13">
        <v>1546</v>
      </c>
      <c r="B1549" s="8" t="s">
        <v>960</v>
      </c>
      <c r="C1549" s="32" t="s">
        <v>961</v>
      </c>
      <c r="D1549" s="70" t="s">
        <v>1071</v>
      </c>
      <c r="F1549" s="35" t="s">
        <v>181</v>
      </c>
      <c r="N1549" s="167" t="s">
        <v>1072</v>
      </c>
      <c r="O1549" s="67" t="s">
        <v>364</v>
      </c>
      <c r="R1549" s="67" t="s">
        <v>204</v>
      </c>
      <c r="S1549" s="87" t="s">
        <v>474</v>
      </c>
      <c r="T1549" s="87"/>
      <c r="U1549" s="87"/>
      <c r="V1549" s="87"/>
      <c r="W1549" s="94"/>
    </row>
    <row r="1550" spans="1:23" ht="15" customHeight="1" outlineLevel="1" x14ac:dyDescent="0.45">
      <c r="A1550" s="13">
        <v>1547</v>
      </c>
      <c r="B1550" s="8" t="s">
        <v>960</v>
      </c>
      <c r="C1550" s="32" t="s">
        <v>961</v>
      </c>
      <c r="D1550" s="70" t="s">
        <v>1071</v>
      </c>
      <c r="F1550" s="35" t="s">
        <v>181</v>
      </c>
      <c r="N1550" s="167" t="s">
        <v>1072</v>
      </c>
      <c r="O1550" s="67" t="s">
        <v>364</v>
      </c>
      <c r="R1550" s="67" t="s">
        <v>204</v>
      </c>
      <c r="S1550" s="87" t="s">
        <v>474</v>
      </c>
      <c r="T1550" s="87"/>
      <c r="U1550" s="87"/>
      <c r="V1550" s="87"/>
      <c r="W1550" s="94"/>
    </row>
    <row r="1551" spans="1:23" ht="15" customHeight="1" outlineLevel="1" x14ac:dyDescent="0.45">
      <c r="A1551" s="13">
        <v>1548</v>
      </c>
      <c r="B1551" s="8" t="s">
        <v>960</v>
      </c>
      <c r="C1551" s="32" t="s">
        <v>961</v>
      </c>
      <c r="D1551" s="70" t="s">
        <v>1071</v>
      </c>
      <c r="F1551" s="35" t="s">
        <v>181</v>
      </c>
      <c r="N1551" s="167" t="s">
        <v>1072</v>
      </c>
      <c r="O1551" s="67" t="s">
        <v>364</v>
      </c>
      <c r="R1551" s="67" t="s">
        <v>204</v>
      </c>
      <c r="S1551" s="87" t="s">
        <v>474</v>
      </c>
      <c r="T1551" s="87"/>
      <c r="U1551" s="87"/>
      <c r="V1551" s="87"/>
      <c r="W1551" s="94"/>
    </row>
    <row r="1552" spans="1:23" ht="15" customHeight="1" outlineLevel="1" x14ac:dyDescent="0.45">
      <c r="A1552" s="13">
        <v>1549</v>
      </c>
      <c r="B1552" s="8" t="s">
        <v>960</v>
      </c>
      <c r="C1552" s="32" t="s">
        <v>961</v>
      </c>
      <c r="D1552" s="70" t="s">
        <v>1071</v>
      </c>
      <c r="F1552" s="35" t="s">
        <v>181</v>
      </c>
      <c r="N1552" s="167" t="s">
        <v>1072</v>
      </c>
      <c r="O1552" s="67" t="s">
        <v>364</v>
      </c>
      <c r="R1552" s="67" t="s">
        <v>204</v>
      </c>
      <c r="S1552" s="87" t="s">
        <v>474</v>
      </c>
      <c r="T1552" s="87"/>
      <c r="U1552" s="87"/>
      <c r="V1552" s="87"/>
      <c r="W1552" s="94"/>
    </row>
    <row r="1553" spans="1:23" ht="15" customHeight="1" outlineLevel="1" x14ac:dyDescent="0.45">
      <c r="A1553" s="13">
        <v>1550</v>
      </c>
      <c r="B1553" s="8" t="s">
        <v>960</v>
      </c>
      <c r="C1553" s="32" t="s">
        <v>961</v>
      </c>
      <c r="D1553" s="70" t="s">
        <v>1071</v>
      </c>
      <c r="F1553" s="35" t="s">
        <v>181</v>
      </c>
      <c r="N1553" s="167" t="s">
        <v>1072</v>
      </c>
      <c r="O1553" s="67" t="s">
        <v>364</v>
      </c>
      <c r="R1553" s="67" t="s">
        <v>204</v>
      </c>
      <c r="S1553" s="87" t="s">
        <v>474</v>
      </c>
      <c r="T1553" s="87"/>
      <c r="U1553" s="87"/>
      <c r="V1553" s="87"/>
      <c r="W1553" s="94"/>
    </row>
    <row r="1554" spans="1:23" ht="15" customHeight="1" outlineLevel="1" x14ac:dyDescent="0.45">
      <c r="A1554" s="13">
        <v>1551</v>
      </c>
      <c r="B1554" s="8" t="s">
        <v>960</v>
      </c>
      <c r="C1554" s="32" t="s">
        <v>961</v>
      </c>
      <c r="D1554" s="70" t="s">
        <v>1071</v>
      </c>
      <c r="F1554" s="35" t="s">
        <v>181</v>
      </c>
      <c r="N1554" s="167" t="s">
        <v>1072</v>
      </c>
      <c r="O1554" s="67" t="s">
        <v>364</v>
      </c>
      <c r="R1554" s="67" t="s">
        <v>204</v>
      </c>
      <c r="S1554" s="87" t="s">
        <v>474</v>
      </c>
      <c r="T1554" s="87"/>
      <c r="U1554" s="87"/>
      <c r="V1554" s="87"/>
      <c r="W1554" s="94"/>
    </row>
    <row r="1555" spans="1:23" ht="15" customHeight="1" outlineLevel="1" x14ac:dyDescent="0.45">
      <c r="A1555" s="13">
        <v>1552</v>
      </c>
      <c r="B1555" s="8" t="s">
        <v>960</v>
      </c>
      <c r="C1555" s="32" t="s">
        <v>961</v>
      </c>
      <c r="D1555" s="70" t="s">
        <v>1071</v>
      </c>
      <c r="F1555" s="35" t="s">
        <v>181</v>
      </c>
      <c r="N1555" s="167" t="s">
        <v>1072</v>
      </c>
      <c r="O1555" s="67" t="s">
        <v>364</v>
      </c>
      <c r="R1555" s="67" t="s">
        <v>204</v>
      </c>
      <c r="S1555" s="87" t="s">
        <v>474</v>
      </c>
      <c r="T1555" s="87"/>
      <c r="U1555" s="87"/>
      <c r="V1555" s="87"/>
      <c r="W1555" s="94"/>
    </row>
    <row r="1556" spans="1:23" ht="15" customHeight="1" outlineLevel="1" x14ac:dyDescent="0.45">
      <c r="A1556" s="13">
        <v>1553</v>
      </c>
      <c r="B1556" s="8" t="s">
        <v>960</v>
      </c>
      <c r="C1556" s="32" t="s">
        <v>961</v>
      </c>
      <c r="D1556" s="70" t="s">
        <v>1071</v>
      </c>
      <c r="F1556" s="35" t="s">
        <v>181</v>
      </c>
      <c r="N1556" s="167" t="s">
        <v>1072</v>
      </c>
      <c r="O1556" s="67" t="s">
        <v>364</v>
      </c>
      <c r="R1556" s="67" t="s">
        <v>204</v>
      </c>
      <c r="S1556" s="87" t="s">
        <v>474</v>
      </c>
      <c r="T1556" s="87"/>
      <c r="U1556" s="87"/>
      <c r="V1556" s="87"/>
      <c r="W1556" s="94"/>
    </row>
    <row r="1557" spans="1:23" ht="15" customHeight="1" outlineLevel="1" x14ac:dyDescent="0.45">
      <c r="A1557" s="13">
        <v>1554</v>
      </c>
      <c r="B1557" s="8" t="s">
        <v>960</v>
      </c>
      <c r="C1557" s="32" t="s">
        <v>961</v>
      </c>
      <c r="D1557" s="70" t="s">
        <v>1071</v>
      </c>
      <c r="F1557" s="35" t="s">
        <v>181</v>
      </c>
      <c r="N1557" s="167" t="s">
        <v>1072</v>
      </c>
      <c r="O1557" s="67" t="s">
        <v>364</v>
      </c>
      <c r="R1557" s="67" t="s">
        <v>204</v>
      </c>
      <c r="S1557" s="87" t="s">
        <v>474</v>
      </c>
      <c r="T1557" s="87"/>
      <c r="U1557" s="87"/>
      <c r="V1557" s="87"/>
      <c r="W1557" s="94"/>
    </row>
    <row r="1558" spans="1:23" ht="15" customHeight="1" outlineLevel="1" x14ac:dyDescent="0.45">
      <c r="A1558" s="13">
        <v>1555</v>
      </c>
      <c r="B1558" s="8" t="s">
        <v>960</v>
      </c>
      <c r="C1558" s="32" t="s">
        <v>961</v>
      </c>
      <c r="D1558" s="70" t="s">
        <v>1071</v>
      </c>
      <c r="F1558" s="35" t="s">
        <v>181</v>
      </c>
      <c r="N1558" s="167" t="s">
        <v>1072</v>
      </c>
      <c r="O1558" s="67" t="s">
        <v>364</v>
      </c>
      <c r="R1558" s="67" t="s">
        <v>204</v>
      </c>
      <c r="S1558" s="87" t="s">
        <v>474</v>
      </c>
      <c r="T1558" s="87"/>
      <c r="U1558" s="87"/>
      <c r="V1558" s="87"/>
      <c r="W1558" s="94"/>
    </row>
    <row r="1559" spans="1:23" ht="15" customHeight="1" outlineLevel="1" x14ac:dyDescent="0.45">
      <c r="A1559" s="13">
        <v>1556</v>
      </c>
      <c r="B1559" s="8" t="s">
        <v>960</v>
      </c>
      <c r="C1559" s="32" t="s">
        <v>961</v>
      </c>
      <c r="D1559" s="70" t="s">
        <v>1071</v>
      </c>
      <c r="F1559" s="35" t="s">
        <v>181</v>
      </c>
      <c r="N1559" s="167" t="s">
        <v>1072</v>
      </c>
      <c r="O1559" s="67" t="s">
        <v>364</v>
      </c>
      <c r="R1559" s="67" t="s">
        <v>204</v>
      </c>
      <c r="S1559" s="87" t="s">
        <v>474</v>
      </c>
      <c r="T1559" s="87"/>
      <c r="U1559" s="87"/>
      <c r="V1559" s="87"/>
      <c r="W1559" s="94"/>
    </row>
    <row r="1560" spans="1:23" ht="15" customHeight="1" outlineLevel="1" x14ac:dyDescent="0.45">
      <c r="A1560" s="13">
        <v>1557</v>
      </c>
      <c r="B1560" s="8" t="s">
        <v>960</v>
      </c>
      <c r="C1560" s="32" t="s">
        <v>961</v>
      </c>
      <c r="D1560" s="70" t="s">
        <v>1071</v>
      </c>
      <c r="F1560" s="35" t="s">
        <v>181</v>
      </c>
      <c r="N1560" s="167" t="s">
        <v>1072</v>
      </c>
      <c r="O1560" s="67" t="s">
        <v>364</v>
      </c>
      <c r="R1560" s="67" t="s">
        <v>204</v>
      </c>
      <c r="S1560" s="87" t="s">
        <v>474</v>
      </c>
      <c r="T1560" s="87"/>
      <c r="U1560" s="87"/>
      <c r="V1560" s="87"/>
      <c r="W1560" s="94"/>
    </row>
    <row r="1561" spans="1:23" ht="15" customHeight="1" outlineLevel="1" x14ac:dyDescent="0.45">
      <c r="A1561" s="13">
        <v>1558</v>
      </c>
      <c r="B1561" s="8" t="s">
        <v>960</v>
      </c>
      <c r="C1561" s="32" t="s">
        <v>961</v>
      </c>
      <c r="D1561" s="70" t="s">
        <v>1071</v>
      </c>
      <c r="F1561" s="35" t="s">
        <v>181</v>
      </c>
      <c r="N1561" s="167" t="s">
        <v>1072</v>
      </c>
      <c r="O1561" s="67" t="s">
        <v>364</v>
      </c>
      <c r="R1561" s="67" t="s">
        <v>204</v>
      </c>
      <c r="S1561" s="87" t="s">
        <v>474</v>
      </c>
      <c r="T1561" s="87"/>
      <c r="U1561" s="87"/>
      <c r="V1561" s="87"/>
      <c r="W1561" s="94"/>
    </row>
    <row r="1562" spans="1:23" ht="15" customHeight="1" outlineLevel="1" x14ac:dyDescent="0.45">
      <c r="A1562" s="13">
        <v>1559</v>
      </c>
      <c r="B1562" s="8" t="s">
        <v>960</v>
      </c>
      <c r="C1562" s="32" t="s">
        <v>961</v>
      </c>
      <c r="D1562" s="70" t="s">
        <v>1071</v>
      </c>
      <c r="F1562" s="35" t="s">
        <v>181</v>
      </c>
      <c r="N1562" s="167" t="s">
        <v>1072</v>
      </c>
      <c r="O1562" s="67" t="s">
        <v>364</v>
      </c>
      <c r="R1562" s="67" t="s">
        <v>204</v>
      </c>
      <c r="S1562" s="87" t="s">
        <v>474</v>
      </c>
      <c r="T1562" s="87"/>
      <c r="U1562" s="87"/>
      <c r="V1562" s="87"/>
      <c r="W1562" s="94"/>
    </row>
    <row r="1563" spans="1:23" ht="15" customHeight="1" outlineLevel="1" x14ac:dyDescent="0.45">
      <c r="A1563" s="13">
        <v>1560</v>
      </c>
      <c r="B1563" s="8" t="s">
        <v>960</v>
      </c>
      <c r="C1563" s="32" t="s">
        <v>961</v>
      </c>
      <c r="D1563" s="70" t="s">
        <v>1071</v>
      </c>
      <c r="F1563" s="35" t="s">
        <v>181</v>
      </c>
      <c r="N1563" s="167" t="s">
        <v>1072</v>
      </c>
      <c r="O1563" s="67" t="s">
        <v>364</v>
      </c>
      <c r="R1563" s="67" t="s">
        <v>204</v>
      </c>
      <c r="S1563" s="87" t="s">
        <v>474</v>
      </c>
      <c r="T1563" s="87"/>
      <c r="U1563" s="87"/>
      <c r="V1563" s="87"/>
      <c r="W1563" s="94"/>
    </row>
    <row r="1564" spans="1:23" ht="15" customHeight="1" outlineLevel="1" x14ac:dyDescent="0.45">
      <c r="A1564" s="13">
        <v>1561</v>
      </c>
      <c r="B1564" s="8" t="s">
        <v>960</v>
      </c>
      <c r="C1564" s="32" t="s">
        <v>961</v>
      </c>
      <c r="D1564" s="70" t="s">
        <v>1071</v>
      </c>
      <c r="F1564" s="35" t="s">
        <v>181</v>
      </c>
      <c r="N1564" s="167" t="s">
        <v>1072</v>
      </c>
      <c r="O1564" s="67" t="s">
        <v>364</v>
      </c>
      <c r="R1564" s="67" t="s">
        <v>204</v>
      </c>
      <c r="S1564" s="87" t="s">
        <v>474</v>
      </c>
      <c r="T1564" s="87"/>
      <c r="U1564" s="87"/>
      <c r="V1564" s="87"/>
      <c r="W1564" s="94"/>
    </row>
    <row r="1565" spans="1:23" ht="15" customHeight="1" outlineLevel="1" x14ac:dyDescent="0.45">
      <c r="A1565" s="13">
        <v>1562</v>
      </c>
      <c r="B1565" s="8" t="s">
        <v>960</v>
      </c>
      <c r="C1565" s="32" t="s">
        <v>961</v>
      </c>
      <c r="D1565" s="70" t="s">
        <v>1071</v>
      </c>
      <c r="F1565" s="35" t="s">
        <v>181</v>
      </c>
      <c r="N1565" s="167" t="s">
        <v>1072</v>
      </c>
      <c r="O1565" s="67" t="s">
        <v>364</v>
      </c>
      <c r="R1565" s="67" t="s">
        <v>204</v>
      </c>
      <c r="S1565" s="87" t="s">
        <v>474</v>
      </c>
      <c r="T1565" s="87"/>
      <c r="U1565" s="87"/>
      <c r="V1565" s="87"/>
      <c r="W1565" s="94"/>
    </row>
    <row r="1566" spans="1:23" ht="15" customHeight="1" outlineLevel="1" x14ac:dyDescent="0.45">
      <c r="A1566" s="13">
        <v>1563</v>
      </c>
      <c r="B1566" s="8" t="s">
        <v>960</v>
      </c>
      <c r="C1566" s="32" t="s">
        <v>961</v>
      </c>
      <c r="D1566" s="70" t="s">
        <v>1071</v>
      </c>
      <c r="F1566" s="35" t="s">
        <v>181</v>
      </c>
      <c r="N1566" s="167" t="s">
        <v>1072</v>
      </c>
      <c r="O1566" s="67" t="s">
        <v>364</v>
      </c>
      <c r="R1566" s="67" t="s">
        <v>204</v>
      </c>
      <c r="S1566" s="87" t="s">
        <v>474</v>
      </c>
      <c r="T1566" s="87"/>
      <c r="U1566" s="87"/>
      <c r="V1566" s="87"/>
      <c r="W1566" s="94"/>
    </row>
    <row r="1567" spans="1:23" ht="15" customHeight="1" outlineLevel="1" x14ac:dyDescent="0.45">
      <c r="A1567" s="13">
        <v>1564</v>
      </c>
      <c r="B1567" s="8" t="s">
        <v>960</v>
      </c>
      <c r="C1567" s="32" t="s">
        <v>961</v>
      </c>
      <c r="D1567" s="70" t="s">
        <v>1071</v>
      </c>
      <c r="F1567" s="35" t="s">
        <v>181</v>
      </c>
      <c r="N1567" s="167" t="s">
        <v>1072</v>
      </c>
      <c r="O1567" s="67" t="s">
        <v>364</v>
      </c>
      <c r="R1567" s="67" t="s">
        <v>204</v>
      </c>
      <c r="S1567" s="87" t="s">
        <v>474</v>
      </c>
      <c r="T1567" s="87"/>
      <c r="U1567" s="87"/>
      <c r="V1567" s="87"/>
      <c r="W1567" s="94"/>
    </row>
    <row r="1568" spans="1:23" ht="15" customHeight="1" outlineLevel="1" x14ac:dyDescent="0.45">
      <c r="A1568" s="13">
        <v>1565</v>
      </c>
      <c r="B1568" s="8" t="s">
        <v>960</v>
      </c>
      <c r="C1568" s="32" t="s">
        <v>961</v>
      </c>
      <c r="D1568" s="70" t="s">
        <v>1071</v>
      </c>
      <c r="F1568" s="35" t="s">
        <v>181</v>
      </c>
      <c r="N1568" s="167" t="s">
        <v>1072</v>
      </c>
      <c r="O1568" s="67" t="s">
        <v>364</v>
      </c>
      <c r="R1568" s="67" t="s">
        <v>204</v>
      </c>
      <c r="S1568" s="87" t="s">
        <v>474</v>
      </c>
      <c r="T1568" s="87"/>
      <c r="U1568" s="87"/>
      <c r="V1568" s="87"/>
      <c r="W1568" s="94"/>
    </row>
    <row r="1569" spans="1:23" ht="15" customHeight="1" outlineLevel="1" x14ac:dyDescent="0.45">
      <c r="A1569" s="13">
        <v>1566</v>
      </c>
      <c r="B1569" s="8" t="s">
        <v>960</v>
      </c>
      <c r="C1569" s="32" t="s">
        <v>961</v>
      </c>
      <c r="D1569" s="70" t="s">
        <v>1071</v>
      </c>
      <c r="F1569" s="35" t="s">
        <v>181</v>
      </c>
      <c r="N1569" s="167" t="s">
        <v>1072</v>
      </c>
      <c r="O1569" s="67" t="s">
        <v>364</v>
      </c>
      <c r="R1569" s="67" t="s">
        <v>204</v>
      </c>
      <c r="S1569" s="87" t="s">
        <v>474</v>
      </c>
      <c r="T1569" s="87"/>
      <c r="U1569" s="87"/>
      <c r="V1569" s="87"/>
      <c r="W1569" s="94"/>
    </row>
    <row r="1570" spans="1:23" ht="15" customHeight="1" outlineLevel="1" x14ac:dyDescent="0.45">
      <c r="A1570" s="13">
        <v>1567</v>
      </c>
      <c r="B1570" s="8" t="s">
        <v>960</v>
      </c>
      <c r="C1570" s="32" t="s">
        <v>961</v>
      </c>
      <c r="D1570" s="70" t="s">
        <v>1071</v>
      </c>
      <c r="F1570" s="35" t="s">
        <v>181</v>
      </c>
      <c r="N1570" s="167" t="s">
        <v>1072</v>
      </c>
      <c r="O1570" s="67" t="s">
        <v>364</v>
      </c>
      <c r="R1570" s="67" t="s">
        <v>204</v>
      </c>
      <c r="S1570" s="87" t="s">
        <v>474</v>
      </c>
      <c r="T1570" s="87"/>
      <c r="U1570" s="87"/>
      <c r="V1570" s="87"/>
      <c r="W1570" s="94"/>
    </row>
    <row r="1571" spans="1:23" ht="15" customHeight="1" outlineLevel="1" x14ac:dyDescent="0.45">
      <c r="A1571" s="13">
        <v>1568</v>
      </c>
      <c r="B1571" s="8" t="s">
        <v>960</v>
      </c>
      <c r="C1571" s="32" t="s">
        <v>961</v>
      </c>
      <c r="D1571" s="70" t="s">
        <v>1071</v>
      </c>
      <c r="F1571" s="35" t="s">
        <v>181</v>
      </c>
      <c r="N1571" s="167" t="s">
        <v>1072</v>
      </c>
      <c r="O1571" s="67" t="s">
        <v>364</v>
      </c>
      <c r="R1571" s="67" t="s">
        <v>204</v>
      </c>
      <c r="S1571" s="87" t="s">
        <v>474</v>
      </c>
      <c r="T1571" s="87"/>
      <c r="U1571" s="87"/>
      <c r="V1571" s="87"/>
      <c r="W1571" s="94"/>
    </row>
    <row r="1572" spans="1:23" ht="15" customHeight="1" outlineLevel="1" x14ac:dyDescent="0.45">
      <c r="A1572" s="13">
        <v>1569</v>
      </c>
      <c r="B1572" s="8" t="s">
        <v>960</v>
      </c>
      <c r="C1572" s="32" t="s">
        <v>961</v>
      </c>
      <c r="D1572" s="70" t="s">
        <v>1071</v>
      </c>
      <c r="F1572" s="35" t="s">
        <v>181</v>
      </c>
      <c r="N1572" s="167" t="s">
        <v>1072</v>
      </c>
      <c r="O1572" s="67" t="s">
        <v>364</v>
      </c>
      <c r="R1572" s="67" t="s">
        <v>204</v>
      </c>
      <c r="S1572" s="87" t="s">
        <v>474</v>
      </c>
      <c r="T1572" s="87"/>
      <c r="U1572" s="87"/>
      <c r="V1572" s="87"/>
      <c r="W1572" s="94"/>
    </row>
    <row r="1573" spans="1:23" ht="15" customHeight="1" outlineLevel="1" x14ac:dyDescent="0.45">
      <c r="A1573" s="13">
        <v>1570</v>
      </c>
      <c r="B1573" s="8" t="s">
        <v>960</v>
      </c>
      <c r="C1573" s="32" t="s">
        <v>961</v>
      </c>
      <c r="D1573" s="70" t="s">
        <v>1071</v>
      </c>
      <c r="F1573" s="35" t="s">
        <v>181</v>
      </c>
      <c r="N1573" s="167" t="s">
        <v>1072</v>
      </c>
      <c r="O1573" s="67" t="s">
        <v>364</v>
      </c>
      <c r="R1573" s="67" t="s">
        <v>204</v>
      </c>
      <c r="S1573" s="87" t="s">
        <v>474</v>
      </c>
      <c r="T1573" s="87"/>
      <c r="U1573" s="87"/>
      <c r="V1573" s="87"/>
      <c r="W1573" s="94"/>
    </row>
    <row r="1574" spans="1:23" ht="15" customHeight="1" outlineLevel="1" x14ac:dyDescent="0.45">
      <c r="A1574" s="13">
        <v>1571</v>
      </c>
      <c r="B1574" s="8" t="s">
        <v>960</v>
      </c>
      <c r="C1574" s="32" t="s">
        <v>961</v>
      </c>
      <c r="D1574" s="70" t="s">
        <v>1071</v>
      </c>
      <c r="F1574" s="35" t="s">
        <v>181</v>
      </c>
      <c r="N1574" s="167" t="s">
        <v>1072</v>
      </c>
      <c r="O1574" s="67" t="s">
        <v>364</v>
      </c>
      <c r="R1574" s="67" t="s">
        <v>204</v>
      </c>
      <c r="S1574" s="87" t="s">
        <v>474</v>
      </c>
      <c r="T1574" s="87"/>
      <c r="U1574" s="87"/>
      <c r="V1574" s="87"/>
      <c r="W1574" s="94"/>
    </row>
    <row r="1575" spans="1:23" ht="15" customHeight="1" outlineLevel="1" x14ac:dyDescent="0.45">
      <c r="A1575" s="13">
        <v>1572</v>
      </c>
      <c r="B1575" s="8" t="s">
        <v>960</v>
      </c>
      <c r="C1575" s="32" t="s">
        <v>961</v>
      </c>
      <c r="D1575" s="70" t="s">
        <v>1071</v>
      </c>
      <c r="F1575" s="35" t="s">
        <v>181</v>
      </c>
      <c r="N1575" s="167" t="s">
        <v>1072</v>
      </c>
      <c r="O1575" s="67" t="s">
        <v>364</v>
      </c>
      <c r="R1575" s="67" t="s">
        <v>204</v>
      </c>
      <c r="S1575" s="87" t="s">
        <v>474</v>
      </c>
      <c r="T1575" s="87"/>
      <c r="U1575" s="87"/>
      <c r="V1575" s="87"/>
      <c r="W1575" s="94"/>
    </row>
    <row r="1576" spans="1:23" ht="15" customHeight="1" outlineLevel="1" x14ac:dyDescent="0.45">
      <c r="A1576" s="13">
        <v>1573</v>
      </c>
      <c r="B1576" s="8" t="s">
        <v>960</v>
      </c>
      <c r="C1576" s="32" t="s">
        <v>961</v>
      </c>
      <c r="D1576" s="70" t="s">
        <v>1071</v>
      </c>
      <c r="F1576" s="35" t="s">
        <v>181</v>
      </c>
      <c r="N1576" s="167" t="s">
        <v>1072</v>
      </c>
      <c r="O1576" s="67" t="s">
        <v>364</v>
      </c>
      <c r="R1576" s="67" t="s">
        <v>204</v>
      </c>
      <c r="S1576" s="87" t="s">
        <v>474</v>
      </c>
      <c r="T1576" s="87"/>
      <c r="U1576" s="87"/>
      <c r="V1576" s="87"/>
      <c r="W1576" s="94"/>
    </row>
    <row r="1577" spans="1:23" ht="15" customHeight="1" outlineLevel="1" x14ac:dyDescent="0.45">
      <c r="A1577" s="13">
        <v>1574</v>
      </c>
      <c r="B1577" s="8" t="s">
        <v>960</v>
      </c>
      <c r="C1577" s="32" t="s">
        <v>961</v>
      </c>
      <c r="D1577" s="70" t="s">
        <v>1071</v>
      </c>
      <c r="F1577" s="35" t="s">
        <v>181</v>
      </c>
      <c r="N1577" s="167" t="s">
        <v>1072</v>
      </c>
      <c r="O1577" s="67" t="s">
        <v>364</v>
      </c>
      <c r="R1577" s="67" t="s">
        <v>204</v>
      </c>
      <c r="S1577" s="87" t="s">
        <v>474</v>
      </c>
      <c r="T1577" s="87"/>
      <c r="U1577" s="87"/>
      <c r="V1577" s="87"/>
      <c r="W1577" s="94"/>
    </row>
    <row r="1578" spans="1:23" ht="15" customHeight="1" outlineLevel="1" x14ac:dyDescent="0.45">
      <c r="A1578" s="13">
        <v>1575</v>
      </c>
      <c r="B1578" s="8" t="s">
        <v>960</v>
      </c>
      <c r="C1578" s="32" t="s">
        <v>961</v>
      </c>
      <c r="D1578" s="70" t="s">
        <v>1071</v>
      </c>
      <c r="F1578" s="35" t="s">
        <v>181</v>
      </c>
      <c r="N1578" s="167" t="s">
        <v>1072</v>
      </c>
      <c r="O1578" s="67" t="s">
        <v>364</v>
      </c>
      <c r="R1578" s="67" t="s">
        <v>204</v>
      </c>
      <c r="S1578" s="87" t="s">
        <v>474</v>
      </c>
      <c r="T1578" s="87"/>
      <c r="U1578" s="87"/>
      <c r="V1578" s="87"/>
      <c r="W1578" s="94"/>
    </row>
    <row r="1579" spans="1:23" ht="15" customHeight="1" outlineLevel="1" x14ac:dyDescent="0.45">
      <c r="A1579" s="13">
        <v>1576</v>
      </c>
      <c r="B1579" s="8" t="s">
        <v>960</v>
      </c>
      <c r="C1579" s="32" t="s">
        <v>961</v>
      </c>
      <c r="D1579" s="70" t="s">
        <v>1071</v>
      </c>
      <c r="F1579" s="35" t="s">
        <v>181</v>
      </c>
      <c r="N1579" s="167" t="s">
        <v>1072</v>
      </c>
      <c r="O1579" s="67" t="s">
        <v>364</v>
      </c>
      <c r="R1579" s="67" t="s">
        <v>204</v>
      </c>
      <c r="S1579" s="87" t="s">
        <v>474</v>
      </c>
      <c r="T1579" s="87"/>
      <c r="U1579" s="87"/>
      <c r="V1579" s="87"/>
      <c r="W1579" s="94"/>
    </row>
    <row r="1580" spans="1:23" ht="15" customHeight="1" outlineLevel="1" x14ac:dyDescent="0.45">
      <c r="A1580" s="13">
        <v>1577</v>
      </c>
      <c r="B1580" s="8" t="s">
        <v>960</v>
      </c>
      <c r="C1580" s="32" t="s">
        <v>961</v>
      </c>
      <c r="D1580" s="70" t="s">
        <v>1071</v>
      </c>
      <c r="F1580" s="35" t="s">
        <v>181</v>
      </c>
      <c r="N1580" s="167" t="s">
        <v>1072</v>
      </c>
      <c r="O1580" s="67" t="s">
        <v>364</v>
      </c>
      <c r="R1580" s="67" t="s">
        <v>204</v>
      </c>
      <c r="S1580" s="87" t="s">
        <v>474</v>
      </c>
      <c r="T1580" s="87"/>
      <c r="U1580" s="87"/>
      <c r="V1580" s="87"/>
      <c r="W1580" s="94"/>
    </row>
    <row r="1581" spans="1:23" ht="15" customHeight="1" outlineLevel="1" x14ac:dyDescent="0.45">
      <c r="A1581" s="13">
        <v>1578</v>
      </c>
      <c r="B1581" s="8" t="s">
        <v>960</v>
      </c>
      <c r="C1581" s="32" t="s">
        <v>961</v>
      </c>
      <c r="D1581" s="70" t="s">
        <v>1071</v>
      </c>
      <c r="F1581" s="35" t="s">
        <v>181</v>
      </c>
      <c r="N1581" s="167" t="s">
        <v>1072</v>
      </c>
      <c r="O1581" s="67" t="s">
        <v>364</v>
      </c>
      <c r="R1581" s="67" t="s">
        <v>204</v>
      </c>
      <c r="S1581" s="87" t="s">
        <v>474</v>
      </c>
      <c r="T1581" s="87"/>
      <c r="U1581" s="87"/>
      <c r="V1581" s="87"/>
      <c r="W1581" s="94"/>
    </row>
    <row r="1582" spans="1:23" ht="15" customHeight="1" outlineLevel="1" x14ac:dyDescent="0.45">
      <c r="A1582" s="13">
        <v>1579</v>
      </c>
      <c r="B1582" s="8" t="s">
        <v>960</v>
      </c>
      <c r="C1582" s="32" t="s">
        <v>961</v>
      </c>
      <c r="D1582" s="70" t="s">
        <v>1071</v>
      </c>
      <c r="F1582" s="35" t="s">
        <v>181</v>
      </c>
      <c r="N1582" s="167" t="s">
        <v>1072</v>
      </c>
      <c r="O1582" s="67" t="s">
        <v>364</v>
      </c>
      <c r="R1582" s="67" t="s">
        <v>204</v>
      </c>
      <c r="S1582" s="87" t="s">
        <v>474</v>
      </c>
      <c r="T1582" s="87"/>
      <c r="U1582" s="87"/>
      <c r="V1582" s="87"/>
      <c r="W1582" s="94"/>
    </row>
    <row r="1583" spans="1:23" ht="15" customHeight="1" outlineLevel="1" x14ac:dyDescent="0.45">
      <c r="A1583" s="13">
        <v>1580</v>
      </c>
      <c r="B1583" s="8" t="s">
        <v>960</v>
      </c>
      <c r="C1583" s="32" t="s">
        <v>961</v>
      </c>
      <c r="D1583" s="66" t="s">
        <v>1073</v>
      </c>
      <c r="F1583" s="35" t="s">
        <v>181</v>
      </c>
      <c r="N1583" s="167" t="s">
        <v>1074</v>
      </c>
      <c r="O1583" s="67" t="s">
        <v>394</v>
      </c>
      <c r="R1583" s="67" t="s">
        <v>204</v>
      </c>
      <c r="S1583" s="87" t="s">
        <v>395</v>
      </c>
      <c r="T1583" s="87"/>
      <c r="U1583" s="87"/>
      <c r="V1583" s="87"/>
      <c r="W1583" s="94"/>
    </row>
    <row r="1584" spans="1:23" ht="15" customHeight="1" outlineLevel="1" x14ac:dyDescent="0.45">
      <c r="A1584" s="13">
        <v>1581</v>
      </c>
      <c r="B1584" s="8" t="s">
        <v>960</v>
      </c>
      <c r="C1584" s="32" t="s">
        <v>961</v>
      </c>
      <c r="D1584" s="66" t="s">
        <v>1073</v>
      </c>
      <c r="F1584" s="35" t="s">
        <v>181</v>
      </c>
      <c r="N1584" s="167" t="s">
        <v>1074</v>
      </c>
      <c r="O1584" s="67" t="s">
        <v>394</v>
      </c>
      <c r="R1584" s="67" t="s">
        <v>204</v>
      </c>
      <c r="S1584" s="87" t="s">
        <v>395</v>
      </c>
      <c r="T1584" s="87"/>
      <c r="U1584" s="87"/>
      <c r="V1584" s="87"/>
      <c r="W1584" s="94"/>
    </row>
    <row r="1585" spans="1:23" ht="15" customHeight="1" outlineLevel="1" x14ac:dyDescent="0.45">
      <c r="A1585" s="13">
        <v>1582</v>
      </c>
      <c r="B1585" s="8" t="s">
        <v>960</v>
      </c>
      <c r="C1585" s="32" t="s">
        <v>961</v>
      </c>
      <c r="D1585" s="66" t="s">
        <v>1073</v>
      </c>
      <c r="F1585" s="35" t="s">
        <v>181</v>
      </c>
      <c r="N1585" s="167" t="s">
        <v>1074</v>
      </c>
      <c r="O1585" s="67" t="s">
        <v>394</v>
      </c>
      <c r="R1585" s="67" t="s">
        <v>204</v>
      </c>
      <c r="S1585" s="87" t="s">
        <v>395</v>
      </c>
      <c r="T1585" s="87"/>
      <c r="U1585" s="87"/>
      <c r="V1585" s="87"/>
      <c r="W1585" s="94"/>
    </row>
    <row r="1586" spans="1:23" ht="15" customHeight="1" outlineLevel="1" x14ac:dyDescent="0.45">
      <c r="A1586" s="13">
        <v>1583</v>
      </c>
      <c r="B1586" s="8" t="s">
        <v>960</v>
      </c>
      <c r="C1586" s="32" t="s">
        <v>961</v>
      </c>
      <c r="D1586" s="66" t="s">
        <v>1073</v>
      </c>
      <c r="F1586" s="35" t="s">
        <v>181</v>
      </c>
      <c r="N1586" s="167" t="s">
        <v>1074</v>
      </c>
      <c r="O1586" s="67" t="s">
        <v>394</v>
      </c>
      <c r="R1586" s="67" t="s">
        <v>204</v>
      </c>
      <c r="S1586" s="87" t="s">
        <v>395</v>
      </c>
      <c r="T1586" s="87"/>
      <c r="U1586" s="87"/>
      <c r="V1586" s="87"/>
      <c r="W1586" s="94"/>
    </row>
    <row r="1587" spans="1:23" ht="15" customHeight="1" outlineLevel="1" x14ac:dyDescent="0.45">
      <c r="A1587" s="13">
        <v>1584</v>
      </c>
      <c r="B1587" s="8" t="s">
        <v>960</v>
      </c>
      <c r="C1587" s="32" t="s">
        <v>961</v>
      </c>
      <c r="D1587" s="66" t="s">
        <v>1075</v>
      </c>
      <c r="F1587" s="35" t="s">
        <v>181</v>
      </c>
      <c r="N1587" s="167" t="s">
        <v>1076</v>
      </c>
      <c r="O1587" s="67" t="s">
        <v>364</v>
      </c>
      <c r="R1587" s="67" t="s">
        <v>204</v>
      </c>
      <c r="S1587" s="87" t="s">
        <v>474</v>
      </c>
      <c r="T1587" s="87"/>
      <c r="U1587" s="87"/>
      <c r="V1587" s="87"/>
      <c r="W1587" s="94"/>
    </row>
    <row r="1588" spans="1:23" ht="15" customHeight="1" outlineLevel="1" x14ac:dyDescent="0.45">
      <c r="A1588" s="13">
        <v>1585</v>
      </c>
      <c r="B1588" s="8" t="s">
        <v>960</v>
      </c>
      <c r="C1588" s="32" t="s">
        <v>961</v>
      </c>
      <c r="D1588" s="66" t="s">
        <v>1077</v>
      </c>
      <c r="F1588" s="35" t="s">
        <v>181</v>
      </c>
      <c r="N1588" s="167" t="s">
        <v>353</v>
      </c>
      <c r="O1588" s="67" t="s">
        <v>353</v>
      </c>
      <c r="R1588" s="87" t="s">
        <v>210</v>
      </c>
      <c r="S1588" s="87" t="s">
        <v>356</v>
      </c>
      <c r="T1588" s="87"/>
      <c r="U1588" s="87"/>
      <c r="V1588" s="87"/>
      <c r="W1588" s="94"/>
    </row>
    <row r="1589" spans="1:23" ht="15" customHeight="1" outlineLevel="1" x14ac:dyDescent="0.45">
      <c r="A1589" s="13">
        <v>1586</v>
      </c>
      <c r="B1589" s="8" t="s">
        <v>960</v>
      </c>
      <c r="C1589" s="32" t="s">
        <v>961</v>
      </c>
      <c r="D1589" s="66" t="s">
        <v>1078</v>
      </c>
      <c r="F1589" s="35" t="s">
        <v>181</v>
      </c>
      <c r="N1589" s="167" t="s">
        <v>1079</v>
      </c>
      <c r="O1589" s="67" t="s">
        <v>353</v>
      </c>
      <c r="R1589" s="87" t="s">
        <v>210</v>
      </c>
      <c r="S1589" s="87" t="s">
        <v>356</v>
      </c>
      <c r="T1589" s="87"/>
      <c r="U1589" s="87"/>
      <c r="V1589" s="87"/>
      <c r="W1589" s="94"/>
    </row>
    <row r="1590" spans="1:23" ht="15" customHeight="1" outlineLevel="1" x14ac:dyDescent="0.45">
      <c r="A1590" s="13">
        <v>1587</v>
      </c>
      <c r="B1590" s="8" t="s">
        <v>960</v>
      </c>
      <c r="C1590" s="32" t="s">
        <v>961</v>
      </c>
      <c r="D1590" s="66" t="s">
        <v>1078</v>
      </c>
      <c r="F1590" s="35" t="s">
        <v>181</v>
      </c>
      <c r="N1590" s="167" t="s">
        <v>1079</v>
      </c>
      <c r="O1590" s="67" t="s">
        <v>353</v>
      </c>
      <c r="R1590" s="87" t="s">
        <v>210</v>
      </c>
      <c r="S1590" s="87" t="s">
        <v>356</v>
      </c>
      <c r="T1590" s="87"/>
      <c r="U1590" s="87"/>
      <c r="V1590" s="87"/>
      <c r="W1590" s="94"/>
    </row>
    <row r="1591" spans="1:23" ht="15" customHeight="1" outlineLevel="1" x14ac:dyDescent="0.45">
      <c r="A1591" s="13">
        <v>1588</v>
      </c>
      <c r="B1591" s="8" t="s">
        <v>960</v>
      </c>
      <c r="C1591" s="32" t="s">
        <v>961</v>
      </c>
      <c r="D1591" s="66" t="s">
        <v>1078</v>
      </c>
      <c r="F1591" s="35" t="s">
        <v>181</v>
      </c>
      <c r="N1591" s="167" t="s">
        <v>1079</v>
      </c>
      <c r="O1591" s="67" t="s">
        <v>353</v>
      </c>
      <c r="R1591" s="87" t="s">
        <v>210</v>
      </c>
      <c r="S1591" s="87" t="s">
        <v>356</v>
      </c>
      <c r="T1591" s="87"/>
      <c r="U1591" s="87"/>
      <c r="V1591" s="87"/>
      <c r="W1591" s="94"/>
    </row>
    <row r="1592" spans="1:23" ht="15" customHeight="1" outlineLevel="1" x14ac:dyDescent="0.45">
      <c r="A1592" s="13">
        <v>1589</v>
      </c>
      <c r="B1592" s="8" t="s">
        <v>960</v>
      </c>
      <c r="C1592" s="32" t="s">
        <v>961</v>
      </c>
      <c r="D1592" s="66" t="s">
        <v>1078</v>
      </c>
      <c r="F1592" s="35" t="s">
        <v>181</v>
      </c>
      <c r="N1592" s="167" t="s">
        <v>1079</v>
      </c>
      <c r="O1592" s="67" t="s">
        <v>353</v>
      </c>
      <c r="R1592" s="87" t="s">
        <v>210</v>
      </c>
      <c r="S1592" s="87" t="s">
        <v>356</v>
      </c>
      <c r="T1592" s="87"/>
      <c r="U1592" s="87"/>
      <c r="V1592" s="87"/>
      <c r="W1592" s="94"/>
    </row>
    <row r="1593" spans="1:23" ht="15" customHeight="1" outlineLevel="1" x14ac:dyDescent="0.45">
      <c r="A1593" s="13">
        <v>1590</v>
      </c>
      <c r="B1593" s="8" t="s">
        <v>960</v>
      </c>
      <c r="C1593" s="32" t="s">
        <v>961</v>
      </c>
      <c r="D1593" s="66" t="s">
        <v>1078</v>
      </c>
      <c r="F1593" s="35" t="s">
        <v>181</v>
      </c>
      <c r="N1593" s="167" t="s">
        <v>1079</v>
      </c>
      <c r="O1593" s="67" t="s">
        <v>353</v>
      </c>
      <c r="R1593" s="87" t="s">
        <v>210</v>
      </c>
      <c r="S1593" s="87" t="s">
        <v>356</v>
      </c>
      <c r="T1593" s="87"/>
      <c r="U1593" s="87"/>
      <c r="V1593" s="87"/>
      <c r="W1593" s="94"/>
    </row>
    <row r="1594" spans="1:23" ht="15" customHeight="1" outlineLevel="1" x14ac:dyDescent="0.45">
      <c r="A1594" s="13">
        <v>1591</v>
      </c>
      <c r="B1594" s="8" t="s">
        <v>960</v>
      </c>
      <c r="C1594" s="32" t="s">
        <v>961</v>
      </c>
      <c r="D1594" s="66" t="s">
        <v>1078</v>
      </c>
      <c r="F1594" s="35" t="s">
        <v>181</v>
      </c>
      <c r="N1594" s="167" t="s">
        <v>1079</v>
      </c>
      <c r="O1594" s="67" t="s">
        <v>353</v>
      </c>
      <c r="R1594" s="87" t="s">
        <v>210</v>
      </c>
      <c r="S1594" s="87" t="s">
        <v>356</v>
      </c>
      <c r="T1594" s="87"/>
      <c r="U1594" s="87"/>
      <c r="V1594" s="87"/>
      <c r="W1594" s="94"/>
    </row>
    <row r="1595" spans="1:23" ht="15" customHeight="1" outlineLevel="1" x14ac:dyDescent="0.45">
      <c r="A1595" s="13">
        <v>1592</v>
      </c>
      <c r="B1595" s="8" t="s">
        <v>960</v>
      </c>
      <c r="C1595" s="32" t="s">
        <v>961</v>
      </c>
      <c r="D1595" s="66" t="s">
        <v>1078</v>
      </c>
      <c r="F1595" s="35" t="s">
        <v>181</v>
      </c>
      <c r="N1595" s="167" t="s">
        <v>1079</v>
      </c>
      <c r="O1595" s="67" t="s">
        <v>353</v>
      </c>
      <c r="R1595" s="87" t="s">
        <v>210</v>
      </c>
      <c r="S1595" s="87" t="s">
        <v>356</v>
      </c>
      <c r="T1595" s="87"/>
      <c r="U1595" s="87"/>
      <c r="V1595" s="87"/>
      <c r="W1595" s="94"/>
    </row>
    <row r="1596" spans="1:23" ht="15" customHeight="1" outlineLevel="1" x14ac:dyDescent="0.45">
      <c r="A1596" s="13">
        <v>1593</v>
      </c>
      <c r="B1596" s="8" t="s">
        <v>960</v>
      </c>
      <c r="C1596" s="32" t="s">
        <v>961</v>
      </c>
      <c r="D1596" s="66" t="s">
        <v>1078</v>
      </c>
      <c r="F1596" s="35" t="s">
        <v>181</v>
      </c>
      <c r="N1596" s="167" t="s">
        <v>1079</v>
      </c>
      <c r="O1596" s="67" t="s">
        <v>353</v>
      </c>
      <c r="R1596" s="87" t="s">
        <v>210</v>
      </c>
      <c r="S1596" s="87" t="s">
        <v>356</v>
      </c>
      <c r="T1596" s="87"/>
      <c r="U1596" s="87"/>
      <c r="V1596" s="87"/>
      <c r="W1596" s="94"/>
    </row>
    <row r="1597" spans="1:23" ht="15" customHeight="1" outlineLevel="1" x14ac:dyDescent="0.45">
      <c r="A1597" s="13">
        <v>1594</v>
      </c>
      <c r="B1597" s="8" t="s">
        <v>960</v>
      </c>
      <c r="C1597" s="32" t="s">
        <v>961</v>
      </c>
      <c r="D1597" s="66" t="s">
        <v>1078</v>
      </c>
      <c r="F1597" s="35" t="s">
        <v>181</v>
      </c>
      <c r="N1597" s="167" t="s">
        <v>1079</v>
      </c>
      <c r="O1597" s="67" t="s">
        <v>353</v>
      </c>
      <c r="R1597" s="87" t="s">
        <v>210</v>
      </c>
      <c r="S1597" s="87" t="s">
        <v>356</v>
      </c>
      <c r="T1597" s="87"/>
      <c r="U1597" s="87"/>
      <c r="V1597" s="87"/>
      <c r="W1597" s="94"/>
    </row>
    <row r="1598" spans="1:23" ht="15" customHeight="1" outlineLevel="1" x14ac:dyDescent="0.45">
      <c r="A1598" s="13">
        <v>1595</v>
      </c>
      <c r="B1598" s="8" t="s">
        <v>960</v>
      </c>
      <c r="C1598" s="32" t="s">
        <v>961</v>
      </c>
      <c r="D1598" s="66" t="s">
        <v>1078</v>
      </c>
      <c r="F1598" s="35" t="s">
        <v>181</v>
      </c>
      <c r="N1598" s="167" t="s">
        <v>1079</v>
      </c>
      <c r="O1598" s="67" t="s">
        <v>353</v>
      </c>
      <c r="R1598" s="87" t="s">
        <v>210</v>
      </c>
      <c r="S1598" s="87" t="s">
        <v>356</v>
      </c>
      <c r="T1598" s="87"/>
      <c r="U1598" s="87"/>
      <c r="V1598" s="87"/>
      <c r="W1598" s="94"/>
    </row>
    <row r="1599" spans="1:23" ht="15" customHeight="1" outlineLevel="1" x14ac:dyDescent="0.45">
      <c r="A1599" s="13">
        <v>1596</v>
      </c>
      <c r="B1599" s="8" t="s">
        <v>960</v>
      </c>
      <c r="C1599" s="32" t="s">
        <v>961</v>
      </c>
      <c r="D1599" s="66" t="s">
        <v>1078</v>
      </c>
      <c r="F1599" s="35" t="s">
        <v>181</v>
      </c>
      <c r="N1599" s="167" t="s">
        <v>1079</v>
      </c>
      <c r="O1599" s="67" t="s">
        <v>353</v>
      </c>
      <c r="R1599" s="87" t="s">
        <v>210</v>
      </c>
      <c r="S1599" s="87" t="s">
        <v>356</v>
      </c>
      <c r="T1599" s="87"/>
      <c r="U1599" s="87"/>
      <c r="V1599" s="87"/>
      <c r="W1599" s="94"/>
    </row>
    <row r="1600" spans="1:23" ht="15" customHeight="1" outlineLevel="1" x14ac:dyDescent="0.45">
      <c r="A1600" s="13">
        <v>1597</v>
      </c>
      <c r="B1600" s="8" t="s">
        <v>960</v>
      </c>
      <c r="C1600" s="32" t="s">
        <v>961</v>
      </c>
      <c r="D1600" s="66" t="s">
        <v>1078</v>
      </c>
      <c r="F1600" s="35" t="s">
        <v>181</v>
      </c>
      <c r="N1600" s="167" t="s">
        <v>1079</v>
      </c>
      <c r="O1600" s="67" t="s">
        <v>353</v>
      </c>
      <c r="R1600" s="87" t="s">
        <v>210</v>
      </c>
      <c r="S1600" s="87" t="s">
        <v>356</v>
      </c>
      <c r="T1600" s="87"/>
      <c r="U1600" s="87"/>
      <c r="V1600" s="87"/>
      <c r="W1600" s="94"/>
    </row>
    <row r="1601" spans="1:23" ht="15" customHeight="1" outlineLevel="1" x14ac:dyDescent="0.45">
      <c r="A1601" s="13">
        <v>1598</v>
      </c>
      <c r="B1601" s="8" t="s">
        <v>960</v>
      </c>
      <c r="C1601" s="32" t="s">
        <v>961</v>
      </c>
      <c r="D1601" s="66" t="s">
        <v>1078</v>
      </c>
      <c r="F1601" s="35" t="s">
        <v>181</v>
      </c>
      <c r="N1601" s="167" t="s">
        <v>1080</v>
      </c>
      <c r="O1601" s="67" t="s">
        <v>353</v>
      </c>
      <c r="R1601" s="87" t="s">
        <v>210</v>
      </c>
      <c r="S1601" s="87" t="s">
        <v>356</v>
      </c>
      <c r="T1601" s="87"/>
      <c r="U1601" s="87"/>
      <c r="V1601" s="87"/>
      <c r="W1601" s="94"/>
    </row>
    <row r="1602" spans="1:23" ht="15" customHeight="1" outlineLevel="1" x14ac:dyDescent="0.45">
      <c r="A1602" s="13">
        <v>1599</v>
      </c>
      <c r="B1602" s="8" t="s">
        <v>960</v>
      </c>
      <c r="C1602" s="32" t="s">
        <v>961</v>
      </c>
      <c r="D1602" s="66" t="s">
        <v>1078</v>
      </c>
      <c r="F1602" s="35" t="s">
        <v>181</v>
      </c>
      <c r="N1602" s="167" t="s">
        <v>1080</v>
      </c>
      <c r="O1602" s="67" t="s">
        <v>353</v>
      </c>
      <c r="R1602" s="87" t="s">
        <v>210</v>
      </c>
      <c r="S1602" s="87" t="s">
        <v>356</v>
      </c>
      <c r="T1602" s="87"/>
      <c r="U1602" s="87"/>
      <c r="V1602" s="87"/>
      <c r="W1602" s="94"/>
    </row>
    <row r="1603" spans="1:23" ht="15" customHeight="1" outlineLevel="1" x14ac:dyDescent="0.45">
      <c r="A1603" s="13">
        <v>1600</v>
      </c>
      <c r="B1603" s="8" t="s">
        <v>960</v>
      </c>
      <c r="C1603" s="32" t="s">
        <v>961</v>
      </c>
      <c r="D1603" s="66" t="s">
        <v>1078</v>
      </c>
      <c r="F1603" s="35" t="s">
        <v>181</v>
      </c>
      <c r="N1603" s="167" t="s">
        <v>1080</v>
      </c>
      <c r="O1603" s="67" t="s">
        <v>353</v>
      </c>
      <c r="R1603" s="87" t="s">
        <v>210</v>
      </c>
      <c r="S1603" s="87" t="s">
        <v>356</v>
      </c>
      <c r="T1603" s="87"/>
      <c r="U1603" s="87"/>
      <c r="V1603" s="87"/>
      <c r="W1603" s="94"/>
    </row>
    <row r="1604" spans="1:23" ht="15" customHeight="1" outlineLevel="1" x14ac:dyDescent="0.45">
      <c r="A1604" s="13">
        <v>1601</v>
      </c>
      <c r="B1604" s="8" t="s">
        <v>960</v>
      </c>
      <c r="C1604" s="32" t="s">
        <v>961</v>
      </c>
      <c r="D1604" s="66" t="s">
        <v>1078</v>
      </c>
      <c r="F1604" s="35" t="s">
        <v>181</v>
      </c>
      <c r="N1604" s="167" t="s">
        <v>1080</v>
      </c>
      <c r="O1604" s="67" t="s">
        <v>353</v>
      </c>
      <c r="R1604" s="87" t="s">
        <v>210</v>
      </c>
      <c r="S1604" s="87" t="s">
        <v>356</v>
      </c>
      <c r="T1604" s="87"/>
      <c r="U1604" s="87"/>
      <c r="V1604" s="87"/>
      <c r="W1604" s="94"/>
    </row>
    <row r="1605" spans="1:23" ht="15" customHeight="1" outlineLevel="1" x14ac:dyDescent="0.45">
      <c r="A1605" s="13">
        <v>1602</v>
      </c>
      <c r="B1605" s="8" t="s">
        <v>960</v>
      </c>
      <c r="C1605" s="32" t="s">
        <v>961</v>
      </c>
      <c r="D1605" s="66" t="s">
        <v>1078</v>
      </c>
      <c r="F1605" s="35" t="s">
        <v>181</v>
      </c>
      <c r="N1605" s="167" t="s">
        <v>1080</v>
      </c>
      <c r="O1605" s="67" t="s">
        <v>353</v>
      </c>
      <c r="R1605" s="87" t="s">
        <v>210</v>
      </c>
      <c r="S1605" s="87" t="s">
        <v>356</v>
      </c>
      <c r="T1605" s="87"/>
      <c r="U1605" s="87"/>
      <c r="V1605" s="87"/>
      <c r="W1605" s="94"/>
    </row>
    <row r="1606" spans="1:23" ht="15" customHeight="1" outlineLevel="1" x14ac:dyDescent="0.45">
      <c r="A1606" s="13">
        <v>1603</v>
      </c>
      <c r="B1606" s="8" t="s">
        <v>960</v>
      </c>
      <c r="C1606" s="32" t="s">
        <v>961</v>
      </c>
      <c r="D1606" s="66" t="s">
        <v>1078</v>
      </c>
      <c r="F1606" s="35" t="s">
        <v>181</v>
      </c>
      <c r="N1606" s="167" t="s">
        <v>1080</v>
      </c>
      <c r="O1606" s="67" t="s">
        <v>353</v>
      </c>
      <c r="R1606" s="87" t="s">
        <v>210</v>
      </c>
      <c r="S1606" s="87" t="s">
        <v>356</v>
      </c>
      <c r="T1606" s="87"/>
      <c r="U1606" s="87"/>
      <c r="V1606" s="87"/>
      <c r="W1606" s="94"/>
    </row>
    <row r="1607" spans="1:23" ht="15" customHeight="1" outlineLevel="1" x14ac:dyDescent="0.45">
      <c r="A1607" s="13">
        <v>1604</v>
      </c>
      <c r="B1607" s="8" t="s">
        <v>960</v>
      </c>
      <c r="C1607" s="32" t="s">
        <v>961</v>
      </c>
      <c r="D1607" s="66" t="s">
        <v>1078</v>
      </c>
      <c r="F1607" s="35" t="s">
        <v>181</v>
      </c>
      <c r="N1607" s="167" t="s">
        <v>1080</v>
      </c>
      <c r="O1607" s="67" t="s">
        <v>353</v>
      </c>
      <c r="R1607" s="87" t="s">
        <v>210</v>
      </c>
      <c r="S1607" s="87" t="s">
        <v>356</v>
      </c>
      <c r="T1607" s="87"/>
      <c r="U1607" s="87"/>
      <c r="V1607" s="87"/>
      <c r="W1607" s="94"/>
    </row>
    <row r="1608" spans="1:23" ht="15" customHeight="1" outlineLevel="1" x14ac:dyDescent="0.45">
      <c r="A1608" s="13">
        <v>1605</v>
      </c>
      <c r="B1608" s="8" t="s">
        <v>960</v>
      </c>
      <c r="C1608" s="32" t="s">
        <v>961</v>
      </c>
      <c r="D1608" s="66" t="s">
        <v>1078</v>
      </c>
      <c r="F1608" s="35" t="s">
        <v>181</v>
      </c>
      <c r="N1608" s="167" t="s">
        <v>1080</v>
      </c>
      <c r="O1608" s="67" t="s">
        <v>353</v>
      </c>
      <c r="R1608" s="87" t="s">
        <v>210</v>
      </c>
      <c r="S1608" s="87" t="s">
        <v>356</v>
      </c>
      <c r="T1608" s="87"/>
      <c r="U1608" s="87"/>
      <c r="V1608" s="87"/>
      <c r="W1608" s="94"/>
    </row>
    <row r="1609" spans="1:23" ht="15" customHeight="1" outlineLevel="1" x14ac:dyDescent="0.45">
      <c r="A1609" s="13">
        <v>1606</v>
      </c>
      <c r="B1609" s="8" t="s">
        <v>960</v>
      </c>
      <c r="C1609" s="32" t="s">
        <v>961</v>
      </c>
      <c r="D1609" s="66" t="s">
        <v>1078</v>
      </c>
      <c r="F1609" s="35" t="s">
        <v>181</v>
      </c>
      <c r="N1609" s="167" t="s">
        <v>1080</v>
      </c>
      <c r="O1609" s="67" t="s">
        <v>353</v>
      </c>
      <c r="R1609" s="87" t="s">
        <v>210</v>
      </c>
      <c r="S1609" s="87" t="s">
        <v>356</v>
      </c>
      <c r="T1609" s="87"/>
      <c r="U1609" s="87"/>
      <c r="V1609" s="87"/>
      <c r="W1609" s="94"/>
    </row>
    <row r="1610" spans="1:23" ht="15" customHeight="1" outlineLevel="1" x14ac:dyDescent="0.45">
      <c r="A1610" s="13">
        <v>1607</v>
      </c>
      <c r="B1610" s="8" t="s">
        <v>960</v>
      </c>
      <c r="C1610" s="32" t="s">
        <v>961</v>
      </c>
      <c r="D1610" s="66" t="s">
        <v>1078</v>
      </c>
      <c r="F1610" s="35" t="s">
        <v>181</v>
      </c>
      <c r="N1610" s="167" t="s">
        <v>1080</v>
      </c>
      <c r="O1610" s="67" t="s">
        <v>353</v>
      </c>
      <c r="R1610" s="87" t="s">
        <v>210</v>
      </c>
      <c r="S1610" s="87" t="s">
        <v>356</v>
      </c>
      <c r="T1610" s="87"/>
      <c r="U1610" s="87"/>
      <c r="V1610" s="87"/>
      <c r="W1610" s="94"/>
    </row>
    <row r="1611" spans="1:23" ht="15" customHeight="1" outlineLevel="1" x14ac:dyDescent="0.45">
      <c r="A1611" s="13">
        <v>1608</v>
      </c>
      <c r="B1611" s="8" t="s">
        <v>960</v>
      </c>
      <c r="C1611" s="32" t="s">
        <v>961</v>
      </c>
      <c r="D1611" s="66" t="s">
        <v>1078</v>
      </c>
      <c r="F1611" s="35" t="s">
        <v>181</v>
      </c>
      <c r="N1611" s="167" t="s">
        <v>1080</v>
      </c>
      <c r="O1611" s="67" t="s">
        <v>353</v>
      </c>
      <c r="R1611" s="67" t="s">
        <v>210</v>
      </c>
      <c r="S1611" s="87" t="s">
        <v>356</v>
      </c>
      <c r="T1611" s="87"/>
      <c r="U1611" s="87"/>
      <c r="V1611" s="87"/>
      <c r="W1611" s="94"/>
    </row>
    <row r="1612" spans="1:23" ht="15" customHeight="1" outlineLevel="1" x14ac:dyDescent="0.45">
      <c r="A1612" s="13">
        <v>1609</v>
      </c>
      <c r="B1612" s="8" t="s">
        <v>960</v>
      </c>
      <c r="C1612" s="32" t="s">
        <v>961</v>
      </c>
      <c r="D1612" s="66" t="s">
        <v>1081</v>
      </c>
      <c r="F1612" s="35" t="s">
        <v>181</v>
      </c>
      <c r="N1612" s="167" t="s">
        <v>1082</v>
      </c>
      <c r="O1612" s="67" t="s">
        <v>361</v>
      </c>
      <c r="R1612" s="87" t="s">
        <v>210</v>
      </c>
      <c r="S1612" s="87" t="s">
        <v>356</v>
      </c>
      <c r="T1612" s="87"/>
      <c r="U1612" s="87"/>
      <c r="V1612" s="87"/>
      <c r="W1612" s="94"/>
    </row>
    <row r="1613" spans="1:23" ht="15" customHeight="1" outlineLevel="1" x14ac:dyDescent="0.45">
      <c r="A1613" s="13">
        <v>1610</v>
      </c>
      <c r="B1613" s="8" t="s">
        <v>960</v>
      </c>
      <c r="C1613" s="32" t="s">
        <v>961</v>
      </c>
      <c r="D1613" s="66" t="s">
        <v>1081</v>
      </c>
      <c r="F1613" s="35" t="s">
        <v>181</v>
      </c>
      <c r="N1613" s="167" t="s">
        <v>1082</v>
      </c>
      <c r="O1613" s="67" t="s">
        <v>361</v>
      </c>
      <c r="R1613" s="87" t="s">
        <v>210</v>
      </c>
      <c r="S1613" s="87" t="s">
        <v>356</v>
      </c>
      <c r="T1613" s="87"/>
      <c r="U1613" s="87"/>
      <c r="V1613" s="87"/>
      <c r="W1613" s="94"/>
    </row>
    <row r="1614" spans="1:23" ht="15" customHeight="1" outlineLevel="1" x14ac:dyDescent="0.45">
      <c r="A1614" s="13">
        <v>1611</v>
      </c>
      <c r="B1614" s="8" t="s">
        <v>960</v>
      </c>
      <c r="C1614" s="32" t="s">
        <v>961</v>
      </c>
      <c r="D1614" s="66" t="s">
        <v>1083</v>
      </c>
      <c r="F1614" s="35" t="s">
        <v>181</v>
      </c>
      <c r="N1614" s="167" t="s">
        <v>1084</v>
      </c>
      <c r="O1614" s="67" t="s">
        <v>364</v>
      </c>
      <c r="R1614" s="67" t="s">
        <v>197</v>
      </c>
      <c r="S1614" s="87" t="s">
        <v>356</v>
      </c>
      <c r="T1614" s="87"/>
      <c r="U1614" s="87"/>
      <c r="V1614" s="87"/>
      <c r="W1614" s="94"/>
    </row>
    <row r="1615" spans="1:23" ht="15" customHeight="1" outlineLevel="1" x14ac:dyDescent="0.45">
      <c r="A1615" s="13">
        <v>1612</v>
      </c>
      <c r="B1615" s="8" t="s">
        <v>960</v>
      </c>
      <c r="C1615" s="32" t="s">
        <v>961</v>
      </c>
      <c r="D1615" s="66" t="s">
        <v>1085</v>
      </c>
      <c r="F1615" s="35" t="s">
        <v>181</v>
      </c>
      <c r="N1615" s="167" t="s">
        <v>1086</v>
      </c>
      <c r="O1615" s="67" t="s">
        <v>364</v>
      </c>
      <c r="R1615" s="248" t="s">
        <v>197</v>
      </c>
      <c r="S1615" s="87" t="s">
        <v>356</v>
      </c>
      <c r="T1615" s="87"/>
      <c r="U1615" s="87"/>
      <c r="V1615" s="87"/>
      <c r="W1615" s="94"/>
    </row>
    <row r="1616" spans="1:23" ht="15" customHeight="1" outlineLevel="1" x14ac:dyDescent="0.45">
      <c r="A1616" s="13">
        <v>1613</v>
      </c>
      <c r="B1616" s="8" t="s">
        <v>960</v>
      </c>
      <c r="C1616" s="32" t="s">
        <v>961</v>
      </c>
      <c r="D1616" s="66" t="s">
        <v>1085</v>
      </c>
      <c r="F1616" s="35" t="s">
        <v>181</v>
      </c>
      <c r="N1616" s="167" t="s">
        <v>1087</v>
      </c>
      <c r="O1616" s="67" t="s">
        <v>364</v>
      </c>
      <c r="R1616" s="67" t="s">
        <v>197</v>
      </c>
      <c r="S1616" s="87" t="s">
        <v>356</v>
      </c>
      <c r="T1616" s="87"/>
      <c r="U1616" s="87"/>
      <c r="V1616" s="87"/>
      <c r="W1616" s="94"/>
    </row>
    <row r="1617" spans="1:23" ht="15" customHeight="1" outlineLevel="1" x14ac:dyDescent="0.45">
      <c r="A1617" s="13">
        <v>1614</v>
      </c>
      <c r="B1617" s="8" t="s">
        <v>960</v>
      </c>
      <c r="C1617" s="32" t="s">
        <v>961</v>
      </c>
      <c r="D1617" s="66" t="s">
        <v>1085</v>
      </c>
      <c r="F1617" s="35" t="s">
        <v>181</v>
      </c>
      <c r="N1617" s="167" t="s">
        <v>1088</v>
      </c>
      <c r="O1617" s="67" t="s">
        <v>364</v>
      </c>
      <c r="R1617" s="67" t="s">
        <v>197</v>
      </c>
      <c r="S1617" s="87" t="s">
        <v>356</v>
      </c>
      <c r="T1617" s="87"/>
      <c r="U1617" s="87"/>
      <c r="V1617" s="87"/>
      <c r="W1617" s="94"/>
    </row>
    <row r="1618" spans="1:23" ht="15" customHeight="1" outlineLevel="1" x14ac:dyDescent="0.45">
      <c r="A1618" s="13">
        <v>1615</v>
      </c>
      <c r="B1618" s="8" t="s">
        <v>960</v>
      </c>
      <c r="C1618" s="32" t="s">
        <v>961</v>
      </c>
      <c r="D1618" s="66" t="s">
        <v>1085</v>
      </c>
      <c r="F1618" s="35" t="s">
        <v>181</v>
      </c>
      <c r="N1618" s="167" t="s">
        <v>1089</v>
      </c>
      <c r="O1618" s="67" t="s">
        <v>364</v>
      </c>
      <c r="R1618" s="67" t="s">
        <v>197</v>
      </c>
      <c r="S1618" s="87" t="s">
        <v>356</v>
      </c>
      <c r="T1618" s="87"/>
      <c r="U1618" s="87"/>
      <c r="V1618" s="87"/>
      <c r="W1618" s="94"/>
    </row>
    <row r="1619" spans="1:23" ht="15" customHeight="1" outlineLevel="1" x14ac:dyDescent="0.45">
      <c r="A1619" s="13">
        <v>1616</v>
      </c>
      <c r="B1619" s="8" t="s">
        <v>960</v>
      </c>
      <c r="C1619" s="32" t="s">
        <v>961</v>
      </c>
      <c r="D1619" s="66" t="s">
        <v>1085</v>
      </c>
      <c r="F1619" s="35" t="s">
        <v>181</v>
      </c>
      <c r="N1619" s="167" t="s">
        <v>1090</v>
      </c>
      <c r="O1619" s="67" t="s">
        <v>364</v>
      </c>
      <c r="R1619" s="87" t="s">
        <v>210</v>
      </c>
      <c r="S1619" s="87" t="s">
        <v>356</v>
      </c>
      <c r="T1619" s="87"/>
      <c r="U1619" s="87"/>
      <c r="V1619" s="87"/>
      <c r="W1619" s="94"/>
    </row>
    <row r="1620" spans="1:23" ht="15" customHeight="1" outlineLevel="1" x14ac:dyDescent="0.45">
      <c r="A1620" s="13">
        <v>1617</v>
      </c>
      <c r="B1620" s="8" t="s">
        <v>960</v>
      </c>
      <c r="C1620" s="32" t="s">
        <v>961</v>
      </c>
      <c r="D1620" s="66" t="s">
        <v>1091</v>
      </c>
      <c r="F1620" s="35" t="s">
        <v>181</v>
      </c>
      <c r="N1620" s="167" t="s">
        <v>1092</v>
      </c>
      <c r="O1620" s="67" t="s">
        <v>381</v>
      </c>
      <c r="R1620" s="87" t="s">
        <v>197</v>
      </c>
      <c r="S1620" s="87" t="s">
        <v>356</v>
      </c>
      <c r="T1620" s="87"/>
      <c r="U1620" s="87"/>
      <c r="V1620" s="87"/>
      <c r="W1620" s="94"/>
    </row>
    <row r="1621" spans="1:23" ht="15" customHeight="1" outlineLevel="1" x14ac:dyDescent="0.45">
      <c r="A1621" s="13">
        <v>1618</v>
      </c>
      <c r="B1621" s="8" t="s">
        <v>960</v>
      </c>
      <c r="C1621" s="32" t="s">
        <v>961</v>
      </c>
      <c r="D1621" s="66" t="s">
        <v>1093</v>
      </c>
      <c r="F1621" s="35" t="s">
        <v>181</v>
      </c>
      <c r="N1621" s="167" t="s">
        <v>1094</v>
      </c>
      <c r="O1621" s="67" t="s">
        <v>1095</v>
      </c>
      <c r="R1621" s="67" t="s">
        <v>197</v>
      </c>
      <c r="S1621" s="87" t="s">
        <v>356</v>
      </c>
      <c r="T1621" s="87"/>
      <c r="U1621" s="87"/>
      <c r="V1621" s="87"/>
      <c r="W1621" s="94"/>
    </row>
    <row r="1622" spans="1:23" ht="15" customHeight="1" outlineLevel="1" x14ac:dyDescent="0.45">
      <c r="A1622" s="13">
        <v>1619</v>
      </c>
      <c r="B1622" s="8" t="s">
        <v>960</v>
      </c>
      <c r="C1622" s="32" t="s">
        <v>961</v>
      </c>
      <c r="D1622" s="66" t="s">
        <v>1017</v>
      </c>
      <c r="F1622" s="35" t="s">
        <v>181</v>
      </c>
      <c r="N1622" s="167" t="s">
        <v>1018</v>
      </c>
      <c r="O1622" s="67" t="s">
        <v>364</v>
      </c>
      <c r="R1622" s="248" t="s">
        <v>197</v>
      </c>
      <c r="S1622" s="87" t="s">
        <v>356</v>
      </c>
      <c r="T1622" s="87"/>
      <c r="U1622" s="87"/>
      <c r="V1622" s="87"/>
      <c r="W1622" s="94"/>
    </row>
    <row r="1623" spans="1:23" ht="15" customHeight="1" outlineLevel="1" x14ac:dyDescent="0.45">
      <c r="A1623" s="13">
        <v>1620</v>
      </c>
      <c r="B1623" s="8" t="s">
        <v>960</v>
      </c>
      <c r="C1623" s="32" t="s">
        <v>961</v>
      </c>
      <c r="D1623" s="66" t="s">
        <v>1017</v>
      </c>
      <c r="F1623" s="35" t="s">
        <v>181</v>
      </c>
      <c r="N1623" s="167" t="s">
        <v>1018</v>
      </c>
      <c r="O1623" s="67" t="s">
        <v>364</v>
      </c>
      <c r="R1623" s="248" t="s">
        <v>197</v>
      </c>
      <c r="S1623" s="87" t="s">
        <v>356</v>
      </c>
      <c r="T1623" s="87"/>
      <c r="U1623" s="87"/>
      <c r="V1623" s="87"/>
      <c r="W1623" s="94"/>
    </row>
    <row r="1624" spans="1:23" ht="15" customHeight="1" outlineLevel="1" x14ac:dyDescent="0.45">
      <c r="A1624" s="13">
        <v>1621</v>
      </c>
      <c r="B1624" s="8" t="s">
        <v>960</v>
      </c>
      <c r="C1624" s="32" t="s">
        <v>961</v>
      </c>
      <c r="D1624" s="66" t="s">
        <v>1017</v>
      </c>
      <c r="F1624" s="35" t="s">
        <v>181</v>
      </c>
      <c r="N1624" s="167" t="s">
        <v>1018</v>
      </c>
      <c r="O1624" s="67" t="s">
        <v>364</v>
      </c>
      <c r="R1624" s="248" t="s">
        <v>197</v>
      </c>
      <c r="S1624" s="87" t="s">
        <v>356</v>
      </c>
      <c r="T1624" s="87"/>
      <c r="U1624" s="87"/>
      <c r="V1624" s="87"/>
      <c r="W1624" s="94"/>
    </row>
    <row r="1625" spans="1:23" ht="15" customHeight="1" outlineLevel="1" x14ac:dyDescent="0.45">
      <c r="A1625" s="13">
        <v>1622</v>
      </c>
      <c r="B1625" s="8" t="s">
        <v>960</v>
      </c>
      <c r="C1625" s="32" t="s">
        <v>961</v>
      </c>
      <c r="D1625" s="66" t="s">
        <v>1017</v>
      </c>
      <c r="F1625" s="35" t="s">
        <v>181</v>
      </c>
      <c r="N1625" s="167" t="s">
        <v>1018</v>
      </c>
      <c r="O1625" s="67" t="s">
        <v>364</v>
      </c>
      <c r="R1625" s="248" t="s">
        <v>197</v>
      </c>
      <c r="S1625" s="87" t="s">
        <v>356</v>
      </c>
      <c r="T1625" s="87"/>
      <c r="U1625" s="87"/>
      <c r="V1625" s="87"/>
      <c r="W1625" s="94"/>
    </row>
    <row r="1626" spans="1:23" ht="15" customHeight="1" outlineLevel="1" x14ac:dyDescent="0.45">
      <c r="A1626" s="13">
        <v>1623</v>
      </c>
      <c r="B1626" s="8" t="s">
        <v>960</v>
      </c>
      <c r="C1626" s="32" t="s">
        <v>961</v>
      </c>
      <c r="D1626" s="66" t="s">
        <v>1017</v>
      </c>
      <c r="F1626" s="35" t="s">
        <v>181</v>
      </c>
      <c r="N1626" s="167" t="s">
        <v>1018</v>
      </c>
      <c r="O1626" s="67" t="s">
        <v>364</v>
      </c>
      <c r="R1626" s="248" t="s">
        <v>197</v>
      </c>
      <c r="S1626" s="87" t="s">
        <v>356</v>
      </c>
      <c r="T1626" s="87"/>
      <c r="U1626" s="87"/>
      <c r="V1626" s="87"/>
      <c r="W1626" s="94"/>
    </row>
    <row r="1627" spans="1:23" ht="15" customHeight="1" outlineLevel="1" x14ac:dyDescent="0.45">
      <c r="A1627" s="13">
        <v>1624</v>
      </c>
      <c r="B1627" s="8" t="s">
        <v>960</v>
      </c>
      <c r="C1627" s="32" t="s">
        <v>961</v>
      </c>
      <c r="D1627" s="66" t="s">
        <v>1017</v>
      </c>
      <c r="F1627" s="35" t="s">
        <v>181</v>
      </c>
      <c r="N1627" s="167" t="s">
        <v>1018</v>
      </c>
      <c r="O1627" s="67" t="s">
        <v>364</v>
      </c>
      <c r="R1627" s="248" t="s">
        <v>197</v>
      </c>
      <c r="S1627" s="87" t="s">
        <v>356</v>
      </c>
      <c r="T1627" s="87"/>
      <c r="U1627" s="87"/>
      <c r="V1627" s="87"/>
      <c r="W1627" s="94"/>
    </row>
    <row r="1628" spans="1:23" ht="15" customHeight="1" outlineLevel="1" x14ac:dyDescent="0.45">
      <c r="A1628" s="13">
        <v>1625</v>
      </c>
      <c r="B1628" s="8" t="s">
        <v>960</v>
      </c>
      <c r="C1628" s="32" t="s">
        <v>961</v>
      </c>
      <c r="D1628" s="66" t="s">
        <v>1017</v>
      </c>
      <c r="F1628" s="35" t="s">
        <v>181</v>
      </c>
      <c r="N1628" s="167" t="s">
        <v>1018</v>
      </c>
      <c r="O1628" s="67" t="s">
        <v>364</v>
      </c>
      <c r="R1628" s="248" t="s">
        <v>197</v>
      </c>
      <c r="S1628" s="87" t="s">
        <v>356</v>
      </c>
      <c r="T1628" s="87"/>
      <c r="U1628" s="87"/>
      <c r="V1628" s="87"/>
      <c r="W1628" s="94"/>
    </row>
    <row r="1629" spans="1:23" ht="15" customHeight="1" outlineLevel="1" x14ac:dyDescent="0.45">
      <c r="A1629" s="13">
        <v>1626</v>
      </c>
      <c r="B1629" s="8" t="s">
        <v>960</v>
      </c>
      <c r="C1629" s="32" t="s">
        <v>961</v>
      </c>
      <c r="D1629" s="66" t="s">
        <v>1017</v>
      </c>
      <c r="F1629" s="35" t="s">
        <v>181</v>
      </c>
      <c r="N1629" s="167" t="s">
        <v>1018</v>
      </c>
      <c r="O1629" s="67" t="s">
        <v>364</v>
      </c>
      <c r="R1629" s="248" t="s">
        <v>197</v>
      </c>
      <c r="S1629" s="87" t="s">
        <v>356</v>
      </c>
      <c r="T1629" s="87"/>
      <c r="U1629" s="87"/>
      <c r="V1629" s="87"/>
      <c r="W1629" s="94"/>
    </row>
    <row r="1630" spans="1:23" ht="15" customHeight="1" outlineLevel="1" x14ac:dyDescent="0.45">
      <c r="A1630" s="13">
        <v>1627</v>
      </c>
      <c r="B1630" s="8" t="s">
        <v>960</v>
      </c>
      <c r="C1630" s="32" t="s">
        <v>961</v>
      </c>
      <c r="D1630" s="66" t="s">
        <v>1017</v>
      </c>
      <c r="F1630" s="35" t="s">
        <v>181</v>
      </c>
      <c r="N1630" s="167" t="s">
        <v>1018</v>
      </c>
      <c r="O1630" s="67" t="s">
        <v>364</v>
      </c>
      <c r="R1630" s="248" t="s">
        <v>197</v>
      </c>
      <c r="S1630" s="87" t="s">
        <v>356</v>
      </c>
      <c r="T1630" s="87"/>
      <c r="U1630" s="87"/>
      <c r="V1630" s="87"/>
      <c r="W1630" s="94"/>
    </row>
    <row r="1631" spans="1:23" ht="15" customHeight="1" outlineLevel="1" x14ac:dyDescent="0.45">
      <c r="A1631" s="13">
        <v>1628</v>
      </c>
      <c r="B1631" s="8" t="s">
        <v>960</v>
      </c>
      <c r="C1631" s="32" t="s">
        <v>961</v>
      </c>
      <c r="D1631" s="66" t="s">
        <v>1096</v>
      </c>
      <c r="F1631" s="35" t="s">
        <v>181</v>
      </c>
      <c r="N1631" s="167" t="s">
        <v>1097</v>
      </c>
      <c r="O1631" s="67" t="s">
        <v>381</v>
      </c>
      <c r="R1631" s="67" t="s">
        <v>197</v>
      </c>
      <c r="S1631" s="87" t="s">
        <v>553</v>
      </c>
      <c r="T1631" s="87"/>
      <c r="U1631" s="87"/>
      <c r="V1631" s="87"/>
      <c r="W1631" s="94"/>
    </row>
    <row r="1632" spans="1:23" ht="15" customHeight="1" outlineLevel="1" x14ac:dyDescent="0.45">
      <c r="A1632" s="13">
        <v>1629</v>
      </c>
      <c r="B1632" s="8" t="s">
        <v>960</v>
      </c>
      <c r="C1632" s="32" t="s">
        <v>961</v>
      </c>
      <c r="D1632" s="66" t="s">
        <v>1096</v>
      </c>
      <c r="F1632" s="35" t="s">
        <v>181</v>
      </c>
      <c r="N1632" s="167" t="s">
        <v>1097</v>
      </c>
      <c r="O1632" s="67" t="s">
        <v>381</v>
      </c>
      <c r="R1632" s="67" t="s">
        <v>197</v>
      </c>
      <c r="S1632" s="87" t="s">
        <v>553</v>
      </c>
      <c r="T1632" s="87"/>
      <c r="U1632" s="87"/>
      <c r="V1632" s="87"/>
      <c r="W1632" s="94"/>
    </row>
    <row r="1633" spans="1:23" ht="15" customHeight="1" outlineLevel="1" x14ac:dyDescent="0.45">
      <c r="A1633" s="13">
        <v>1630</v>
      </c>
      <c r="B1633" s="8" t="s">
        <v>960</v>
      </c>
      <c r="C1633" s="32" t="s">
        <v>961</v>
      </c>
      <c r="D1633" s="66" t="s">
        <v>1096</v>
      </c>
      <c r="F1633" s="35" t="s">
        <v>181</v>
      </c>
      <c r="N1633" s="167" t="s">
        <v>1097</v>
      </c>
      <c r="O1633" s="67" t="s">
        <v>381</v>
      </c>
      <c r="R1633" s="67" t="s">
        <v>197</v>
      </c>
      <c r="S1633" s="87" t="s">
        <v>553</v>
      </c>
      <c r="T1633" s="87"/>
      <c r="U1633" s="87"/>
      <c r="V1633" s="87"/>
      <c r="W1633" s="94"/>
    </row>
    <row r="1634" spans="1:23" ht="15" customHeight="1" outlineLevel="1" x14ac:dyDescent="0.45">
      <c r="A1634" s="13">
        <v>1631</v>
      </c>
      <c r="B1634" s="8" t="s">
        <v>960</v>
      </c>
      <c r="C1634" s="32" t="s">
        <v>961</v>
      </c>
      <c r="D1634" s="66" t="s">
        <v>1098</v>
      </c>
      <c r="F1634" s="35" t="s">
        <v>181</v>
      </c>
      <c r="N1634" s="167" t="s">
        <v>969</v>
      </c>
      <c r="O1634" s="67" t="s">
        <v>532</v>
      </c>
      <c r="R1634" s="42" t="s">
        <v>190</v>
      </c>
      <c r="S1634" s="87" t="s">
        <v>356</v>
      </c>
      <c r="T1634" s="87"/>
      <c r="U1634" s="87"/>
      <c r="V1634" s="87"/>
      <c r="W1634" s="94"/>
    </row>
    <row r="1635" spans="1:23" ht="15" customHeight="1" outlineLevel="1" x14ac:dyDescent="0.45">
      <c r="A1635" s="13">
        <v>1632</v>
      </c>
      <c r="B1635" s="8" t="s">
        <v>960</v>
      </c>
      <c r="C1635" s="32" t="s">
        <v>961</v>
      </c>
      <c r="D1635" s="67" t="s">
        <v>1008</v>
      </c>
      <c r="F1635" s="35" t="s">
        <v>181</v>
      </c>
      <c r="N1635" s="167" t="s">
        <v>969</v>
      </c>
      <c r="O1635" s="67" t="s">
        <v>532</v>
      </c>
      <c r="R1635" s="42" t="s">
        <v>190</v>
      </c>
      <c r="S1635" s="87" t="s">
        <v>356</v>
      </c>
      <c r="T1635" s="87"/>
      <c r="U1635" s="87"/>
      <c r="V1635" s="87"/>
      <c r="W1635" s="94"/>
    </row>
    <row r="1636" spans="1:23" ht="15" customHeight="1" outlineLevel="1" x14ac:dyDescent="0.45">
      <c r="A1636" s="13">
        <v>1633</v>
      </c>
      <c r="B1636" s="8" t="s">
        <v>960</v>
      </c>
      <c r="C1636" s="32" t="s">
        <v>961</v>
      </c>
      <c r="D1636" s="66" t="s">
        <v>1099</v>
      </c>
      <c r="F1636" s="35" t="s">
        <v>181</v>
      </c>
      <c r="N1636" s="167" t="s">
        <v>1100</v>
      </c>
      <c r="O1636" s="67" t="s">
        <v>381</v>
      </c>
      <c r="R1636" s="67" t="s">
        <v>197</v>
      </c>
      <c r="S1636" s="87" t="s">
        <v>356</v>
      </c>
      <c r="T1636" s="87"/>
      <c r="U1636" s="87"/>
      <c r="V1636" s="87"/>
      <c r="W1636" s="94"/>
    </row>
    <row r="1637" spans="1:23" ht="15" customHeight="1" outlineLevel="1" x14ac:dyDescent="0.45">
      <c r="A1637" s="13">
        <v>1634</v>
      </c>
      <c r="B1637" s="8" t="s">
        <v>960</v>
      </c>
      <c r="C1637" s="32" t="s">
        <v>961</v>
      </c>
      <c r="D1637" s="66" t="s">
        <v>1099</v>
      </c>
      <c r="F1637" s="35" t="s">
        <v>181</v>
      </c>
      <c r="N1637" s="167" t="s">
        <v>1100</v>
      </c>
      <c r="O1637" s="67" t="s">
        <v>381</v>
      </c>
      <c r="R1637" s="67" t="s">
        <v>197</v>
      </c>
      <c r="S1637" s="87" t="s">
        <v>356</v>
      </c>
      <c r="T1637" s="87"/>
      <c r="U1637" s="87"/>
      <c r="V1637" s="87"/>
      <c r="W1637" s="94"/>
    </row>
    <row r="1638" spans="1:23" ht="15" customHeight="1" outlineLevel="1" x14ac:dyDescent="0.45">
      <c r="A1638" s="13">
        <v>1635</v>
      </c>
      <c r="B1638" s="8" t="s">
        <v>960</v>
      </c>
      <c r="C1638" s="32" t="s">
        <v>961</v>
      </c>
      <c r="D1638" s="66" t="s">
        <v>1101</v>
      </c>
      <c r="F1638" s="35" t="s">
        <v>181</v>
      </c>
      <c r="N1638" s="167" t="s">
        <v>1102</v>
      </c>
      <c r="O1638" s="67" t="s">
        <v>381</v>
      </c>
      <c r="R1638" s="87" t="s">
        <v>204</v>
      </c>
      <c r="S1638" s="87" t="s">
        <v>356</v>
      </c>
      <c r="T1638" s="87"/>
      <c r="U1638" s="87"/>
      <c r="V1638" s="87"/>
      <c r="W1638" s="94"/>
    </row>
    <row r="1639" spans="1:23" ht="15" customHeight="1" outlineLevel="1" x14ac:dyDescent="0.45">
      <c r="A1639" s="13">
        <v>1636</v>
      </c>
      <c r="B1639" s="8" t="s">
        <v>960</v>
      </c>
      <c r="C1639" s="32" t="s">
        <v>961</v>
      </c>
      <c r="D1639" s="66" t="s">
        <v>1101</v>
      </c>
      <c r="F1639" s="35" t="s">
        <v>181</v>
      </c>
      <c r="N1639" s="167" t="s">
        <v>1102</v>
      </c>
      <c r="O1639" s="67" t="s">
        <v>381</v>
      </c>
      <c r="R1639" s="87" t="s">
        <v>204</v>
      </c>
      <c r="S1639" s="87" t="s">
        <v>356</v>
      </c>
      <c r="T1639" s="87"/>
      <c r="U1639" s="87"/>
      <c r="V1639" s="87"/>
      <c r="W1639" s="94"/>
    </row>
    <row r="1640" spans="1:23" ht="15" customHeight="1" outlineLevel="1" x14ac:dyDescent="0.45">
      <c r="A1640" s="13">
        <v>1637</v>
      </c>
      <c r="B1640" s="8" t="s">
        <v>960</v>
      </c>
      <c r="C1640" s="32" t="s">
        <v>961</v>
      </c>
      <c r="D1640" s="66" t="s">
        <v>1101</v>
      </c>
      <c r="F1640" s="35" t="s">
        <v>181</v>
      </c>
      <c r="N1640" s="167" t="s">
        <v>1102</v>
      </c>
      <c r="O1640" s="67" t="s">
        <v>381</v>
      </c>
      <c r="R1640" s="87" t="s">
        <v>204</v>
      </c>
      <c r="S1640" s="87" t="s">
        <v>356</v>
      </c>
      <c r="T1640" s="87"/>
      <c r="U1640" s="87"/>
      <c r="V1640" s="87"/>
      <c r="W1640" s="94"/>
    </row>
    <row r="1641" spans="1:23" ht="15" customHeight="1" outlineLevel="1" x14ac:dyDescent="0.45">
      <c r="A1641" s="13">
        <v>1638</v>
      </c>
      <c r="B1641" s="8" t="s">
        <v>960</v>
      </c>
      <c r="C1641" s="32" t="s">
        <v>961</v>
      </c>
      <c r="D1641" s="66" t="s">
        <v>1101</v>
      </c>
      <c r="F1641" s="35" t="s">
        <v>181</v>
      </c>
      <c r="N1641" s="167" t="s">
        <v>1102</v>
      </c>
      <c r="O1641" s="67" t="s">
        <v>381</v>
      </c>
      <c r="R1641" s="87" t="s">
        <v>204</v>
      </c>
      <c r="S1641" s="87" t="s">
        <v>356</v>
      </c>
      <c r="T1641" s="87"/>
      <c r="U1641" s="87"/>
      <c r="V1641" s="87"/>
      <c r="W1641" s="94"/>
    </row>
    <row r="1642" spans="1:23" ht="15" customHeight="1" outlineLevel="1" x14ac:dyDescent="0.45">
      <c r="A1642" s="13">
        <v>1639</v>
      </c>
      <c r="B1642" s="8" t="s">
        <v>960</v>
      </c>
      <c r="C1642" s="32" t="s">
        <v>961</v>
      </c>
      <c r="D1642" s="66" t="s">
        <v>1101</v>
      </c>
      <c r="F1642" s="35" t="s">
        <v>181</v>
      </c>
      <c r="N1642" s="167" t="s">
        <v>1102</v>
      </c>
      <c r="O1642" s="67" t="s">
        <v>381</v>
      </c>
      <c r="R1642" s="87" t="s">
        <v>204</v>
      </c>
      <c r="S1642" s="87" t="s">
        <v>356</v>
      </c>
      <c r="T1642" s="87"/>
      <c r="U1642" s="87"/>
      <c r="V1642" s="87"/>
      <c r="W1642" s="94"/>
    </row>
    <row r="1643" spans="1:23" ht="15" customHeight="1" outlineLevel="1" x14ac:dyDescent="0.45">
      <c r="A1643" s="13">
        <v>1640</v>
      </c>
      <c r="B1643" s="8" t="s">
        <v>960</v>
      </c>
      <c r="C1643" s="32" t="s">
        <v>961</v>
      </c>
      <c r="D1643" s="66" t="s">
        <v>1101</v>
      </c>
      <c r="F1643" s="35" t="s">
        <v>181</v>
      </c>
      <c r="N1643" s="167" t="s">
        <v>1102</v>
      </c>
      <c r="O1643" s="67" t="s">
        <v>381</v>
      </c>
      <c r="R1643" s="87" t="s">
        <v>204</v>
      </c>
      <c r="S1643" s="87" t="s">
        <v>356</v>
      </c>
      <c r="T1643" s="87"/>
      <c r="U1643" s="87"/>
      <c r="V1643" s="87"/>
      <c r="W1643" s="94"/>
    </row>
    <row r="1644" spans="1:23" ht="15" customHeight="1" outlineLevel="1" x14ac:dyDescent="0.45">
      <c r="A1644" s="13">
        <v>1641</v>
      </c>
      <c r="B1644" s="8" t="s">
        <v>960</v>
      </c>
      <c r="C1644" s="32" t="s">
        <v>961</v>
      </c>
      <c r="D1644" s="66" t="s">
        <v>1101</v>
      </c>
      <c r="F1644" s="35" t="s">
        <v>181</v>
      </c>
      <c r="N1644" s="167" t="s">
        <v>1102</v>
      </c>
      <c r="O1644" s="67" t="s">
        <v>381</v>
      </c>
      <c r="R1644" s="87" t="s">
        <v>204</v>
      </c>
      <c r="S1644" s="87" t="s">
        <v>356</v>
      </c>
      <c r="T1644" s="87"/>
      <c r="U1644" s="87"/>
      <c r="V1644" s="87"/>
      <c r="W1644" s="94"/>
    </row>
    <row r="1645" spans="1:23" ht="15" customHeight="1" outlineLevel="1" x14ac:dyDescent="0.45">
      <c r="A1645" s="13">
        <v>1642</v>
      </c>
      <c r="B1645" s="8" t="s">
        <v>960</v>
      </c>
      <c r="C1645" s="32" t="s">
        <v>961</v>
      </c>
      <c r="D1645" s="70" t="s">
        <v>1103</v>
      </c>
      <c r="F1645" s="35" t="s">
        <v>181</v>
      </c>
      <c r="N1645" s="167" t="s">
        <v>969</v>
      </c>
      <c r="O1645" s="67" t="s">
        <v>532</v>
      </c>
      <c r="R1645" s="42" t="s">
        <v>190</v>
      </c>
      <c r="S1645" s="87" t="s">
        <v>356</v>
      </c>
      <c r="T1645" s="87"/>
      <c r="U1645" s="87"/>
      <c r="V1645" s="87"/>
      <c r="W1645" s="94"/>
    </row>
    <row r="1646" spans="1:23" ht="15" customHeight="1" outlineLevel="1" x14ac:dyDescent="0.45">
      <c r="A1646" s="13">
        <v>1643</v>
      </c>
      <c r="B1646" s="8" t="s">
        <v>960</v>
      </c>
      <c r="C1646" s="32" t="s">
        <v>961</v>
      </c>
      <c r="D1646" s="66" t="s">
        <v>1093</v>
      </c>
      <c r="F1646" s="35" t="s">
        <v>181</v>
      </c>
      <c r="N1646" s="167" t="s">
        <v>969</v>
      </c>
      <c r="O1646" s="67" t="s">
        <v>532</v>
      </c>
      <c r="R1646" s="42" t="s">
        <v>190</v>
      </c>
      <c r="S1646" s="87" t="s">
        <v>356</v>
      </c>
      <c r="T1646" s="87"/>
      <c r="U1646" s="87"/>
      <c r="V1646" s="87"/>
      <c r="W1646" s="94"/>
    </row>
    <row r="1647" spans="1:23" ht="15" customHeight="1" outlineLevel="1" x14ac:dyDescent="0.45">
      <c r="A1647" s="13">
        <v>1644</v>
      </c>
      <c r="B1647" s="8" t="s">
        <v>960</v>
      </c>
      <c r="C1647" s="32" t="s">
        <v>961</v>
      </c>
      <c r="D1647" s="66" t="s">
        <v>1093</v>
      </c>
      <c r="F1647" s="35" t="s">
        <v>181</v>
      </c>
      <c r="N1647" s="167" t="s">
        <v>969</v>
      </c>
      <c r="O1647" s="67" t="s">
        <v>532</v>
      </c>
      <c r="R1647" s="42" t="s">
        <v>190</v>
      </c>
      <c r="S1647" s="87" t="s">
        <v>356</v>
      </c>
      <c r="T1647" s="87"/>
      <c r="U1647" s="87"/>
      <c r="V1647" s="87"/>
      <c r="W1647" s="94"/>
    </row>
    <row r="1648" spans="1:23" ht="15" customHeight="1" outlineLevel="1" x14ac:dyDescent="0.45">
      <c r="A1648" s="13">
        <v>1645</v>
      </c>
      <c r="B1648" s="8" t="s">
        <v>960</v>
      </c>
      <c r="C1648" s="32" t="s">
        <v>961</v>
      </c>
      <c r="D1648" s="66" t="s">
        <v>1093</v>
      </c>
      <c r="F1648" s="35" t="s">
        <v>181</v>
      </c>
      <c r="N1648" s="167" t="s">
        <v>969</v>
      </c>
      <c r="O1648" s="67" t="s">
        <v>532</v>
      </c>
      <c r="R1648" s="42" t="s">
        <v>190</v>
      </c>
      <c r="S1648" s="87" t="s">
        <v>356</v>
      </c>
      <c r="T1648" s="87"/>
      <c r="U1648" s="87"/>
      <c r="V1648" s="87"/>
      <c r="W1648" s="94"/>
    </row>
    <row r="1649" spans="1:40" ht="15" customHeight="1" outlineLevel="1" x14ac:dyDescent="0.45">
      <c r="A1649" s="13">
        <v>1646</v>
      </c>
      <c r="B1649" s="8" t="s">
        <v>960</v>
      </c>
      <c r="C1649" s="32" t="s">
        <v>961</v>
      </c>
      <c r="D1649" s="66" t="s">
        <v>1093</v>
      </c>
      <c r="F1649" s="35" t="s">
        <v>181</v>
      </c>
      <c r="N1649" s="167" t="s">
        <v>969</v>
      </c>
      <c r="O1649" s="67" t="s">
        <v>532</v>
      </c>
      <c r="R1649" s="42" t="s">
        <v>190</v>
      </c>
      <c r="S1649" s="87" t="s">
        <v>356</v>
      </c>
      <c r="T1649" s="87"/>
      <c r="U1649" s="87"/>
      <c r="V1649" s="87"/>
      <c r="W1649" s="94"/>
    </row>
    <row r="1650" spans="1:40" ht="15" customHeight="1" outlineLevel="1" x14ac:dyDescent="0.45">
      <c r="A1650" s="13">
        <v>1647</v>
      </c>
      <c r="B1650" s="8" t="s">
        <v>960</v>
      </c>
      <c r="C1650" s="32" t="s">
        <v>961</v>
      </c>
      <c r="D1650" s="66" t="s">
        <v>1093</v>
      </c>
      <c r="F1650" s="35" t="s">
        <v>181</v>
      </c>
      <c r="N1650" s="167" t="s">
        <v>969</v>
      </c>
      <c r="O1650" s="67" t="s">
        <v>532</v>
      </c>
      <c r="R1650" s="42" t="s">
        <v>190</v>
      </c>
      <c r="S1650" s="87" t="s">
        <v>356</v>
      </c>
      <c r="T1650" s="87"/>
      <c r="U1650" s="87"/>
      <c r="V1650" s="87"/>
      <c r="W1650" s="94"/>
    </row>
    <row r="1651" spans="1:40" ht="15" customHeight="1" outlineLevel="1" x14ac:dyDescent="0.45">
      <c r="A1651" s="13">
        <v>1648</v>
      </c>
      <c r="B1651" s="8" t="s">
        <v>960</v>
      </c>
      <c r="C1651" s="32" t="s">
        <v>961</v>
      </c>
      <c r="D1651" s="66" t="s">
        <v>1093</v>
      </c>
      <c r="F1651" s="35" t="s">
        <v>181</v>
      </c>
      <c r="N1651" s="167" t="s">
        <v>969</v>
      </c>
      <c r="O1651" s="67" t="s">
        <v>532</v>
      </c>
      <c r="R1651" s="42" t="s">
        <v>190</v>
      </c>
      <c r="S1651" s="87" t="s">
        <v>356</v>
      </c>
      <c r="T1651" s="87"/>
      <c r="U1651" s="87"/>
      <c r="V1651" s="87"/>
      <c r="W1651" s="94"/>
    </row>
    <row r="1652" spans="1:40" ht="15" customHeight="1" outlineLevel="1" x14ac:dyDescent="0.45">
      <c r="A1652" s="13">
        <v>1649</v>
      </c>
      <c r="B1652" s="8" t="s">
        <v>960</v>
      </c>
      <c r="C1652" s="32" t="s">
        <v>961</v>
      </c>
      <c r="D1652" s="66" t="s">
        <v>1093</v>
      </c>
      <c r="F1652" s="35" t="s">
        <v>181</v>
      </c>
      <c r="N1652" s="167" t="s">
        <v>969</v>
      </c>
      <c r="O1652" s="67" t="s">
        <v>532</v>
      </c>
      <c r="R1652" s="42" t="s">
        <v>190</v>
      </c>
      <c r="S1652" s="87" t="s">
        <v>356</v>
      </c>
      <c r="T1652" s="87"/>
      <c r="U1652" s="87"/>
      <c r="V1652" s="87"/>
      <c r="W1652" s="94"/>
    </row>
    <row r="1653" spans="1:40" ht="15" customHeight="1" outlineLevel="1" x14ac:dyDescent="0.45">
      <c r="A1653" s="13">
        <v>1650</v>
      </c>
      <c r="B1653" s="8" t="s">
        <v>960</v>
      </c>
      <c r="C1653" s="32" t="s">
        <v>961</v>
      </c>
      <c r="D1653" s="66" t="s">
        <v>1023</v>
      </c>
      <c r="F1653" s="35" t="s">
        <v>181</v>
      </c>
      <c r="N1653" s="167" t="s">
        <v>1024</v>
      </c>
      <c r="O1653" s="67" t="s">
        <v>485</v>
      </c>
      <c r="R1653" s="87" t="s">
        <v>190</v>
      </c>
      <c r="S1653" s="87" t="s">
        <v>426</v>
      </c>
      <c r="T1653" s="87"/>
      <c r="U1653" s="87"/>
      <c r="V1653" s="87"/>
      <c r="W1653" s="94"/>
    </row>
    <row r="1654" spans="1:40" ht="15" customHeight="1" outlineLevel="1" x14ac:dyDescent="0.45">
      <c r="A1654" s="13">
        <v>1651</v>
      </c>
      <c r="B1654" s="8" t="s">
        <v>960</v>
      </c>
      <c r="C1654" s="32" t="s">
        <v>961</v>
      </c>
      <c r="D1654" s="66" t="s">
        <v>1023</v>
      </c>
      <c r="F1654" s="35" t="s">
        <v>181</v>
      </c>
      <c r="N1654" s="167" t="s">
        <v>1024</v>
      </c>
      <c r="O1654" s="67" t="s">
        <v>485</v>
      </c>
      <c r="R1654" s="87" t="s">
        <v>190</v>
      </c>
      <c r="S1654" s="87" t="s">
        <v>426</v>
      </c>
      <c r="T1654" s="87"/>
      <c r="U1654" s="87"/>
      <c r="V1654" s="87"/>
      <c r="W1654" s="94"/>
    </row>
    <row r="1655" spans="1:40" ht="15" customHeight="1" outlineLevel="1" x14ac:dyDescent="0.45">
      <c r="A1655" s="13">
        <v>1652</v>
      </c>
      <c r="B1655" s="8" t="s">
        <v>960</v>
      </c>
      <c r="C1655" s="32" t="s">
        <v>961</v>
      </c>
      <c r="D1655" s="66" t="s">
        <v>1023</v>
      </c>
      <c r="F1655" s="35" t="s">
        <v>181</v>
      </c>
      <c r="N1655" s="167" t="s">
        <v>1024</v>
      </c>
      <c r="O1655" s="67" t="s">
        <v>485</v>
      </c>
      <c r="R1655" s="87" t="s">
        <v>190</v>
      </c>
      <c r="S1655" s="87" t="s">
        <v>426</v>
      </c>
      <c r="T1655" s="87"/>
      <c r="U1655" s="87"/>
      <c r="V1655" s="87"/>
      <c r="W1655" s="94"/>
    </row>
    <row r="1656" spans="1:40" ht="15" customHeight="1" outlineLevel="1" x14ac:dyDescent="0.45">
      <c r="A1656" s="13">
        <v>1653</v>
      </c>
      <c r="B1656" s="8" t="s">
        <v>960</v>
      </c>
      <c r="C1656" s="32" t="s">
        <v>961</v>
      </c>
      <c r="D1656" s="66" t="s">
        <v>1023</v>
      </c>
      <c r="F1656" s="35" t="s">
        <v>181</v>
      </c>
      <c r="N1656" s="167" t="s">
        <v>1024</v>
      </c>
      <c r="O1656" s="67" t="s">
        <v>485</v>
      </c>
      <c r="R1656" s="87" t="s">
        <v>190</v>
      </c>
      <c r="S1656" s="87" t="s">
        <v>426</v>
      </c>
      <c r="T1656" s="87"/>
      <c r="U1656" s="87"/>
      <c r="V1656" s="87"/>
      <c r="W1656" s="94"/>
    </row>
    <row r="1657" spans="1:40" ht="15" customHeight="1" outlineLevel="1" x14ac:dyDescent="0.45">
      <c r="A1657" s="13">
        <v>1654</v>
      </c>
      <c r="B1657" s="8" t="s">
        <v>960</v>
      </c>
      <c r="C1657" s="32" t="s">
        <v>961</v>
      </c>
      <c r="D1657" s="66" t="s">
        <v>1023</v>
      </c>
      <c r="F1657" s="35" t="s">
        <v>181</v>
      </c>
      <c r="N1657" s="167" t="s">
        <v>1024</v>
      </c>
      <c r="O1657" s="67" t="s">
        <v>485</v>
      </c>
      <c r="R1657" s="87" t="s">
        <v>190</v>
      </c>
      <c r="S1657" s="87" t="s">
        <v>426</v>
      </c>
      <c r="T1657" s="87"/>
      <c r="U1657" s="87"/>
      <c r="V1657" s="87"/>
      <c r="W1657" s="94"/>
    </row>
    <row r="1658" spans="1:40" ht="15" customHeight="1" outlineLevel="1" x14ac:dyDescent="0.45">
      <c r="A1658" s="13">
        <v>1655</v>
      </c>
      <c r="B1658" s="8" t="s">
        <v>960</v>
      </c>
      <c r="C1658" s="32" t="s">
        <v>961</v>
      </c>
      <c r="D1658" s="66" t="s">
        <v>1023</v>
      </c>
      <c r="F1658" s="35" t="s">
        <v>181</v>
      </c>
      <c r="N1658" s="167" t="s">
        <v>1024</v>
      </c>
      <c r="O1658" s="67" t="s">
        <v>485</v>
      </c>
      <c r="R1658" s="87" t="s">
        <v>190</v>
      </c>
      <c r="S1658" s="87" t="s">
        <v>426</v>
      </c>
      <c r="T1658" s="87"/>
      <c r="U1658" s="87"/>
      <c r="V1658" s="87"/>
      <c r="W1658" s="94"/>
    </row>
    <row r="1659" spans="1:40" ht="15" customHeight="1" outlineLevel="1" x14ac:dyDescent="0.45">
      <c r="A1659" s="13">
        <v>1656</v>
      </c>
      <c r="B1659" s="8" t="s">
        <v>960</v>
      </c>
      <c r="C1659" s="32" t="s">
        <v>961</v>
      </c>
      <c r="D1659" s="66" t="s">
        <v>1023</v>
      </c>
      <c r="F1659" s="35" t="s">
        <v>181</v>
      </c>
      <c r="N1659" s="167" t="s">
        <v>1024</v>
      </c>
      <c r="O1659" s="67" t="s">
        <v>485</v>
      </c>
      <c r="R1659" s="87" t="s">
        <v>190</v>
      </c>
      <c r="S1659" s="87" t="s">
        <v>426</v>
      </c>
      <c r="T1659" s="87"/>
      <c r="U1659" s="87"/>
      <c r="V1659" s="87"/>
      <c r="W1659" s="94"/>
    </row>
    <row r="1660" spans="1:40" ht="15" customHeight="1" outlineLevel="1" x14ac:dyDescent="0.45">
      <c r="A1660" s="13">
        <v>1657</v>
      </c>
      <c r="B1660" s="8" t="s">
        <v>960</v>
      </c>
      <c r="C1660" s="32" t="s">
        <v>961</v>
      </c>
      <c r="D1660" s="66" t="s">
        <v>1023</v>
      </c>
      <c r="F1660" s="35" t="s">
        <v>181</v>
      </c>
      <c r="N1660" s="167" t="s">
        <v>1024</v>
      </c>
      <c r="O1660" s="67" t="s">
        <v>485</v>
      </c>
      <c r="R1660" s="87" t="s">
        <v>190</v>
      </c>
      <c r="S1660" s="87" t="s">
        <v>426</v>
      </c>
      <c r="T1660" s="87"/>
      <c r="U1660" s="87"/>
      <c r="V1660" s="87"/>
      <c r="W1660" s="94"/>
    </row>
    <row r="1661" spans="1:40" ht="15" customHeight="1" outlineLevel="1" x14ac:dyDescent="0.45">
      <c r="A1661" s="13">
        <v>1658</v>
      </c>
      <c r="B1661" s="40" t="s">
        <v>960</v>
      </c>
      <c r="C1661" s="195" t="s">
        <v>961</v>
      </c>
      <c r="D1661" s="276" t="s">
        <v>1023</v>
      </c>
      <c r="E1661" s="40"/>
      <c r="F1661" s="178" t="s">
        <v>181</v>
      </c>
      <c r="G1661" s="40"/>
      <c r="H1661" s="40"/>
      <c r="I1661" s="40"/>
      <c r="J1661" s="40"/>
      <c r="K1661" s="40"/>
      <c r="L1661" s="40"/>
      <c r="M1661" s="40"/>
      <c r="N1661" s="177" t="s">
        <v>1024</v>
      </c>
      <c r="O1661" s="265" t="s">
        <v>485</v>
      </c>
      <c r="P1661" s="40"/>
      <c r="Q1661" s="40"/>
      <c r="R1661" s="84" t="s">
        <v>190</v>
      </c>
      <c r="S1661" s="87" t="s">
        <v>426</v>
      </c>
      <c r="T1661" s="84"/>
      <c r="U1661" s="84"/>
      <c r="V1661" s="84"/>
      <c r="W1661" s="209"/>
      <c r="X1661" s="40"/>
      <c r="Y1661" s="40"/>
      <c r="Z1661" s="40"/>
      <c r="AA1661" s="40"/>
      <c r="AB1661" s="40"/>
      <c r="AC1661" s="40"/>
      <c r="AD1661" s="40"/>
      <c r="AE1661" s="40"/>
      <c r="AF1661" s="40"/>
      <c r="AG1661" s="40"/>
      <c r="AH1661" s="40"/>
      <c r="AI1661" s="152"/>
      <c r="AJ1661" s="40"/>
      <c r="AK1661" s="152"/>
      <c r="AL1661" s="40"/>
      <c r="AM1661" s="40"/>
      <c r="AN1661" s="40"/>
    </row>
    <row r="1662" spans="1:40" s="64" customFormat="1" ht="15" customHeight="1" x14ac:dyDescent="0.45">
      <c r="A1662" s="13">
        <v>1659</v>
      </c>
      <c r="B1662" s="174" t="s">
        <v>1104</v>
      </c>
      <c r="C1662" s="218" t="s">
        <v>1105</v>
      </c>
      <c r="D1662" s="174"/>
      <c r="E1662" s="174">
        <v>2012</v>
      </c>
      <c r="F1662" s="88" t="s">
        <v>245</v>
      </c>
      <c r="G1662" s="86" t="s">
        <v>214</v>
      </c>
      <c r="H1662" s="86"/>
      <c r="I1662" s="86"/>
      <c r="J1662" s="86"/>
      <c r="K1662" s="86"/>
      <c r="L1662" s="86" t="s">
        <v>1106</v>
      </c>
      <c r="M1662" s="174"/>
      <c r="N1662" s="145" t="s">
        <v>1107</v>
      </c>
      <c r="O1662" s="266" t="s">
        <v>364</v>
      </c>
      <c r="P1662" s="174" t="s">
        <v>1108</v>
      </c>
      <c r="Q1662" s="174" t="s">
        <v>1109</v>
      </c>
      <c r="R1662" s="85" t="s">
        <v>197</v>
      </c>
      <c r="S1662" s="87" t="s">
        <v>356</v>
      </c>
      <c r="T1662" s="87"/>
      <c r="U1662" s="87"/>
      <c r="V1662" s="87"/>
      <c r="W1662" s="94"/>
      <c r="X1662" s="174"/>
      <c r="Y1662" s="174"/>
      <c r="Z1662" s="174"/>
      <c r="AA1662" s="174"/>
      <c r="AB1662" s="174"/>
      <c r="AC1662" s="174"/>
      <c r="AD1662" s="174"/>
      <c r="AE1662" s="174"/>
      <c r="AF1662" s="174"/>
      <c r="AG1662" s="174"/>
      <c r="AH1662" s="174"/>
      <c r="AI1662" s="179"/>
      <c r="AJ1662" s="174" t="s">
        <v>1110</v>
      </c>
      <c r="AK1662" s="179"/>
      <c r="AL1662" s="174" t="s">
        <v>1111</v>
      </c>
      <c r="AM1662" s="174" t="s">
        <v>1112</v>
      </c>
      <c r="AN1662" s="174"/>
    </row>
    <row r="1663" spans="1:40" s="44" customFormat="1" ht="15" customHeight="1" x14ac:dyDescent="0.45">
      <c r="A1663" s="13">
        <v>1660</v>
      </c>
      <c r="B1663" s="42" t="s">
        <v>1104</v>
      </c>
      <c r="C1663" s="192" t="s">
        <v>1105</v>
      </c>
      <c r="D1663" s="42"/>
      <c r="E1663" s="42"/>
      <c r="F1663" s="89" t="s">
        <v>245</v>
      </c>
      <c r="G1663" s="39" t="s">
        <v>125</v>
      </c>
      <c r="H1663" s="39"/>
      <c r="I1663" s="39"/>
      <c r="J1663" s="39"/>
      <c r="K1663" s="39"/>
      <c r="L1663" s="39"/>
      <c r="M1663" s="42"/>
      <c r="N1663" s="140" t="s">
        <v>1113</v>
      </c>
      <c r="O1663" s="67" t="s">
        <v>364</v>
      </c>
      <c r="P1663" s="42" t="s">
        <v>1114</v>
      </c>
      <c r="Q1663" s="42" t="s">
        <v>1115</v>
      </c>
      <c r="R1663" s="87" t="s">
        <v>197</v>
      </c>
      <c r="S1663" s="87" t="s">
        <v>356</v>
      </c>
      <c r="T1663" s="87"/>
      <c r="U1663" s="87"/>
      <c r="V1663" s="87"/>
      <c r="W1663" s="94"/>
      <c r="X1663" s="42"/>
      <c r="Y1663" s="42"/>
      <c r="Z1663" s="42"/>
      <c r="AA1663" s="42"/>
      <c r="AB1663" s="42"/>
      <c r="AC1663" s="42"/>
      <c r="AD1663" s="42"/>
      <c r="AE1663" s="42"/>
      <c r="AF1663" s="42"/>
      <c r="AG1663" s="42"/>
      <c r="AH1663" s="42"/>
      <c r="AI1663" s="146"/>
      <c r="AJ1663" s="42"/>
      <c r="AK1663" s="146"/>
      <c r="AL1663" s="42"/>
      <c r="AM1663" s="42" t="s">
        <v>1112</v>
      </c>
      <c r="AN1663" s="42"/>
    </row>
    <row r="1664" spans="1:40" s="44" customFormat="1" ht="15" customHeight="1" x14ac:dyDescent="0.45">
      <c r="A1664" s="13">
        <v>1661</v>
      </c>
      <c r="B1664" s="40" t="s">
        <v>1104</v>
      </c>
      <c r="C1664" s="195" t="s">
        <v>1105</v>
      </c>
      <c r="D1664" s="40"/>
      <c r="E1664" s="40"/>
      <c r="F1664" s="130" t="s">
        <v>245</v>
      </c>
      <c r="G1664" s="36" t="s">
        <v>128</v>
      </c>
      <c r="H1664" s="36"/>
      <c r="I1664" s="36"/>
      <c r="J1664" s="36"/>
      <c r="K1664" s="36"/>
      <c r="L1664" s="36"/>
      <c r="M1664" s="40"/>
      <c r="N1664" s="144" t="s">
        <v>1116</v>
      </c>
      <c r="O1664" s="265" t="s">
        <v>364</v>
      </c>
      <c r="P1664" s="40"/>
      <c r="Q1664" s="40"/>
      <c r="R1664" s="84" t="s">
        <v>197</v>
      </c>
      <c r="S1664" s="87" t="s">
        <v>356</v>
      </c>
      <c r="T1664" s="84"/>
      <c r="U1664" s="84"/>
      <c r="V1664" s="84"/>
      <c r="W1664" s="209"/>
      <c r="X1664" s="40"/>
      <c r="Y1664" s="40"/>
      <c r="Z1664" s="40"/>
      <c r="AA1664" s="40"/>
      <c r="AB1664" s="40"/>
      <c r="AC1664" s="40"/>
      <c r="AD1664" s="40"/>
      <c r="AE1664" s="40"/>
      <c r="AF1664" s="40"/>
      <c r="AG1664" s="40"/>
      <c r="AH1664" s="40"/>
      <c r="AI1664" s="152"/>
      <c r="AJ1664" s="40"/>
      <c r="AK1664" s="152"/>
      <c r="AL1664" s="40"/>
      <c r="AM1664" s="40" t="s">
        <v>1112</v>
      </c>
      <c r="AN1664" s="40"/>
    </row>
    <row r="1665" spans="1:41" s="44" customFormat="1" ht="15" customHeight="1" x14ac:dyDescent="0.45">
      <c r="A1665" s="13">
        <v>1662</v>
      </c>
      <c r="B1665" s="69" t="s">
        <v>1117</v>
      </c>
      <c r="C1665" s="199" t="s">
        <v>1118</v>
      </c>
      <c r="D1665" s="69"/>
      <c r="E1665" s="69">
        <v>2021</v>
      </c>
      <c r="F1665" s="169" t="s">
        <v>245</v>
      </c>
      <c r="G1665" s="69" t="s">
        <v>214</v>
      </c>
      <c r="H1665" s="69"/>
      <c r="I1665" s="69"/>
      <c r="J1665" s="69"/>
      <c r="K1665" s="69"/>
      <c r="L1665" s="69" t="s">
        <v>1119</v>
      </c>
      <c r="M1665" s="69"/>
      <c r="N1665" s="180" t="s">
        <v>1120</v>
      </c>
      <c r="O1665" s="69" t="s">
        <v>1121</v>
      </c>
      <c r="P1665" s="69"/>
      <c r="Q1665" s="69"/>
      <c r="R1665" s="69" t="s">
        <v>197</v>
      </c>
      <c r="S1665" s="87" t="s">
        <v>356</v>
      </c>
      <c r="T1665" s="87"/>
      <c r="U1665" s="87"/>
      <c r="V1665" s="87"/>
      <c r="W1665" s="94"/>
      <c r="X1665" s="69"/>
      <c r="Y1665" s="69"/>
      <c r="Z1665" s="69"/>
      <c r="AA1665" s="69"/>
      <c r="AB1665" s="69"/>
      <c r="AC1665" s="69"/>
      <c r="AD1665" s="69"/>
      <c r="AE1665" s="69"/>
      <c r="AF1665" s="69"/>
      <c r="AG1665" s="69"/>
      <c r="AH1665" s="69"/>
      <c r="AI1665" s="181"/>
      <c r="AJ1665" s="69"/>
      <c r="AK1665" s="181">
        <v>3</v>
      </c>
      <c r="AL1665" s="69" t="s">
        <v>1122</v>
      </c>
      <c r="AM1665" s="69"/>
      <c r="AN1665" s="69"/>
      <c r="AO1665" s="148"/>
    </row>
    <row r="1666" spans="1:41" ht="15" customHeight="1" x14ac:dyDescent="0.45">
      <c r="A1666" s="13">
        <v>1663</v>
      </c>
      <c r="B1666" s="69" t="s">
        <v>1117</v>
      </c>
      <c r="C1666" s="199" t="s">
        <v>1123</v>
      </c>
      <c r="D1666" s="170"/>
      <c r="E1666" s="170"/>
      <c r="F1666" s="169" t="s">
        <v>245</v>
      </c>
      <c r="G1666" s="69" t="s">
        <v>214</v>
      </c>
      <c r="H1666" s="170"/>
      <c r="I1666" s="170"/>
      <c r="J1666" s="170"/>
      <c r="K1666" s="170"/>
      <c r="L1666" s="170"/>
      <c r="M1666" s="69"/>
      <c r="N1666" s="182" t="s">
        <v>1120</v>
      </c>
      <c r="O1666" s="69" t="s">
        <v>1121</v>
      </c>
      <c r="P1666" s="170"/>
      <c r="Q1666" s="170"/>
      <c r="R1666" s="69" t="s">
        <v>197</v>
      </c>
      <c r="S1666" s="87" t="s">
        <v>356</v>
      </c>
      <c r="T1666" s="87"/>
      <c r="U1666" s="87"/>
      <c r="V1666" s="87"/>
      <c r="W1666" s="94"/>
      <c r="X1666" s="69"/>
      <c r="Y1666" s="170"/>
      <c r="Z1666" s="170"/>
      <c r="AA1666" s="170"/>
      <c r="AB1666" s="170"/>
      <c r="AC1666" s="170"/>
      <c r="AD1666" s="170"/>
      <c r="AE1666" s="170"/>
      <c r="AF1666" s="170"/>
      <c r="AG1666" s="170"/>
      <c r="AH1666" s="69"/>
      <c r="AI1666" s="181"/>
      <c r="AJ1666" s="69"/>
      <c r="AK1666" s="181">
        <v>25</v>
      </c>
      <c r="AL1666" s="170" t="s">
        <v>1122</v>
      </c>
      <c r="AM1666" s="170"/>
      <c r="AN1666" s="170"/>
    </row>
    <row r="1667" spans="1:41" ht="15" customHeight="1" x14ac:dyDescent="0.45">
      <c r="A1667" s="13">
        <v>1664</v>
      </c>
      <c r="B1667" s="69" t="s">
        <v>1117</v>
      </c>
      <c r="C1667" s="199" t="s">
        <v>1124</v>
      </c>
      <c r="D1667" s="170"/>
      <c r="E1667" s="170"/>
      <c r="F1667" s="169" t="s">
        <v>245</v>
      </c>
      <c r="G1667" s="69" t="s">
        <v>214</v>
      </c>
      <c r="H1667" s="170"/>
      <c r="I1667" s="170"/>
      <c r="J1667" s="170"/>
      <c r="K1667" s="170"/>
      <c r="L1667" s="170"/>
      <c r="M1667" s="69"/>
      <c r="N1667" s="182" t="s">
        <v>1125</v>
      </c>
      <c r="O1667" s="69" t="s">
        <v>1121</v>
      </c>
      <c r="P1667" s="170"/>
      <c r="Q1667" s="170"/>
      <c r="R1667" s="69" t="s">
        <v>197</v>
      </c>
      <c r="S1667" s="87" t="s">
        <v>356</v>
      </c>
      <c r="T1667" s="87"/>
      <c r="U1667" s="87"/>
      <c r="V1667" s="87"/>
      <c r="W1667" s="94"/>
      <c r="X1667" s="69"/>
      <c r="Y1667" s="170"/>
      <c r="Z1667" s="170"/>
      <c r="AA1667" s="170"/>
      <c r="AB1667" s="170"/>
      <c r="AC1667" s="170"/>
      <c r="AD1667" s="170"/>
      <c r="AE1667" s="170"/>
      <c r="AF1667" s="170"/>
      <c r="AG1667" s="170"/>
      <c r="AH1667" s="69"/>
      <c r="AI1667" s="181"/>
      <c r="AJ1667" s="69"/>
      <c r="AK1667" s="181">
        <v>50</v>
      </c>
      <c r="AL1667" s="170" t="s">
        <v>1122</v>
      </c>
      <c r="AM1667" s="170"/>
      <c r="AN1667" s="170"/>
    </row>
    <row r="1668" spans="1:41" ht="15" customHeight="1" x14ac:dyDescent="0.45">
      <c r="A1668" s="13">
        <v>1665</v>
      </c>
      <c r="B1668" s="69" t="s">
        <v>1117</v>
      </c>
      <c r="C1668" s="199" t="s">
        <v>1126</v>
      </c>
      <c r="D1668" s="170"/>
      <c r="E1668" s="170"/>
      <c r="F1668" s="169" t="s">
        <v>245</v>
      </c>
      <c r="G1668" s="69" t="s">
        <v>214</v>
      </c>
      <c r="H1668" s="170"/>
      <c r="I1668" s="170"/>
      <c r="J1668" s="170"/>
      <c r="K1668" s="170"/>
      <c r="L1668" s="170"/>
      <c r="M1668" s="69"/>
      <c r="N1668" s="182" t="s">
        <v>1125</v>
      </c>
      <c r="O1668" s="69" t="s">
        <v>1121</v>
      </c>
      <c r="P1668" s="170"/>
      <c r="Q1668" s="170"/>
      <c r="R1668" s="69" t="s">
        <v>197</v>
      </c>
      <c r="S1668" s="87" t="s">
        <v>356</v>
      </c>
      <c r="T1668" s="87"/>
      <c r="U1668" s="87"/>
      <c r="V1668" s="87"/>
      <c r="W1668" s="94"/>
      <c r="X1668" s="69"/>
      <c r="Y1668" s="170"/>
      <c r="Z1668" s="170"/>
      <c r="AA1668" s="170"/>
      <c r="AB1668" s="170"/>
      <c r="AC1668" s="170"/>
      <c r="AD1668" s="170"/>
      <c r="AE1668" s="170"/>
      <c r="AF1668" s="170"/>
      <c r="AG1668" s="170"/>
      <c r="AH1668" s="69"/>
      <c r="AI1668" s="181"/>
      <c r="AJ1668" s="69"/>
      <c r="AK1668" s="181">
        <v>98</v>
      </c>
      <c r="AL1668" s="170" t="s">
        <v>1122</v>
      </c>
      <c r="AM1668" s="170"/>
      <c r="AN1668" s="170"/>
    </row>
    <row r="1669" spans="1:41" ht="15" customHeight="1" x14ac:dyDescent="0.45">
      <c r="A1669" s="13">
        <v>1666</v>
      </c>
      <c r="B1669" s="69" t="s">
        <v>1117</v>
      </c>
      <c r="C1669" s="199" t="s">
        <v>1127</v>
      </c>
      <c r="D1669" s="170"/>
      <c r="E1669" s="170"/>
      <c r="F1669" s="169" t="s">
        <v>245</v>
      </c>
      <c r="G1669" s="69" t="s">
        <v>214</v>
      </c>
      <c r="H1669" s="170"/>
      <c r="I1669" s="170"/>
      <c r="J1669" s="170"/>
      <c r="K1669" s="170"/>
      <c r="L1669" s="170"/>
      <c r="M1669" s="69"/>
      <c r="N1669" s="182" t="s">
        <v>1125</v>
      </c>
      <c r="O1669" s="69" t="s">
        <v>1121</v>
      </c>
      <c r="P1669" s="170"/>
      <c r="Q1669" s="170"/>
      <c r="R1669" s="69" t="s">
        <v>197</v>
      </c>
      <c r="S1669" s="87" t="s">
        <v>356</v>
      </c>
      <c r="T1669" s="87"/>
      <c r="U1669" s="87"/>
      <c r="V1669" s="87"/>
      <c r="W1669" s="94"/>
      <c r="X1669" s="69"/>
      <c r="Y1669" s="170"/>
      <c r="Z1669" s="170"/>
      <c r="AA1669" s="170"/>
      <c r="AB1669" s="170"/>
      <c r="AC1669" s="170"/>
      <c r="AD1669" s="170"/>
      <c r="AE1669" s="170"/>
      <c r="AF1669" s="170"/>
      <c r="AG1669" s="170"/>
      <c r="AH1669" s="69"/>
      <c r="AI1669" s="181"/>
      <c r="AJ1669" s="69"/>
      <c r="AK1669" s="181">
        <v>60</v>
      </c>
      <c r="AL1669" s="170" t="s">
        <v>1122</v>
      </c>
      <c r="AM1669" s="170"/>
      <c r="AN1669" s="170"/>
    </row>
    <row r="1670" spans="1:41" ht="15" customHeight="1" x14ac:dyDescent="0.45">
      <c r="A1670" s="13">
        <v>1667</v>
      </c>
      <c r="B1670" s="69" t="s">
        <v>1117</v>
      </c>
      <c r="C1670" s="199" t="s">
        <v>1128</v>
      </c>
      <c r="D1670" s="170"/>
      <c r="E1670" s="170"/>
      <c r="F1670" s="169" t="s">
        <v>245</v>
      </c>
      <c r="G1670" s="69" t="s">
        <v>214</v>
      </c>
      <c r="H1670" s="170"/>
      <c r="I1670" s="170"/>
      <c r="J1670" s="170"/>
      <c r="K1670" s="170"/>
      <c r="L1670" s="170"/>
      <c r="M1670" s="69"/>
      <c r="N1670" s="182" t="s">
        <v>1129</v>
      </c>
      <c r="O1670" s="69" t="s">
        <v>1121</v>
      </c>
      <c r="P1670" s="170"/>
      <c r="Q1670" s="170"/>
      <c r="R1670" s="69" t="s">
        <v>197</v>
      </c>
      <c r="S1670" s="87" t="s">
        <v>356</v>
      </c>
      <c r="T1670" s="87"/>
      <c r="U1670" s="87"/>
      <c r="V1670" s="87"/>
      <c r="W1670" s="94"/>
      <c r="X1670" s="69"/>
      <c r="Y1670" s="170"/>
      <c r="Z1670" s="170"/>
      <c r="AA1670" s="170"/>
      <c r="AB1670" s="170"/>
      <c r="AC1670" s="170"/>
      <c r="AD1670" s="170"/>
      <c r="AE1670" s="170"/>
      <c r="AF1670" s="170"/>
      <c r="AG1670" s="170"/>
      <c r="AH1670" s="69"/>
      <c r="AI1670" s="181"/>
      <c r="AJ1670" s="69"/>
      <c r="AK1670" s="181">
        <v>50</v>
      </c>
      <c r="AL1670" s="170" t="s">
        <v>1122</v>
      </c>
      <c r="AM1670" s="170"/>
      <c r="AN1670" s="170"/>
    </row>
    <row r="1671" spans="1:41" ht="15" customHeight="1" x14ac:dyDescent="0.45">
      <c r="A1671" s="13">
        <v>1668</v>
      </c>
      <c r="B1671" s="69" t="s">
        <v>1117</v>
      </c>
      <c r="C1671" s="199" t="s">
        <v>1130</v>
      </c>
      <c r="D1671" s="170"/>
      <c r="E1671" s="170"/>
      <c r="F1671" s="169" t="s">
        <v>245</v>
      </c>
      <c r="G1671" s="69" t="s">
        <v>214</v>
      </c>
      <c r="H1671" s="170"/>
      <c r="I1671" s="170"/>
      <c r="J1671" s="170"/>
      <c r="K1671" s="170"/>
      <c r="L1671" s="170"/>
      <c r="M1671" s="69"/>
      <c r="N1671" s="182" t="s">
        <v>1129</v>
      </c>
      <c r="O1671" s="69" t="s">
        <v>1121</v>
      </c>
      <c r="P1671" s="170"/>
      <c r="Q1671" s="170"/>
      <c r="R1671" s="69" t="s">
        <v>197</v>
      </c>
      <c r="S1671" s="87" t="s">
        <v>356</v>
      </c>
      <c r="T1671" s="87"/>
      <c r="U1671" s="87"/>
      <c r="V1671" s="87"/>
      <c r="W1671" s="94"/>
      <c r="X1671" s="69"/>
      <c r="Y1671" s="170"/>
      <c r="Z1671" s="170"/>
      <c r="AA1671" s="170"/>
      <c r="AB1671" s="170"/>
      <c r="AC1671" s="170"/>
      <c r="AD1671" s="170"/>
      <c r="AE1671" s="170"/>
      <c r="AF1671" s="170"/>
      <c r="AG1671" s="170"/>
      <c r="AH1671" s="69"/>
      <c r="AI1671" s="181"/>
      <c r="AJ1671" s="69"/>
      <c r="AK1671" s="181">
        <v>55</v>
      </c>
      <c r="AL1671" s="170" t="s">
        <v>1122</v>
      </c>
      <c r="AM1671" s="170"/>
      <c r="AN1671" s="170"/>
    </row>
    <row r="1672" spans="1:41" ht="15" customHeight="1" x14ac:dyDescent="0.45">
      <c r="A1672" s="13">
        <v>1669</v>
      </c>
      <c r="B1672" s="69" t="s">
        <v>1117</v>
      </c>
      <c r="C1672" s="199" t="s">
        <v>1131</v>
      </c>
      <c r="D1672" s="170"/>
      <c r="E1672" s="170"/>
      <c r="F1672" s="169" t="s">
        <v>245</v>
      </c>
      <c r="G1672" s="69" t="s">
        <v>214</v>
      </c>
      <c r="H1672" s="170"/>
      <c r="I1672" s="170"/>
      <c r="J1672" s="170"/>
      <c r="K1672" s="170"/>
      <c r="L1672" s="170"/>
      <c r="M1672" s="69"/>
      <c r="N1672" s="182" t="s">
        <v>1132</v>
      </c>
      <c r="O1672" s="69" t="s">
        <v>1121</v>
      </c>
      <c r="P1672" s="170"/>
      <c r="Q1672" s="170"/>
      <c r="R1672" s="69" t="s">
        <v>197</v>
      </c>
      <c r="S1672" s="87" t="s">
        <v>356</v>
      </c>
      <c r="T1672" s="87"/>
      <c r="U1672" s="87"/>
      <c r="V1672" s="87"/>
      <c r="W1672" s="94"/>
      <c r="X1672" s="69"/>
      <c r="Y1672" s="170"/>
      <c r="Z1672" s="170"/>
      <c r="AA1672" s="170"/>
      <c r="AB1672" s="170"/>
      <c r="AC1672" s="170"/>
      <c r="AD1672" s="170"/>
      <c r="AE1672" s="170"/>
      <c r="AF1672" s="170"/>
      <c r="AG1672" s="170"/>
      <c r="AH1672" s="69"/>
      <c r="AI1672" s="181"/>
      <c r="AJ1672" s="69"/>
      <c r="AK1672" s="181">
        <v>45</v>
      </c>
      <c r="AL1672" s="69" t="s">
        <v>1122</v>
      </c>
      <c r="AM1672" s="170"/>
      <c r="AN1672" s="170"/>
    </row>
    <row r="1673" spans="1:41" ht="15" customHeight="1" x14ac:dyDescent="0.45">
      <c r="A1673" s="13">
        <v>1670</v>
      </c>
      <c r="B1673" s="69" t="s">
        <v>1117</v>
      </c>
      <c r="C1673" s="199" t="s">
        <v>1133</v>
      </c>
      <c r="D1673" s="170"/>
      <c r="E1673" s="170"/>
      <c r="F1673" s="169" t="s">
        <v>245</v>
      </c>
      <c r="G1673" s="69" t="s">
        <v>214</v>
      </c>
      <c r="H1673" s="170"/>
      <c r="I1673" s="170"/>
      <c r="J1673" s="170"/>
      <c r="K1673" s="170"/>
      <c r="L1673" s="170"/>
      <c r="M1673" s="69"/>
      <c r="N1673" s="182" t="s">
        <v>1132</v>
      </c>
      <c r="O1673" s="69" t="s">
        <v>1121</v>
      </c>
      <c r="P1673" s="170"/>
      <c r="Q1673" s="170"/>
      <c r="R1673" s="69" t="s">
        <v>197</v>
      </c>
      <c r="S1673" s="87" t="s">
        <v>356</v>
      </c>
      <c r="T1673" s="87"/>
      <c r="U1673" s="87"/>
      <c r="V1673" s="87"/>
      <c r="W1673" s="94"/>
      <c r="X1673" s="69"/>
      <c r="Y1673" s="170"/>
      <c r="Z1673" s="170"/>
      <c r="AA1673" s="170"/>
      <c r="AB1673" s="170"/>
      <c r="AC1673" s="170"/>
      <c r="AD1673" s="170"/>
      <c r="AE1673" s="170"/>
      <c r="AF1673" s="170"/>
      <c r="AG1673" s="170"/>
      <c r="AH1673" s="69"/>
      <c r="AI1673" s="181"/>
      <c r="AJ1673" s="69"/>
      <c r="AK1673" s="181">
        <v>60</v>
      </c>
      <c r="AL1673" s="170" t="s">
        <v>1122</v>
      </c>
      <c r="AM1673" s="170"/>
      <c r="AN1673" s="170"/>
    </row>
    <row r="1674" spans="1:41" ht="15" customHeight="1" x14ac:dyDescent="0.45">
      <c r="A1674" s="13">
        <v>1671</v>
      </c>
      <c r="B1674" s="69" t="s">
        <v>1117</v>
      </c>
      <c r="C1674" s="199" t="s">
        <v>1134</v>
      </c>
      <c r="D1674" s="170"/>
      <c r="E1674" s="170"/>
      <c r="F1674" s="169" t="s">
        <v>202</v>
      </c>
      <c r="G1674" s="69" t="s">
        <v>214</v>
      </c>
      <c r="H1674" s="170"/>
      <c r="I1674" s="170"/>
      <c r="J1674" s="170"/>
      <c r="K1674" s="170"/>
      <c r="L1674" s="170"/>
      <c r="M1674" s="69"/>
      <c r="N1674" s="182" t="s">
        <v>1132</v>
      </c>
      <c r="O1674" s="69" t="s">
        <v>1121</v>
      </c>
      <c r="P1674" s="170"/>
      <c r="Q1674" s="170"/>
      <c r="R1674" s="69" t="s">
        <v>197</v>
      </c>
      <c r="S1674" s="87" t="s">
        <v>356</v>
      </c>
      <c r="T1674" s="87"/>
      <c r="U1674" s="87"/>
      <c r="V1674" s="87"/>
      <c r="W1674" s="94"/>
      <c r="X1674" s="69"/>
      <c r="Y1674" s="170"/>
      <c r="Z1674" s="170"/>
      <c r="AA1674" s="170"/>
      <c r="AB1674" s="170"/>
      <c r="AC1674" s="170"/>
      <c r="AD1674" s="170"/>
      <c r="AE1674" s="170"/>
      <c r="AF1674" s="170"/>
      <c r="AG1674" s="170"/>
      <c r="AH1674" s="69"/>
      <c r="AI1674" s="181"/>
      <c r="AJ1674" s="69"/>
      <c r="AK1674" s="181">
        <v>65</v>
      </c>
      <c r="AL1674" s="170" t="s">
        <v>1122</v>
      </c>
      <c r="AM1674" s="170"/>
      <c r="AN1674" s="170"/>
    </row>
    <row r="1675" spans="1:41" ht="15" customHeight="1" x14ac:dyDescent="0.45">
      <c r="A1675" s="13">
        <v>1672</v>
      </c>
      <c r="B1675" s="69" t="s">
        <v>1117</v>
      </c>
      <c r="C1675" s="199" t="s">
        <v>1135</v>
      </c>
      <c r="D1675" s="170"/>
      <c r="E1675" s="170"/>
      <c r="F1675" s="169" t="s">
        <v>202</v>
      </c>
      <c r="G1675" s="69" t="s">
        <v>214</v>
      </c>
      <c r="H1675" s="170"/>
      <c r="I1675" s="170"/>
      <c r="J1675" s="170"/>
      <c r="K1675" s="170"/>
      <c r="L1675" s="170"/>
      <c r="M1675" s="69"/>
      <c r="N1675" s="182" t="s">
        <v>1132</v>
      </c>
      <c r="O1675" s="69" t="s">
        <v>1121</v>
      </c>
      <c r="P1675" s="170"/>
      <c r="Q1675" s="170"/>
      <c r="R1675" s="69" t="s">
        <v>197</v>
      </c>
      <c r="S1675" s="87" t="s">
        <v>356</v>
      </c>
      <c r="T1675" s="87"/>
      <c r="U1675" s="87"/>
      <c r="V1675" s="87"/>
      <c r="W1675" s="94"/>
      <c r="X1675" s="69"/>
      <c r="Y1675" s="170"/>
      <c r="Z1675" s="170"/>
      <c r="AA1675" s="170"/>
      <c r="AB1675" s="170"/>
      <c r="AC1675" s="170"/>
      <c r="AD1675" s="170"/>
      <c r="AE1675" s="170"/>
      <c r="AF1675" s="170"/>
      <c r="AG1675" s="170"/>
      <c r="AH1675" s="69"/>
      <c r="AI1675" s="181"/>
      <c r="AJ1675" s="69"/>
      <c r="AK1675" s="181">
        <v>70</v>
      </c>
      <c r="AL1675" s="170" t="s">
        <v>1122</v>
      </c>
      <c r="AM1675" s="170"/>
      <c r="AN1675" s="170"/>
    </row>
    <row r="1676" spans="1:41" ht="15" customHeight="1" x14ac:dyDescent="0.45">
      <c r="A1676" s="13">
        <v>1673</v>
      </c>
      <c r="B1676" s="69" t="s">
        <v>1117</v>
      </c>
      <c r="C1676" s="199" t="s">
        <v>1136</v>
      </c>
      <c r="D1676" s="170"/>
      <c r="E1676" s="170"/>
      <c r="F1676" s="169" t="s">
        <v>202</v>
      </c>
      <c r="G1676" s="69" t="s">
        <v>214</v>
      </c>
      <c r="H1676" s="170"/>
      <c r="I1676" s="170"/>
      <c r="J1676" s="170"/>
      <c r="K1676" s="170"/>
      <c r="L1676" s="170"/>
      <c r="M1676" s="69"/>
      <c r="N1676" s="182" t="s">
        <v>1132</v>
      </c>
      <c r="O1676" s="69" t="s">
        <v>1121</v>
      </c>
      <c r="P1676" s="170"/>
      <c r="Q1676" s="170"/>
      <c r="R1676" s="69" t="s">
        <v>197</v>
      </c>
      <c r="S1676" s="87" t="s">
        <v>356</v>
      </c>
      <c r="T1676" s="87"/>
      <c r="U1676" s="87"/>
      <c r="V1676" s="87"/>
      <c r="W1676" s="94"/>
      <c r="X1676" s="69"/>
      <c r="Y1676" s="170"/>
      <c r="Z1676" s="170"/>
      <c r="AA1676" s="170"/>
      <c r="AB1676" s="170"/>
      <c r="AC1676" s="170"/>
      <c r="AD1676" s="170"/>
      <c r="AE1676" s="170"/>
      <c r="AF1676" s="170"/>
      <c r="AG1676" s="170"/>
      <c r="AH1676" s="69"/>
      <c r="AI1676" s="181"/>
      <c r="AJ1676" s="69"/>
      <c r="AK1676" s="181">
        <v>15</v>
      </c>
      <c r="AL1676" s="170" t="s">
        <v>1122</v>
      </c>
      <c r="AM1676" s="170"/>
      <c r="AN1676" s="170"/>
    </row>
    <row r="1677" spans="1:41" ht="15" customHeight="1" x14ac:dyDescent="0.45">
      <c r="A1677" s="13">
        <v>1674</v>
      </c>
      <c r="B1677" s="69" t="s">
        <v>1117</v>
      </c>
      <c r="C1677" s="199" t="s">
        <v>1137</v>
      </c>
      <c r="D1677" s="170"/>
      <c r="E1677" s="170"/>
      <c r="F1677" s="169" t="s">
        <v>245</v>
      </c>
      <c r="G1677" s="69" t="s">
        <v>214</v>
      </c>
      <c r="H1677" s="170"/>
      <c r="I1677" s="170"/>
      <c r="J1677" s="170"/>
      <c r="K1677" s="170"/>
      <c r="L1677" s="170"/>
      <c r="M1677" s="69"/>
      <c r="N1677" s="182" t="s">
        <v>1138</v>
      </c>
      <c r="O1677" s="69" t="s">
        <v>1121</v>
      </c>
      <c r="P1677" s="170"/>
      <c r="Q1677" s="170"/>
      <c r="R1677" s="69" t="s">
        <v>197</v>
      </c>
      <c r="S1677" s="87" t="s">
        <v>356</v>
      </c>
      <c r="T1677" s="87"/>
      <c r="U1677" s="87"/>
      <c r="V1677" s="87"/>
      <c r="W1677" s="94"/>
      <c r="X1677" s="69"/>
      <c r="Y1677" s="170"/>
      <c r="Z1677" s="170"/>
      <c r="AA1677" s="170"/>
      <c r="AB1677" s="170"/>
      <c r="AC1677" s="170"/>
      <c r="AD1677" s="170"/>
      <c r="AE1677" s="170"/>
      <c r="AF1677" s="170"/>
      <c r="AG1677" s="170"/>
      <c r="AH1677" s="69"/>
      <c r="AI1677" s="181"/>
      <c r="AJ1677" s="69"/>
      <c r="AK1677" s="181">
        <v>60</v>
      </c>
      <c r="AL1677" s="170" t="s">
        <v>1122</v>
      </c>
      <c r="AM1677" s="170"/>
      <c r="AN1677" s="170"/>
    </row>
    <row r="1678" spans="1:41" ht="15" customHeight="1" x14ac:dyDescent="0.45">
      <c r="A1678" s="13">
        <v>1675</v>
      </c>
      <c r="B1678" s="69" t="s">
        <v>1117</v>
      </c>
      <c r="C1678" s="199" t="s">
        <v>1139</v>
      </c>
      <c r="D1678" s="170"/>
      <c r="E1678" s="170"/>
      <c r="F1678" s="169" t="s">
        <v>245</v>
      </c>
      <c r="G1678" s="69" t="s">
        <v>214</v>
      </c>
      <c r="H1678" s="170"/>
      <c r="I1678" s="170"/>
      <c r="J1678" s="170"/>
      <c r="K1678" s="170"/>
      <c r="L1678" s="170"/>
      <c r="M1678" s="69"/>
      <c r="N1678" s="182" t="s">
        <v>1138</v>
      </c>
      <c r="O1678" s="69" t="s">
        <v>1121</v>
      </c>
      <c r="P1678" s="170"/>
      <c r="Q1678" s="170"/>
      <c r="R1678" s="69" t="s">
        <v>197</v>
      </c>
      <c r="S1678" s="87" t="s">
        <v>356</v>
      </c>
      <c r="T1678" s="87"/>
      <c r="U1678" s="87"/>
      <c r="V1678" s="87"/>
      <c r="W1678" s="94"/>
      <c r="X1678" s="69"/>
      <c r="Y1678" s="170"/>
      <c r="Z1678" s="170"/>
      <c r="AA1678" s="170"/>
      <c r="AB1678" s="170"/>
      <c r="AC1678" s="170"/>
      <c r="AD1678" s="170"/>
      <c r="AE1678" s="170"/>
      <c r="AF1678" s="170"/>
      <c r="AG1678" s="170"/>
      <c r="AH1678" s="69"/>
      <c r="AI1678" s="181"/>
      <c r="AJ1678" s="69"/>
      <c r="AK1678" s="181">
        <v>40</v>
      </c>
      <c r="AL1678" s="170" t="s">
        <v>1122</v>
      </c>
      <c r="AM1678" s="170"/>
      <c r="AN1678" s="170"/>
    </row>
    <row r="1679" spans="1:41" ht="15" customHeight="1" x14ac:dyDescent="0.45">
      <c r="A1679" s="13">
        <v>1676</v>
      </c>
      <c r="B1679" s="69" t="s">
        <v>1117</v>
      </c>
      <c r="C1679" s="199" t="s">
        <v>1140</v>
      </c>
      <c r="D1679" s="170"/>
      <c r="E1679" s="170"/>
      <c r="F1679" s="169" t="s">
        <v>245</v>
      </c>
      <c r="G1679" s="69" t="s">
        <v>214</v>
      </c>
      <c r="H1679" s="170"/>
      <c r="I1679" s="170"/>
      <c r="J1679" s="170"/>
      <c r="K1679" s="170"/>
      <c r="L1679" s="170"/>
      <c r="M1679" s="69"/>
      <c r="N1679" s="182" t="s">
        <v>1138</v>
      </c>
      <c r="O1679" s="69" t="s">
        <v>1121</v>
      </c>
      <c r="P1679" s="170"/>
      <c r="Q1679" s="170"/>
      <c r="R1679" s="69" t="s">
        <v>197</v>
      </c>
      <c r="S1679" s="87" t="s">
        <v>356</v>
      </c>
      <c r="T1679" s="87"/>
      <c r="U1679" s="87"/>
      <c r="V1679" s="87"/>
      <c r="W1679" s="94"/>
      <c r="X1679" s="69"/>
      <c r="Y1679" s="170"/>
      <c r="Z1679" s="170"/>
      <c r="AA1679" s="170"/>
      <c r="AB1679" s="170"/>
      <c r="AC1679" s="170"/>
      <c r="AD1679" s="170"/>
      <c r="AE1679" s="170"/>
      <c r="AF1679" s="170"/>
      <c r="AG1679" s="170"/>
      <c r="AH1679" s="69"/>
      <c r="AI1679" s="181"/>
      <c r="AJ1679" s="69"/>
      <c r="AK1679" s="181">
        <v>100</v>
      </c>
      <c r="AL1679" s="69" t="s">
        <v>1122</v>
      </c>
      <c r="AM1679" s="170"/>
      <c r="AN1679" s="170"/>
    </row>
    <row r="1680" spans="1:41" ht="15" customHeight="1" x14ac:dyDescent="0.45">
      <c r="A1680" s="13">
        <v>1677</v>
      </c>
      <c r="B1680" s="69" t="s">
        <v>1117</v>
      </c>
      <c r="C1680" s="199" t="s">
        <v>1141</v>
      </c>
      <c r="D1680" s="170"/>
      <c r="E1680" s="170"/>
      <c r="F1680" s="169" t="s">
        <v>202</v>
      </c>
      <c r="G1680" s="69" t="s">
        <v>214</v>
      </c>
      <c r="H1680" s="170"/>
      <c r="I1680" s="170"/>
      <c r="J1680" s="170"/>
      <c r="K1680" s="170"/>
      <c r="L1680" s="170"/>
      <c r="M1680" s="69"/>
      <c r="N1680" s="182" t="s">
        <v>1138</v>
      </c>
      <c r="O1680" s="69" t="s">
        <v>1121</v>
      </c>
      <c r="P1680" s="170"/>
      <c r="Q1680" s="170"/>
      <c r="R1680" s="69" t="s">
        <v>197</v>
      </c>
      <c r="S1680" s="87" t="s">
        <v>356</v>
      </c>
      <c r="T1680" s="87"/>
      <c r="U1680" s="87"/>
      <c r="V1680" s="87"/>
      <c r="W1680" s="94"/>
      <c r="X1680" s="69"/>
      <c r="Y1680" s="170"/>
      <c r="Z1680" s="170"/>
      <c r="AA1680" s="170"/>
      <c r="AB1680" s="170"/>
      <c r="AC1680" s="170"/>
      <c r="AD1680" s="170"/>
      <c r="AE1680" s="170"/>
      <c r="AF1680" s="170"/>
      <c r="AG1680" s="170"/>
      <c r="AH1680" s="69"/>
      <c r="AI1680" s="181"/>
      <c r="AJ1680" s="69"/>
      <c r="AK1680" s="181">
        <v>40</v>
      </c>
      <c r="AL1680" s="170" t="s">
        <v>1122</v>
      </c>
      <c r="AM1680" s="170"/>
      <c r="AN1680" s="170"/>
    </row>
    <row r="1681" spans="1:40" ht="15" customHeight="1" x14ac:dyDescent="0.45">
      <c r="A1681" s="13">
        <v>1678</v>
      </c>
      <c r="B1681" s="69" t="s">
        <v>1117</v>
      </c>
      <c r="C1681" s="199" t="s">
        <v>1142</v>
      </c>
      <c r="D1681" s="170"/>
      <c r="E1681" s="170"/>
      <c r="F1681" s="169" t="s">
        <v>202</v>
      </c>
      <c r="G1681" s="69" t="s">
        <v>214</v>
      </c>
      <c r="H1681" s="170"/>
      <c r="I1681" s="170"/>
      <c r="J1681" s="170"/>
      <c r="K1681" s="170"/>
      <c r="L1681" s="170"/>
      <c r="M1681" s="69"/>
      <c r="N1681" s="182" t="s">
        <v>1138</v>
      </c>
      <c r="O1681" s="69" t="s">
        <v>1121</v>
      </c>
      <c r="P1681" s="170"/>
      <c r="Q1681" s="170"/>
      <c r="R1681" s="69" t="s">
        <v>197</v>
      </c>
      <c r="S1681" s="87" t="s">
        <v>356</v>
      </c>
      <c r="T1681" s="87"/>
      <c r="U1681" s="87"/>
      <c r="V1681" s="87"/>
      <c r="W1681" s="94"/>
      <c r="X1681" s="69"/>
      <c r="Y1681" s="170"/>
      <c r="Z1681" s="170"/>
      <c r="AA1681" s="170"/>
      <c r="AB1681" s="170"/>
      <c r="AC1681" s="170"/>
      <c r="AD1681" s="170"/>
      <c r="AE1681" s="170"/>
      <c r="AF1681" s="170"/>
      <c r="AG1681" s="170"/>
      <c r="AH1681" s="69"/>
      <c r="AI1681" s="181"/>
      <c r="AJ1681" s="69"/>
      <c r="AK1681" s="181">
        <v>30</v>
      </c>
      <c r="AL1681" s="170" t="s">
        <v>1122</v>
      </c>
      <c r="AM1681" s="170"/>
      <c r="AN1681" s="170"/>
    </row>
    <row r="1682" spans="1:40" ht="15" customHeight="1" x14ac:dyDescent="0.45">
      <c r="A1682" s="13">
        <v>1679</v>
      </c>
      <c r="B1682" s="69" t="s">
        <v>1117</v>
      </c>
      <c r="C1682" s="199" t="s">
        <v>1143</v>
      </c>
      <c r="D1682" s="170"/>
      <c r="E1682" s="170"/>
      <c r="F1682" s="169" t="s">
        <v>245</v>
      </c>
      <c r="G1682" s="69" t="s">
        <v>214</v>
      </c>
      <c r="H1682" s="170"/>
      <c r="I1682" s="170"/>
      <c r="J1682" s="170"/>
      <c r="K1682" s="170"/>
      <c r="L1682" s="170"/>
      <c r="M1682" s="69"/>
      <c r="N1682" s="182" t="s">
        <v>1144</v>
      </c>
      <c r="O1682" s="69" t="s">
        <v>1121</v>
      </c>
      <c r="P1682" s="170"/>
      <c r="Q1682" s="170"/>
      <c r="R1682" s="69" t="s">
        <v>210</v>
      </c>
      <c r="S1682" s="87" t="s">
        <v>356</v>
      </c>
      <c r="T1682" s="87"/>
      <c r="U1682" s="87"/>
      <c r="V1682" s="87"/>
      <c r="W1682" s="94"/>
      <c r="X1682" s="69"/>
      <c r="Y1682" s="170"/>
      <c r="Z1682" s="170"/>
      <c r="AA1682" s="170"/>
      <c r="AB1682" s="170"/>
      <c r="AC1682" s="170"/>
      <c r="AD1682" s="170"/>
      <c r="AE1682" s="170"/>
      <c r="AF1682" s="170"/>
      <c r="AG1682" s="170"/>
      <c r="AH1682" s="69"/>
      <c r="AI1682" s="181"/>
      <c r="AJ1682" s="69"/>
      <c r="AK1682" s="181">
        <v>60</v>
      </c>
      <c r="AL1682" s="170" t="s">
        <v>1122</v>
      </c>
      <c r="AM1682" s="170"/>
      <c r="AN1682" s="170"/>
    </row>
    <row r="1683" spans="1:40" ht="15" customHeight="1" x14ac:dyDescent="0.45">
      <c r="A1683" s="13">
        <v>1680</v>
      </c>
      <c r="B1683" s="69" t="s">
        <v>1117</v>
      </c>
      <c r="C1683" s="199" t="s">
        <v>1145</v>
      </c>
      <c r="D1683" s="170"/>
      <c r="E1683" s="170"/>
      <c r="F1683" s="169" t="s">
        <v>245</v>
      </c>
      <c r="G1683" s="69" t="s">
        <v>214</v>
      </c>
      <c r="H1683" s="170"/>
      <c r="I1683" s="170"/>
      <c r="J1683" s="170"/>
      <c r="K1683" s="170"/>
      <c r="L1683" s="170"/>
      <c r="M1683" s="69"/>
      <c r="N1683" s="182" t="s">
        <v>1144</v>
      </c>
      <c r="O1683" s="69" t="s">
        <v>1121</v>
      </c>
      <c r="P1683" s="170"/>
      <c r="Q1683" s="170"/>
      <c r="R1683" s="170" t="s">
        <v>210</v>
      </c>
      <c r="S1683" s="87" t="s">
        <v>356</v>
      </c>
      <c r="T1683" s="87"/>
      <c r="U1683" s="87"/>
      <c r="V1683" s="87"/>
      <c r="W1683" s="94"/>
      <c r="X1683" s="69"/>
      <c r="Y1683" s="170"/>
      <c r="Z1683" s="170"/>
      <c r="AA1683" s="170"/>
      <c r="AB1683" s="170"/>
      <c r="AC1683" s="170"/>
      <c r="AD1683" s="170"/>
      <c r="AE1683" s="170"/>
      <c r="AF1683" s="170"/>
      <c r="AG1683" s="170"/>
      <c r="AH1683" s="69"/>
      <c r="AI1683" s="181"/>
      <c r="AJ1683" s="69"/>
      <c r="AK1683" s="181">
        <v>30</v>
      </c>
      <c r="AL1683" s="170" t="s">
        <v>1122</v>
      </c>
      <c r="AM1683" s="170"/>
      <c r="AN1683" s="170"/>
    </row>
    <row r="1684" spans="1:40" ht="15" customHeight="1" x14ac:dyDescent="0.45">
      <c r="A1684" s="13">
        <v>1681</v>
      </c>
      <c r="B1684" s="69" t="s">
        <v>1117</v>
      </c>
      <c r="C1684" s="199" t="s">
        <v>1146</v>
      </c>
      <c r="D1684" s="170"/>
      <c r="E1684" s="170"/>
      <c r="F1684" s="169" t="s">
        <v>202</v>
      </c>
      <c r="G1684" s="69" t="s">
        <v>214</v>
      </c>
      <c r="H1684" s="170"/>
      <c r="I1684" s="170"/>
      <c r="J1684" s="170"/>
      <c r="K1684" s="170"/>
      <c r="L1684" s="170"/>
      <c r="M1684" s="69"/>
      <c r="N1684" s="182" t="s">
        <v>1144</v>
      </c>
      <c r="O1684" s="69" t="s">
        <v>1121</v>
      </c>
      <c r="P1684" s="170"/>
      <c r="Q1684" s="170"/>
      <c r="R1684" s="170" t="s">
        <v>210</v>
      </c>
      <c r="S1684" s="87" t="s">
        <v>356</v>
      </c>
      <c r="T1684" s="87"/>
      <c r="U1684" s="87"/>
      <c r="V1684" s="87"/>
      <c r="W1684" s="94"/>
      <c r="X1684" s="69"/>
      <c r="Y1684" s="170"/>
      <c r="Z1684" s="170"/>
      <c r="AA1684" s="170"/>
      <c r="AB1684" s="170"/>
      <c r="AC1684" s="170"/>
      <c r="AD1684" s="170"/>
      <c r="AE1684" s="170"/>
      <c r="AF1684" s="170"/>
      <c r="AG1684" s="170"/>
      <c r="AH1684" s="69"/>
      <c r="AI1684" s="181"/>
      <c r="AJ1684" s="69"/>
      <c r="AK1684" s="181">
        <v>40</v>
      </c>
      <c r="AL1684" s="170" t="s">
        <v>1122</v>
      </c>
      <c r="AM1684" s="170"/>
      <c r="AN1684" s="170"/>
    </row>
    <row r="1685" spans="1:40" ht="15" customHeight="1" x14ac:dyDescent="0.45">
      <c r="A1685" s="13">
        <v>1682</v>
      </c>
      <c r="B1685" s="69" t="s">
        <v>1117</v>
      </c>
      <c r="C1685" s="199" t="s">
        <v>1147</v>
      </c>
      <c r="D1685" s="170"/>
      <c r="E1685" s="170"/>
      <c r="F1685" s="169" t="s">
        <v>202</v>
      </c>
      <c r="G1685" s="69" t="s">
        <v>214</v>
      </c>
      <c r="H1685" s="170"/>
      <c r="I1685" s="170"/>
      <c r="J1685" s="170"/>
      <c r="K1685" s="170"/>
      <c r="L1685" s="170"/>
      <c r="M1685" s="69"/>
      <c r="N1685" s="182" t="s">
        <v>1144</v>
      </c>
      <c r="O1685" s="69" t="s">
        <v>1121</v>
      </c>
      <c r="P1685" s="170"/>
      <c r="Q1685" s="170"/>
      <c r="R1685" s="69" t="s">
        <v>210</v>
      </c>
      <c r="S1685" s="87" t="s">
        <v>356</v>
      </c>
      <c r="T1685" s="87"/>
      <c r="U1685" s="87"/>
      <c r="V1685" s="87"/>
      <c r="W1685" s="94"/>
      <c r="X1685" s="69"/>
      <c r="Y1685" s="170"/>
      <c r="Z1685" s="170"/>
      <c r="AA1685" s="170"/>
      <c r="AB1685" s="170"/>
      <c r="AC1685" s="170"/>
      <c r="AD1685" s="170"/>
      <c r="AE1685" s="170"/>
      <c r="AF1685" s="170"/>
      <c r="AG1685" s="170"/>
      <c r="AH1685" s="69"/>
      <c r="AI1685" s="181"/>
      <c r="AJ1685" s="69"/>
      <c r="AK1685" s="181">
        <v>30</v>
      </c>
      <c r="AL1685" s="170" t="s">
        <v>1122</v>
      </c>
      <c r="AM1685" s="170"/>
      <c r="AN1685" s="170"/>
    </row>
    <row r="1686" spans="1:40" ht="15" customHeight="1" x14ac:dyDescent="0.45">
      <c r="A1686" s="13">
        <v>1683</v>
      </c>
      <c r="B1686" s="69" t="s">
        <v>1117</v>
      </c>
      <c r="C1686" s="199" t="s">
        <v>1148</v>
      </c>
      <c r="D1686" s="170"/>
      <c r="E1686" s="170"/>
      <c r="F1686" s="169" t="s">
        <v>245</v>
      </c>
      <c r="G1686" s="69" t="s">
        <v>214</v>
      </c>
      <c r="H1686" s="170"/>
      <c r="I1686" s="170"/>
      <c r="J1686" s="170"/>
      <c r="K1686" s="170"/>
      <c r="L1686" s="170"/>
      <c r="M1686" s="69"/>
      <c r="N1686" s="182" t="s">
        <v>1149</v>
      </c>
      <c r="O1686" s="69" t="s">
        <v>1121</v>
      </c>
      <c r="P1686" s="170"/>
      <c r="Q1686" s="170"/>
      <c r="R1686" s="69" t="s">
        <v>197</v>
      </c>
      <c r="S1686" s="87" t="s">
        <v>356</v>
      </c>
      <c r="T1686" s="87"/>
      <c r="U1686" s="87"/>
      <c r="V1686" s="87"/>
      <c r="W1686" s="94"/>
      <c r="X1686" s="69"/>
      <c r="Y1686" s="170"/>
      <c r="Z1686" s="170"/>
      <c r="AA1686" s="170"/>
      <c r="AB1686" s="170"/>
      <c r="AC1686" s="170"/>
      <c r="AD1686" s="170"/>
      <c r="AE1686" s="170"/>
      <c r="AF1686" s="170"/>
      <c r="AG1686" s="170"/>
      <c r="AH1686" s="69"/>
      <c r="AI1686" s="181"/>
      <c r="AJ1686" s="69"/>
      <c r="AK1686" s="181">
        <v>50</v>
      </c>
      <c r="AL1686" s="170" t="s">
        <v>1122</v>
      </c>
      <c r="AM1686" s="170"/>
      <c r="AN1686" s="170"/>
    </row>
    <row r="1687" spans="1:40" ht="15" customHeight="1" x14ac:dyDescent="0.45">
      <c r="A1687" s="13">
        <v>1684</v>
      </c>
      <c r="B1687" s="69" t="s">
        <v>1117</v>
      </c>
      <c r="C1687" s="199" t="s">
        <v>1150</v>
      </c>
      <c r="D1687" s="170"/>
      <c r="E1687" s="170"/>
      <c r="F1687" s="169" t="s">
        <v>245</v>
      </c>
      <c r="G1687" s="69" t="s">
        <v>214</v>
      </c>
      <c r="H1687" s="170"/>
      <c r="I1687" s="170"/>
      <c r="J1687" s="170"/>
      <c r="K1687" s="170"/>
      <c r="L1687" s="170"/>
      <c r="M1687" s="69"/>
      <c r="N1687" s="182" t="s">
        <v>1149</v>
      </c>
      <c r="O1687" s="69" t="s">
        <v>1121</v>
      </c>
      <c r="P1687" s="170"/>
      <c r="Q1687" s="170"/>
      <c r="R1687" s="170" t="s">
        <v>197</v>
      </c>
      <c r="S1687" s="87" t="s">
        <v>356</v>
      </c>
      <c r="T1687" s="87"/>
      <c r="U1687" s="87"/>
      <c r="V1687" s="87"/>
      <c r="W1687" s="94"/>
      <c r="X1687" s="69"/>
      <c r="Y1687" s="170"/>
      <c r="Z1687" s="170"/>
      <c r="AA1687" s="170"/>
      <c r="AB1687" s="170"/>
      <c r="AC1687" s="170"/>
      <c r="AD1687" s="170"/>
      <c r="AE1687" s="170"/>
      <c r="AF1687" s="170"/>
      <c r="AG1687" s="170"/>
      <c r="AH1687" s="69"/>
      <c r="AI1687" s="181"/>
      <c r="AJ1687" s="69"/>
      <c r="AK1687" s="181">
        <v>45</v>
      </c>
      <c r="AL1687" s="170" t="s">
        <v>1122</v>
      </c>
      <c r="AM1687" s="170"/>
      <c r="AN1687" s="170"/>
    </row>
    <row r="1688" spans="1:40" ht="15" customHeight="1" x14ac:dyDescent="0.45">
      <c r="A1688" s="13">
        <v>1685</v>
      </c>
      <c r="B1688" s="69" t="s">
        <v>1117</v>
      </c>
      <c r="C1688" s="199" t="s">
        <v>1151</v>
      </c>
      <c r="D1688" s="170"/>
      <c r="E1688" s="170"/>
      <c r="F1688" s="169" t="s">
        <v>245</v>
      </c>
      <c r="G1688" s="69" t="s">
        <v>214</v>
      </c>
      <c r="H1688" s="170"/>
      <c r="I1688" s="170"/>
      <c r="J1688" s="170"/>
      <c r="K1688" s="170"/>
      <c r="L1688" s="170"/>
      <c r="M1688" s="69"/>
      <c r="N1688" s="182" t="s">
        <v>1152</v>
      </c>
      <c r="O1688" s="69" t="s">
        <v>1121</v>
      </c>
      <c r="P1688" s="170"/>
      <c r="Q1688" s="170"/>
      <c r="R1688" s="170" t="s">
        <v>197</v>
      </c>
      <c r="S1688" s="87" t="s">
        <v>356</v>
      </c>
      <c r="T1688" s="87"/>
      <c r="U1688" s="87"/>
      <c r="V1688" s="87"/>
      <c r="W1688" s="94"/>
      <c r="X1688" s="69"/>
      <c r="Y1688" s="170"/>
      <c r="Z1688" s="170"/>
      <c r="AA1688" s="170"/>
      <c r="AB1688" s="170"/>
      <c r="AC1688" s="170"/>
      <c r="AD1688" s="170"/>
      <c r="AE1688" s="170"/>
      <c r="AF1688" s="170"/>
      <c r="AG1688" s="170"/>
      <c r="AH1688" s="69"/>
      <c r="AI1688" s="181"/>
      <c r="AJ1688" s="69"/>
      <c r="AK1688" s="181">
        <v>45</v>
      </c>
      <c r="AL1688" s="170" t="s">
        <v>1122</v>
      </c>
      <c r="AM1688" s="170"/>
      <c r="AN1688" s="170"/>
    </row>
    <row r="1689" spans="1:40" ht="15" customHeight="1" x14ac:dyDescent="0.45">
      <c r="A1689" s="13">
        <v>1686</v>
      </c>
      <c r="B1689" s="69" t="s">
        <v>1117</v>
      </c>
      <c r="C1689" s="199" t="s">
        <v>1153</v>
      </c>
      <c r="D1689" s="170"/>
      <c r="E1689" s="170"/>
      <c r="F1689" s="169" t="s">
        <v>245</v>
      </c>
      <c r="G1689" s="69" t="s">
        <v>214</v>
      </c>
      <c r="H1689" s="170"/>
      <c r="I1689" s="170"/>
      <c r="J1689" s="170"/>
      <c r="K1689" s="170"/>
      <c r="L1689" s="170"/>
      <c r="M1689" s="69"/>
      <c r="N1689" s="182" t="s">
        <v>1152</v>
      </c>
      <c r="O1689" s="69" t="s">
        <v>1121</v>
      </c>
      <c r="P1689" s="170"/>
      <c r="Q1689" s="170"/>
      <c r="R1689" s="69" t="s">
        <v>197</v>
      </c>
      <c r="S1689" s="87" t="s">
        <v>356</v>
      </c>
      <c r="T1689" s="87"/>
      <c r="U1689" s="87"/>
      <c r="V1689" s="87"/>
      <c r="W1689" s="94"/>
      <c r="X1689" s="69"/>
      <c r="Y1689" s="170"/>
      <c r="Z1689" s="170"/>
      <c r="AA1689" s="170"/>
      <c r="AB1689" s="170"/>
      <c r="AC1689" s="170"/>
      <c r="AD1689" s="170"/>
      <c r="AE1689" s="170"/>
      <c r="AF1689" s="170"/>
      <c r="AG1689" s="170"/>
      <c r="AH1689" s="69"/>
      <c r="AI1689" s="181"/>
      <c r="AJ1689" s="69"/>
      <c r="AK1689" s="181">
        <v>50</v>
      </c>
      <c r="AL1689" s="170" t="s">
        <v>1122</v>
      </c>
      <c r="AM1689" s="170"/>
      <c r="AN1689" s="170"/>
    </row>
    <row r="1690" spans="1:40" ht="15" customHeight="1" x14ac:dyDescent="0.45">
      <c r="A1690" s="13">
        <v>1687</v>
      </c>
      <c r="B1690" s="69" t="s">
        <v>1117</v>
      </c>
      <c r="C1690" s="199" t="s">
        <v>1154</v>
      </c>
      <c r="D1690" s="170"/>
      <c r="E1690" s="170"/>
      <c r="F1690" s="169" t="s">
        <v>245</v>
      </c>
      <c r="G1690" s="69" t="s">
        <v>214</v>
      </c>
      <c r="H1690" s="170"/>
      <c r="I1690" s="170"/>
      <c r="J1690" s="170"/>
      <c r="K1690" s="170"/>
      <c r="L1690" s="170"/>
      <c r="M1690" s="69"/>
      <c r="N1690" s="182" t="s">
        <v>1152</v>
      </c>
      <c r="O1690" s="69" t="s">
        <v>1121</v>
      </c>
      <c r="P1690" s="170"/>
      <c r="Q1690" s="170"/>
      <c r="R1690" s="170" t="s">
        <v>197</v>
      </c>
      <c r="S1690" s="87" t="s">
        <v>356</v>
      </c>
      <c r="T1690" s="87"/>
      <c r="U1690" s="87"/>
      <c r="V1690" s="87"/>
      <c r="W1690" s="94"/>
      <c r="X1690" s="69"/>
      <c r="Y1690" s="170"/>
      <c r="Z1690" s="170"/>
      <c r="AA1690" s="170"/>
      <c r="AB1690" s="170"/>
      <c r="AC1690" s="170"/>
      <c r="AD1690" s="170"/>
      <c r="AE1690" s="170"/>
      <c r="AF1690" s="170"/>
      <c r="AG1690" s="170"/>
      <c r="AH1690" s="69"/>
      <c r="AI1690" s="181"/>
      <c r="AJ1690" s="69"/>
      <c r="AK1690" s="181">
        <v>50</v>
      </c>
      <c r="AL1690" s="170" t="s">
        <v>1122</v>
      </c>
      <c r="AM1690" s="170"/>
      <c r="AN1690" s="170"/>
    </row>
    <row r="1691" spans="1:40" ht="15" customHeight="1" x14ac:dyDescent="0.45">
      <c r="A1691" s="13">
        <v>1688</v>
      </c>
      <c r="B1691" s="69" t="s">
        <v>1117</v>
      </c>
      <c r="C1691" s="199" t="s">
        <v>1155</v>
      </c>
      <c r="D1691" s="170"/>
      <c r="E1691" s="170"/>
      <c r="F1691" s="169" t="s">
        <v>245</v>
      </c>
      <c r="G1691" s="69" t="s">
        <v>214</v>
      </c>
      <c r="H1691" s="170"/>
      <c r="I1691" s="170"/>
      <c r="J1691" s="170"/>
      <c r="K1691" s="170"/>
      <c r="L1691" s="170"/>
      <c r="M1691" s="69"/>
      <c r="N1691" s="182" t="s">
        <v>1156</v>
      </c>
      <c r="O1691" s="69" t="s">
        <v>1121</v>
      </c>
      <c r="P1691" s="170"/>
      <c r="Q1691" s="170"/>
      <c r="R1691" s="69" t="s">
        <v>210</v>
      </c>
      <c r="S1691" s="87" t="s">
        <v>356</v>
      </c>
      <c r="T1691" s="87"/>
      <c r="U1691" s="87"/>
      <c r="V1691" s="87"/>
      <c r="W1691" s="94"/>
      <c r="X1691" s="69"/>
      <c r="Y1691" s="170"/>
      <c r="Z1691" s="170"/>
      <c r="AA1691" s="170"/>
      <c r="AB1691" s="170"/>
      <c r="AC1691" s="170"/>
      <c r="AD1691" s="170"/>
      <c r="AE1691" s="170"/>
      <c r="AF1691" s="170"/>
      <c r="AG1691" s="170"/>
      <c r="AH1691" s="69"/>
      <c r="AI1691" s="181"/>
      <c r="AJ1691" s="69"/>
      <c r="AK1691" s="181">
        <v>45</v>
      </c>
      <c r="AL1691" s="170" t="s">
        <v>1122</v>
      </c>
      <c r="AM1691" s="170"/>
      <c r="AN1691" s="170"/>
    </row>
    <row r="1692" spans="1:40" ht="15" customHeight="1" x14ac:dyDescent="0.45">
      <c r="A1692" s="13">
        <v>1689</v>
      </c>
      <c r="B1692" s="69" t="s">
        <v>1117</v>
      </c>
      <c r="C1692" s="199" t="s">
        <v>1157</v>
      </c>
      <c r="D1692" s="170"/>
      <c r="E1692" s="170"/>
      <c r="F1692" s="169" t="s">
        <v>245</v>
      </c>
      <c r="G1692" s="69" t="s">
        <v>214</v>
      </c>
      <c r="H1692" s="170"/>
      <c r="I1692" s="170"/>
      <c r="J1692" s="170"/>
      <c r="K1692" s="170"/>
      <c r="L1692" s="170"/>
      <c r="M1692" s="69"/>
      <c r="N1692" s="182" t="s">
        <v>1156</v>
      </c>
      <c r="O1692" s="69" t="s">
        <v>1121</v>
      </c>
      <c r="P1692" s="170"/>
      <c r="Q1692" s="170"/>
      <c r="R1692" s="69" t="s">
        <v>210</v>
      </c>
      <c r="S1692" s="87" t="s">
        <v>356</v>
      </c>
      <c r="T1692" s="87"/>
      <c r="U1692" s="87"/>
      <c r="V1692" s="87"/>
      <c r="W1692" s="94"/>
      <c r="X1692" s="69"/>
      <c r="Y1692" s="170"/>
      <c r="Z1692" s="170"/>
      <c r="AA1692" s="170"/>
      <c r="AB1692" s="170"/>
      <c r="AC1692" s="170"/>
      <c r="AD1692" s="170"/>
      <c r="AE1692" s="170"/>
      <c r="AF1692" s="170"/>
      <c r="AG1692" s="170"/>
      <c r="AH1692" s="69"/>
      <c r="AI1692" s="181"/>
      <c r="AJ1692" s="69"/>
      <c r="AK1692" s="181">
        <v>15</v>
      </c>
      <c r="AL1692" s="69" t="s">
        <v>1122</v>
      </c>
      <c r="AM1692" s="170"/>
      <c r="AN1692" s="170"/>
    </row>
    <row r="1693" spans="1:40" ht="15" customHeight="1" x14ac:dyDescent="0.45">
      <c r="A1693" s="13">
        <v>1690</v>
      </c>
      <c r="B1693" s="69" t="s">
        <v>1117</v>
      </c>
      <c r="C1693" s="199" t="s">
        <v>1158</v>
      </c>
      <c r="D1693" s="170"/>
      <c r="E1693" s="170"/>
      <c r="F1693" s="169" t="s">
        <v>245</v>
      </c>
      <c r="G1693" s="69" t="s">
        <v>214</v>
      </c>
      <c r="H1693" s="170"/>
      <c r="I1693" s="170"/>
      <c r="J1693" s="170"/>
      <c r="K1693" s="170"/>
      <c r="L1693" s="170"/>
      <c r="M1693" s="69"/>
      <c r="N1693" s="182" t="s">
        <v>1159</v>
      </c>
      <c r="O1693" s="69" t="s">
        <v>1121</v>
      </c>
      <c r="P1693" s="170"/>
      <c r="Q1693" s="170"/>
      <c r="R1693" s="69" t="s">
        <v>210</v>
      </c>
      <c r="S1693" s="87" t="s">
        <v>356</v>
      </c>
      <c r="T1693" s="87"/>
      <c r="U1693" s="87"/>
      <c r="V1693" s="87"/>
      <c r="W1693" s="94"/>
      <c r="X1693" s="69"/>
      <c r="Y1693" s="170"/>
      <c r="Z1693" s="170"/>
      <c r="AA1693" s="170"/>
      <c r="AB1693" s="170"/>
      <c r="AC1693" s="170"/>
      <c r="AD1693" s="170"/>
      <c r="AE1693" s="170"/>
      <c r="AF1693" s="170"/>
      <c r="AG1693" s="170"/>
      <c r="AH1693" s="69"/>
      <c r="AI1693" s="181"/>
      <c r="AJ1693" s="69"/>
      <c r="AK1693" s="181">
        <v>30</v>
      </c>
      <c r="AL1693" s="170" t="s">
        <v>1122</v>
      </c>
      <c r="AM1693" s="170"/>
      <c r="AN1693" s="170"/>
    </row>
    <row r="1694" spans="1:40" ht="15" customHeight="1" x14ac:dyDescent="0.45">
      <c r="A1694" s="13">
        <v>1691</v>
      </c>
      <c r="B1694" s="69" t="s">
        <v>1117</v>
      </c>
      <c r="C1694" s="199" t="s">
        <v>1160</v>
      </c>
      <c r="D1694" s="170"/>
      <c r="E1694" s="170"/>
      <c r="F1694" s="169" t="s">
        <v>245</v>
      </c>
      <c r="G1694" s="69" t="s">
        <v>214</v>
      </c>
      <c r="H1694" s="170"/>
      <c r="I1694" s="170"/>
      <c r="J1694" s="170"/>
      <c r="K1694" s="170"/>
      <c r="L1694" s="170"/>
      <c r="M1694" s="69"/>
      <c r="N1694" s="182" t="s">
        <v>1161</v>
      </c>
      <c r="O1694" s="69" t="s">
        <v>1121</v>
      </c>
      <c r="P1694" s="170"/>
      <c r="Q1694" s="170"/>
      <c r="R1694" s="69" t="s">
        <v>210</v>
      </c>
      <c r="S1694" s="87" t="s">
        <v>356</v>
      </c>
      <c r="T1694" s="87"/>
      <c r="U1694" s="87"/>
      <c r="V1694" s="87"/>
      <c r="W1694" s="94"/>
      <c r="X1694" s="69"/>
      <c r="Y1694" s="170"/>
      <c r="Z1694" s="170"/>
      <c r="AA1694" s="170"/>
      <c r="AB1694" s="170"/>
      <c r="AC1694" s="170"/>
      <c r="AD1694" s="170"/>
      <c r="AE1694" s="170"/>
      <c r="AF1694" s="170"/>
      <c r="AG1694" s="170"/>
      <c r="AH1694" s="69"/>
      <c r="AI1694" s="181"/>
      <c r="AJ1694" s="69"/>
      <c r="AK1694" s="181">
        <v>70</v>
      </c>
      <c r="AL1694" s="170" t="s">
        <v>1122</v>
      </c>
      <c r="AM1694" s="170"/>
      <c r="AN1694" s="170"/>
    </row>
    <row r="1695" spans="1:40" ht="15" customHeight="1" x14ac:dyDescent="0.45">
      <c r="A1695" s="13">
        <v>1692</v>
      </c>
      <c r="B1695" s="69" t="s">
        <v>1117</v>
      </c>
      <c r="C1695" s="199" t="s">
        <v>1162</v>
      </c>
      <c r="D1695" s="170"/>
      <c r="E1695" s="170"/>
      <c r="F1695" s="169" t="s">
        <v>245</v>
      </c>
      <c r="G1695" s="69" t="s">
        <v>214</v>
      </c>
      <c r="H1695" s="170"/>
      <c r="I1695" s="170"/>
      <c r="J1695" s="170"/>
      <c r="K1695" s="170"/>
      <c r="L1695" s="170"/>
      <c r="M1695" s="69"/>
      <c r="N1695" s="182" t="s">
        <v>1161</v>
      </c>
      <c r="O1695" s="69" t="s">
        <v>1121</v>
      </c>
      <c r="P1695" s="170"/>
      <c r="Q1695" s="170"/>
      <c r="R1695" s="69" t="s">
        <v>210</v>
      </c>
      <c r="S1695" s="87" t="s">
        <v>356</v>
      </c>
      <c r="T1695" s="87"/>
      <c r="U1695" s="87"/>
      <c r="V1695" s="87"/>
      <c r="W1695" s="94"/>
      <c r="X1695" s="69"/>
      <c r="Y1695" s="170"/>
      <c r="Z1695" s="170"/>
      <c r="AA1695" s="170"/>
      <c r="AB1695" s="170"/>
      <c r="AC1695" s="170"/>
      <c r="AD1695" s="170"/>
      <c r="AE1695" s="170"/>
      <c r="AF1695" s="170"/>
      <c r="AG1695" s="170"/>
      <c r="AH1695" s="69"/>
      <c r="AI1695" s="181"/>
      <c r="AJ1695" s="69"/>
      <c r="AK1695" s="181">
        <v>25</v>
      </c>
      <c r="AL1695" s="170" t="s">
        <v>1122</v>
      </c>
      <c r="AM1695" s="170"/>
      <c r="AN1695" s="170"/>
    </row>
    <row r="1696" spans="1:40" ht="15" customHeight="1" x14ac:dyDescent="0.45">
      <c r="A1696" s="13">
        <v>1693</v>
      </c>
      <c r="B1696" s="69" t="s">
        <v>1117</v>
      </c>
      <c r="C1696" s="199" t="s">
        <v>1163</v>
      </c>
      <c r="D1696" s="170"/>
      <c r="E1696" s="170"/>
      <c r="F1696" s="169" t="s">
        <v>245</v>
      </c>
      <c r="G1696" s="69" t="s">
        <v>214</v>
      </c>
      <c r="H1696" s="170"/>
      <c r="I1696" s="170"/>
      <c r="J1696" s="170"/>
      <c r="K1696" s="170"/>
      <c r="L1696" s="170"/>
      <c r="M1696" s="69"/>
      <c r="N1696" s="182" t="s">
        <v>1164</v>
      </c>
      <c r="O1696" s="69" t="s">
        <v>1121</v>
      </c>
      <c r="P1696" s="170"/>
      <c r="Q1696" s="170"/>
      <c r="R1696" s="69" t="s">
        <v>210</v>
      </c>
      <c r="S1696" s="87" t="s">
        <v>356</v>
      </c>
      <c r="T1696" s="87"/>
      <c r="U1696" s="87"/>
      <c r="V1696" s="87"/>
      <c r="W1696" s="94"/>
      <c r="X1696" s="69"/>
      <c r="Y1696" s="170"/>
      <c r="Z1696" s="170"/>
      <c r="AA1696" s="170"/>
      <c r="AB1696" s="170"/>
      <c r="AC1696" s="170"/>
      <c r="AD1696" s="170"/>
      <c r="AE1696" s="170"/>
      <c r="AF1696" s="170"/>
      <c r="AG1696" s="170"/>
      <c r="AH1696" s="69"/>
      <c r="AI1696" s="181"/>
      <c r="AJ1696" s="69"/>
      <c r="AK1696" s="181">
        <v>55</v>
      </c>
      <c r="AL1696" s="170" t="s">
        <v>1122</v>
      </c>
      <c r="AM1696" s="170"/>
      <c r="AN1696" s="170"/>
    </row>
    <row r="1697" spans="1:40" ht="15" customHeight="1" x14ac:dyDescent="0.45">
      <c r="A1697" s="13">
        <v>1694</v>
      </c>
      <c r="B1697" s="69" t="s">
        <v>1117</v>
      </c>
      <c r="C1697" s="199" t="s">
        <v>1165</v>
      </c>
      <c r="D1697" s="170"/>
      <c r="E1697" s="170"/>
      <c r="F1697" s="169" t="s">
        <v>245</v>
      </c>
      <c r="G1697" s="69" t="s">
        <v>214</v>
      </c>
      <c r="H1697" s="170"/>
      <c r="I1697" s="170"/>
      <c r="J1697" s="170"/>
      <c r="K1697" s="170"/>
      <c r="L1697" s="170"/>
      <c r="M1697" s="69"/>
      <c r="N1697" s="182" t="s">
        <v>1164</v>
      </c>
      <c r="O1697" s="69" t="s">
        <v>1121</v>
      </c>
      <c r="P1697" s="170"/>
      <c r="Q1697" s="170"/>
      <c r="R1697" s="69" t="s">
        <v>210</v>
      </c>
      <c r="S1697" s="87" t="s">
        <v>356</v>
      </c>
      <c r="T1697" s="87"/>
      <c r="U1697" s="87"/>
      <c r="V1697" s="87"/>
      <c r="W1697" s="94"/>
      <c r="X1697" s="69"/>
      <c r="Y1697" s="170"/>
      <c r="Z1697" s="170"/>
      <c r="AA1697" s="170"/>
      <c r="AB1697" s="170"/>
      <c r="AC1697" s="170"/>
      <c r="AD1697" s="170"/>
      <c r="AE1697" s="170"/>
      <c r="AF1697" s="170"/>
      <c r="AG1697" s="170"/>
      <c r="AH1697" s="69"/>
      <c r="AI1697" s="181"/>
      <c r="AJ1697" s="69"/>
      <c r="AK1697" s="181">
        <v>30</v>
      </c>
      <c r="AL1697" s="170" t="s">
        <v>1122</v>
      </c>
      <c r="AM1697" s="170"/>
      <c r="AN1697" s="170"/>
    </row>
    <row r="1698" spans="1:40" ht="15" customHeight="1" x14ac:dyDescent="0.45">
      <c r="A1698" s="13">
        <v>1695</v>
      </c>
      <c r="B1698" s="69" t="s">
        <v>1117</v>
      </c>
      <c r="C1698" s="199" t="s">
        <v>1166</v>
      </c>
      <c r="D1698" s="170"/>
      <c r="E1698" s="170"/>
      <c r="F1698" s="169" t="s">
        <v>245</v>
      </c>
      <c r="G1698" s="69" t="s">
        <v>214</v>
      </c>
      <c r="H1698" s="170"/>
      <c r="I1698" s="170"/>
      <c r="J1698" s="170"/>
      <c r="K1698" s="170"/>
      <c r="L1698" s="170"/>
      <c r="M1698" s="69"/>
      <c r="N1698" s="182" t="s">
        <v>1167</v>
      </c>
      <c r="O1698" s="69" t="s">
        <v>1121</v>
      </c>
      <c r="P1698" s="170"/>
      <c r="Q1698" s="170"/>
      <c r="R1698" s="69" t="s">
        <v>210</v>
      </c>
      <c r="S1698" s="87" t="s">
        <v>356</v>
      </c>
      <c r="T1698" s="87"/>
      <c r="U1698" s="87"/>
      <c r="V1698" s="87"/>
      <c r="W1698" s="94"/>
      <c r="X1698" s="69"/>
      <c r="Y1698" s="170"/>
      <c r="Z1698" s="170"/>
      <c r="AA1698" s="170"/>
      <c r="AB1698" s="170"/>
      <c r="AC1698" s="170"/>
      <c r="AD1698" s="170"/>
      <c r="AE1698" s="170"/>
      <c r="AF1698" s="170"/>
      <c r="AG1698" s="170"/>
      <c r="AH1698" s="69"/>
      <c r="AI1698" s="181"/>
      <c r="AJ1698" s="69"/>
      <c r="AK1698" s="181">
        <v>40</v>
      </c>
      <c r="AL1698" s="170" t="s">
        <v>1122</v>
      </c>
      <c r="AM1698" s="170"/>
      <c r="AN1698" s="170"/>
    </row>
    <row r="1699" spans="1:40" ht="15" customHeight="1" x14ac:dyDescent="0.45">
      <c r="A1699" s="13">
        <v>1696</v>
      </c>
      <c r="B1699" s="69" t="s">
        <v>1117</v>
      </c>
      <c r="C1699" s="199" t="s">
        <v>1168</v>
      </c>
      <c r="D1699" s="170"/>
      <c r="E1699" s="170"/>
      <c r="F1699" s="169" t="s">
        <v>245</v>
      </c>
      <c r="G1699" s="69" t="s">
        <v>214</v>
      </c>
      <c r="H1699" s="170"/>
      <c r="I1699" s="170"/>
      <c r="J1699" s="170"/>
      <c r="K1699" s="170"/>
      <c r="L1699" s="170"/>
      <c r="M1699" s="69"/>
      <c r="N1699" s="182" t="s">
        <v>1167</v>
      </c>
      <c r="O1699" s="69" t="s">
        <v>1121</v>
      </c>
      <c r="P1699" s="170"/>
      <c r="Q1699" s="170"/>
      <c r="R1699" s="69" t="s">
        <v>210</v>
      </c>
      <c r="S1699" s="87" t="s">
        <v>356</v>
      </c>
      <c r="T1699" s="87"/>
      <c r="U1699" s="87"/>
      <c r="V1699" s="87"/>
      <c r="W1699" s="94"/>
      <c r="X1699" s="69"/>
      <c r="Y1699" s="170"/>
      <c r="Z1699" s="170"/>
      <c r="AA1699" s="170"/>
      <c r="AB1699" s="170"/>
      <c r="AC1699" s="170"/>
      <c r="AD1699" s="170"/>
      <c r="AE1699" s="170"/>
      <c r="AF1699" s="170"/>
      <c r="AG1699" s="170"/>
      <c r="AH1699" s="69"/>
      <c r="AI1699" s="181"/>
      <c r="AJ1699" s="69"/>
      <c r="AK1699" s="181">
        <v>15</v>
      </c>
      <c r="AL1699" s="170" t="s">
        <v>1122</v>
      </c>
      <c r="AM1699" s="170"/>
      <c r="AN1699" s="170"/>
    </row>
    <row r="1700" spans="1:40" ht="15" customHeight="1" x14ac:dyDescent="0.45">
      <c r="A1700" s="13">
        <v>1697</v>
      </c>
      <c r="B1700" s="69" t="s">
        <v>1117</v>
      </c>
      <c r="C1700" s="199" t="s">
        <v>1169</v>
      </c>
      <c r="D1700" s="170"/>
      <c r="E1700" s="170"/>
      <c r="F1700" s="169" t="s">
        <v>245</v>
      </c>
      <c r="G1700" s="69" t="s">
        <v>214</v>
      </c>
      <c r="H1700" s="170"/>
      <c r="I1700" s="170"/>
      <c r="J1700" s="170"/>
      <c r="K1700" s="170"/>
      <c r="L1700" s="170"/>
      <c r="M1700" s="69"/>
      <c r="N1700" s="182" t="s">
        <v>1167</v>
      </c>
      <c r="O1700" s="69" t="s">
        <v>1121</v>
      </c>
      <c r="P1700" s="170"/>
      <c r="Q1700" s="170"/>
      <c r="R1700" s="69" t="s">
        <v>210</v>
      </c>
      <c r="S1700" s="87" t="s">
        <v>356</v>
      </c>
      <c r="T1700" s="87"/>
      <c r="U1700" s="87"/>
      <c r="V1700" s="87"/>
      <c r="W1700" s="94"/>
      <c r="X1700" s="69"/>
      <c r="Y1700" s="170"/>
      <c r="Z1700" s="170"/>
      <c r="AA1700" s="170"/>
      <c r="AB1700" s="170"/>
      <c r="AC1700" s="170"/>
      <c r="AD1700" s="170"/>
      <c r="AE1700" s="170"/>
      <c r="AF1700" s="170"/>
      <c r="AG1700" s="170"/>
      <c r="AH1700" s="69"/>
      <c r="AI1700" s="181"/>
      <c r="AJ1700" s="69"/>
      <c r="AK1700" s="181">
        <v>65</v>
      </c>
      <c r="AL1700" s="170" t="s">
        <v>1122</v>
      </c>
      <c r="AM1700" s="170"/>
      <c r="AN1700" s="170"/>
    </row>
    <row r="1701" spans="1:40" ht="15" customHeight="1" x14ac:dyDescent="0.45">
      <c r="A1701" s="13">
        <v>1698</v>
      </c>
      <c r="B1701" s="69" t="s">
        <v>1117</v>
      </c>
      <c r="C1701" s="199" t="s">
        <v>1170</v>
      </c>
      <c r="D1701" s="170"/>
      <c r="E1701" s="170"/>
      <c r="F1701" s="169" t="s">
        <v>245</v>
      </c>
      <c r="G1701" s="69" t="s">
        <v>214</v>
      </c>
      <c r="H1701" s="170"/>
      <c r="I1701" s="170"/>
      <c r="J1701" s="170"/>
      <c r="K1701" s="170"/>
      <c r="L1701" s="170"/>
      <c r="M1701" s="69"/>
      <c r="N1701" s="182" t="s">
        <v>1171</v>
      </c>
      <c r="O1701" s="69" t="s">
        <v>1121</v>
      </c>
      <c r="P1701" s="170"/>
      <c r="Q1701" s="170"/>
      <c r="R1701" s="69" t="s">
        <v>210</v>
      </c>
      <c r="S1701" s="87" t="s">
        <v>356</v>
      </c>
      <c r="T1701" s="87"/>
      <c r="U1701" s="87"/>
      <c r="V1701" s="87"/>
      <c r="W1701" s="94"/>
      <c r="X1701" s="69"/>
      <c r="Y1701" s="170"/>
      <c r="Z1701" s="170"/>
      <c r="AA1701" s="170"/>
      <c r="AB1701" s="170"/>
      <c r="AC1701" s="170"/>
      <c r="AD1701" s="170"/>
      <c r="AE1701" s="170"/>
      <c r="AF1701" s="170"/>
      <c r="AG1701" s="170"/>
      <c r="AH1701" s="69"/>
      <c r="AI1701" s="181"/>
      <c r="AJ1701" s="69"/>
      <c r="AK1701" s="181">
        <v>10</v>
      </c>
      <c r="AL1701" s="170" t="s">
        <v>1122</v>
      </c>
      <c r="AM1701" s="170"/>
      <c r="AN1701" s="170"/>
    </row>
    <row r="1702" spans="1:40" ht="15" customHeight="1" x14ac:dyDescent="0.45">
      <c r="A1702" s="13">
        <v>1699</v>
      </c>
      <c r="B1702" s="69" t="s">
        <v>1117</v>
      </c>
      <c r="C1702" s="199" t="s">
        <v>1172</v>
      </c>
      <c r="D1702" s="170"/>
      <c r="E1702" s="170"/>
      <c r="F1702" s="169" t="s">
        <v>202</v>
      </c>
      <c r="G1702" s="69" t="s">
        <v>214</v>
      </c>
      <c r="H1702" s="170"/>
      <c r="I1702" s="170"/>
      <c r="J1702" s="170"/>
      <c r="K1702" s="170"/>
      <c r="L1702" s="170"/>
      <c r="M1702" s="69"/>
      <c r="N1702" s="182" t="s">
        <v>1171</v>
      </c>
      <c r="O1702" s="69" t="s">
        <v>1121</v>
      </c>
      <c r="P1702" s="170"/>
      <c r="Q1702" s="170"/>
      <c r="R1702" s="69" t="s">
        <v>210</v>
      </c>
      <c r="S1702" s="87" t="s">
        <v>356</v>
      </c>
      <c r="T1702" s="87"/>
      <c r="U1702" s="87"/>
      <c r="V1702" s="87"/>
      <c r="W1702" s="94"/>
      <c r="X1702" s="69"/>
      <c r="Y1702" s="170"/>
      <c r="Z1702" s="170"/>
      <c r="AA1702" s="170"/>
      <c r="AB1702" s="170"/>
      <c r="AC1702" s="170"/>
      <c r="AD1702" s="170"/>
      <c r="AE1702" s="170"/>
      <c r="AF1702" s="170"/>
      <c r="AG1702" s="170"/>
      <c r="AH1702" s="69"/>
      <c r="AI1702" s="181"/>
      <c r="AJ1702" s="69"/>
      <c r="AK1702" s="181">
        <v>10</v>
      </c>
      <c r="AL1702" s="170" t="s">
        <v>1122</v>
      </c>
      <c r="AM1702" s="170"/>
      <c r="AN1702" s="170"/>
    </row>
    <row r="1703" spans="1:40" ht="15" customHeight="1" x14ac:dyDescent="0.45">
      <c r="A1703" s="13">
        <v>1700</v>
      </c>
      <c r="B1703" s="69" t="s">
        <v>1117</v>
      </c>
      <c r="C1703" s="199" t="s">
        <v>1173</v>
      </c>
      <c r="D1703" s="170"/>
      <c r="E1703" s="170"/>
      <c r="F1703" s="169" t="s">
        <v>245</v>
      </c>
      <c r="G1703" s="69" t="s">
        <v>214</v>
      </c>
      <c r="H1703" s="170"/>
      <c r="I1703" s="170"/>
      <c r="J1703" s="170"/>
      <c r="K1703" s="170"/>
      <c r="L1703" s="170"/>
      <c r="M1703" s="69"/>
      <c r="N1703" s="182" t="s">
        <v>1171</v>
      </c>
      <c r="O1703" s="69" t="s">
        <v>1121</v>
      </c>
      <c r="P1703" s="170"/>
      <c r="Q1703" s="170"/>
      <c r="R1703" s="69" t="s">
        <v>210</v>
      </c>
      <c r="S1703" s="87" t="s">
        <v>356</v>
      </c>
      <c r="T1703" s="87"/>
      <c r="U1703" s="87"/>
      <c r="V1703" s="87"/>
      <c r="W1703" s="94"/>
      <c r="X1703" s="69"/>
      <c r="Y1703" s="170"/>
      <c r="Z1703" s="170"/>
      <c r="AA1703" s="170"/>
      <c r="AB1703" s="170"/>
      <c r="AC1703" s="170"/>
      <c r="AD1703" s="170"/>
      <c r="AE1703" s="170"/>
      <c r="AF1703" s="170"/>
      <c r="AG1703" s="170"/>
      <c r="AH1703" s="69"/>
      <c r="AI1703" s="181"/>
      <c r="AJ1703" s="69"/>
      <c r="AK1703" s="181">
        <v>5</v>
      </c>
      <c r="AL1703" s="170" t="s">
        <v>1122</v>
      </c>
      <c r="AM1703" s="170"/>
      <c r="AN1703" s="170"/>
    </row>
    <row r="1704" spans="1:40" ht="15" customHeight="1" x14ac:dyDescent="0.45">
      <c r="A1704" s="13">
        <v>1701</v>
      </c>
      <c r="B1704" s="69" t="s">
        <v>1117</v>
      </c>
      <c r="C1704" s="199" t="s">
        <v>1174</v>
      </c>
      <c r="D1704" s="170"/>
      <c r="E1704" s="170"/>
      <c r="F1704" s="169" t="s">
        <v>245</v>
      </c>
      <c r="G1704" s="69" t="s">
        <v>214</v>
      </c>
      <c r="H1704" s="170"/>
      <c r="I1704" s="170"/>
      <c r="J1704" s="170"/>
      <c r="K1704" s="170"/>
      <c r="L1704" s="170"/>
      <c r="M1704" s="69"/>
      <c r="N1704" s="182" t="s">
        <v>1175</v>
      </c>
      <c r="O1704" s="69" t="s">
        <v>1121</v>
      </c>
      <c r="P1704" s="170"/>
      <c r="Q1704" s="170"/>
      <c r="R1704" s="69" t="s">
        <v>197</v>
      </c>
      <c r="S1704" s="87" t="s">
        <v>356</v>
      </c>
      <c r="T1704" s="87"/>
      <c r="U1704" s="87"/>
      <c r="V1704" s="87"/>
      <c r="W1704" s="94"/>
      <c r="X1704" s="69"/>
      <c r="Y1704" s="170"/>
      <c r="Z1704" s="170"/>
      <c r="AA1704" s="170"/>
      <c r="AB1704" s="170"/>
      <c r="AC1704" s="170"/>
      <c r="AD1704" s="170"/>
      <c r="AE1704" s="170"/>
      <c r="AF1704" s="170"/>
      <c r="AG1704" s="170"/>
      <c r="AH1704" s="69"/>
      <c r="AI1704" s="181"/>
      <c r="AJ1704" s="69"/>
      <c r="AK1704" s="181"/>
      <c r="AL1704" s="170" t="s">
        <v>1122</v>
      </c>
      <c r="AM1704" s="170"/>
      <c r="AN1704" s="170"/>
    </row>
    <row r="1705" spans="1:40" ht="15" customHeight="1" x14ac:dyDescent="0.45">
      <c r="A1705" s="13">
        <v>1702</v>
      </c>
      <c r="B1705" s="69" t="s">
        <v>1117</v>
      </c>
      <c r="C1705" s="199" t="s">
        <v>1176</v>
      </c>
      <c r="D1705" s="170"/>
      <c r="E1705" s="170"/>
      <c r="F1705" s="169" t="s">
        <v>202</v>
      </c>
      <c r="G1705" s="69" t="s">
        <v>214</v>
      </c>
      <c r="H1705" s="170"/>
      <c r="I1705" s="170"/>
      <c r="J1705" s="170"/>
      <c r="K1705" s="170"/>
      <c r="L1705" s="170"/>
      <c r="M1705" s="69"/>
      <c r="N1705" s="182" t="s">
        <v>1175</v>
      </c>
      <c r="O1705" s="69" t="s">
        <v>1121</v>
      </c>
      <c r="P1705" s="170"/>
      <c r="Q1705" s="170"/>
      <c r="R1705" s="69" t="s">
        <v>197</v>
      </c>
      <c r="S1705" s="87" t="s">
        <v>356</v>
      </c>
      <c r="T1705" s="87"/>
      <c r="U1705" s="87"/>
      <c r="V1705" s="87"/>
      <c r="W1705" s="94"/>
      <c r="X1705" s="69"/>
      <c r="Y1705" s="170"/>
      <c r="Z1705" s="170"/>
      <c r="AA1705" s="170"/>
      <c r="AB1705" s="170"/>
      <c r="AC1705" s="170"/>
      <c r="AD1705" s="170"/>
      <c r="AE1705" s="170"/>
      <c r="AF1705" s="170"/>
      <c r="AG1705" s="170"/>
      <c r="AH1705" s="69"/>
      <c r="AI1705" s="181"/>
      <c r="AJ1705" s="69"/>
      <c r="AK1705" s="181"/>
      <c r="AL1705" s="170" t="s">
        <v>1122</v>
      </c>
      <c r="AM1705" s="170"/>
      <c r="AN1705" s="170"/>
    </row>
    <row r="1706" spans="1:40" ht="15" customHeight="1" x14ac:dyDescent="0.45">
      <c r="A1706" s="13">
        <v>1703</v>
      </c>
      <c r="B1706" s="69" t="s">
        <v>1117</v>
      </c>
      <c r="C1706" s="199" t="s">
        <v>1177</v>
      </c>
      <c r="D1706" s="170"/>
      <c r="E1706" s="170"/>
      <c r="F1706" s="169" t="s">
        <v>202</v>
      </c>
      <c r="G1706" s="69" t="s">
        <v>214</v>
      </c>
      <c r="H1706" s="170"/>
      <c r="I1706" s="170"/>
      <c r="J1706" s="170"/>
      <c r="K1706" s="170"/>
      <c r="L1706" s="170"/>
      <c r="M1706" s="69"/>
      <c r="N1706" s="182" t="s">
        <v>1175</v>
      </c>
      <c r="O1706" s="69" t="s">
        <v>1121</v>
      </c>
      <c r="P1706" s="170"/>
      <c r="Q1706" s="170"/>
      <c r="R1706" s="69" t="s">
        <v>197</v>
      </c>
      <c r="S1706" s="87" t="s">
        <v>356</v>
      </c>
      <c r="T1706" s="87"/>
      <c r="U1706" s="87"/>
      <c r="V1706" s="87"/>
      <c r="W1706" s="94"/>
      <c r="X1706" s="69"/>
      <c r="Y1706" s="170"/>
      <c r="Z1706" s="170"/>
      <c r="AA1706" s="170"/>
      <c r="AB1706" s="170"/>
      <c r="AC1706" s="170"/>
      <c r="AD1706" s="170"/>
      <c r="AE1706" s="170"/>
      <c r="AF1706" s="170"/>
      <c r="AG1706" s="170"/>
      <c r="AH1706" s="69"/>
      <c r="AI1706" s="181"/>
      <c r="AJ1706" s="69"/>
      <c r="AK1706" s="181"/>
      <c r="AL1706" s="170" t="s">
        <v>1122</v>
      </c>
      <c r="AM1706" s="170"/>
      <c r="AN1706" s="170"/>
    </row>
    <row r="1707" spans="1:40" ht="15" customHeight="1" x14ac:dyDescent="0.45">
      <c r="A1707" s="13">
        <v>1704</v>
      </c>
      <c r="B1707" s="69" t="s">
        <v>1117</v>
      </c>
      <c r="C1707" s="199" t="s">
        <v>1178</v>
      </c>
      <c r="D1707" s="170"/>
      <c r="E1707" s="170"/>
      <c r="F1707" s="169" t="s">
        <v>245</v>
      </c>
      <c r="G1707" s="69" t="s">
        <v>214</v>
      </c>
      <c r="H1707" s="170"/>
      <c r="I1707" s="170"/>
      <c r="J1707" s="170"/>
      <c r="K1707" s="170"/>
      <c r="L1707" s="170"/>
      <c r="M1707" s="69"/>
      <c r="N1707" s="182" t="s">
        <v>1179</v>
      </c>
      <c r="O1707" s="69" t="s">
        <v>1121</v>
      </c>
      <c r="P1707" s="170"/>
      <c r="Q1707" s="170"/>
      <c r="R1707" s="69" t="s">
        <v>197</v>
      </c>
      <c r="S1707" s="87" t="s">
        <v>356</v>
      </c>
      <c r="T1707" s="87"/>
      <c r="U1707" s="87"/>
      <c r="V1707" s="87"/>
      <c r="W1707" s="94"/>
      <c r="X1707" s="69"/>
      <c r="Y1707" s="170"/>
      <c r="Z1707" s="170"/>
      <c r="AA1707" s="170"/>
      <c r="AB1707" s="170"/>
      <c r="AC1707" s="170"/>
      <c r="AD1707" s="170"/>
      <c r="AE1707" s="170"/>
      <c r="AF1707" s="170"/>
      <c r="AG1707" s="170"/>
      <c r="AH1707" s="69"/>
      <c r="AI1707" s="181"/>
      <c r="AJ1707" s="69"/>
      <c r="AK1707" s="181"/>
      <c r="AL1707" s="170" t="s">
        <v>1122</v>
      </c>
      <c r="AM1707" s="170"/>
      <c r="AN1707" s="170"/>
    </row>
    <row r="1708" spans="1:40" ht="15" customHeight="1" x14ac:dyDescent="0.45">
      <c r="A1708" s="13">
        <v>1705</v>
      </c>
      <c r="B1708" s="69" t="s">
        <v>1117</v>
      </c>
      <c r="C1708" s="199" t="s">
        <v>1180</v>
      </c>
      <c r="D1708" s="170"/>
      <c r="E1708" s="170"/>
      <c r="F1708" s="169" t="s">
        <v>202</v>
      </c>
      <c r="G1708" s="69" t="s">
        <v>214</v>
      </c>
      <c r="H1708" s="170"/>
      <c r="I1708" s="170"/>
      <c r="J1708" s="170"/>
      <c r="K1708" s="170"/>
      <c r="L1708" s="170"/>
      <c r="M1708" s="69"/>
      <c r="N1708" s="182" t="s">
        <v>1179</v>
      </c>
      <c r="O1708" s="69" t="s">
        <v>1121</v>
      </c>
      <c r="P1708" s="170"/>
      <c r="Q1708" s="170"/>
      <c r="R1708" s="69" t="s">
        <v>197</v>
      </c>
      <c r="S1708" s="87" t="s">
        <v>356</v>
      </c>
      <c r="T1708" s="87"/>
      <c r="U1708" s="87"/>
      <c r="V1708" s="87"/>
      <c r="W1708" s="94"/>
      <c r="X1708" s="69"/>
      <c r="Y1708" s="170"/>
      <c r="Z1708" s="170"/>
      <c r="AA1708" s="170"/>
      <c r="AB1708" s="170"/>
      <c r="AC1708" s="170"/>
      <c r="AD1708" s="170"/>
      <c r="AE1708" s="170"/>
      <c r="AF1708" s="170"/>
      <c r="AG1708" s="170"/>
      <c r="AH1708" s="69"/>
      <c r="AI1708" s="181"/>
      <c r="AJ1708" s="69"/>
      <c r="AK1708" s="181"/>
      <c r="AL1708" s="170" t="s">
        <v>1122</v>
      </c>
      <c r="AM1708" s="170"/>
      <c r="AN1708" s="170"/>
    </row>
    <row r="1709" spans="1:40" ht="15" customHeight="1" x14ac:dyDescent="0.45">
      <c r="A1709" s="13">
        <v>1706</v>
      </c>
      <c r="B1709" s="69" t="s">
        <v>1117</v>
      </c>
      <c r="C1709" s="199" t="s">
        <v>1181</v>
      </c>
      <c r="D1709" s="170"/>
      <c r="E1709" s="170"/>
      <c r="F1709" s="169" t="s">
        <v>245</v>
      </c>
      <c r="G1709" s="69" t="s">
        <v>214</v>
      </c>
      <c r="H1709" s="170"/>
      <c r="I1709" s="170"/>
      <c r="J1709" s="170"/>
      <c r="K1709" s="170"/>
      <c r="L1709" s="170"/>
      <c r="M1709" s="69"/>
      <c r="N1709" s="182" t="s">
        <v>1182</v>
      </c>
      <c r="O1709" s="69" t="s">
        <v>1121</v>
      </c>
      <c r="P1709" s="170"/>
      <c r="Q1709" s="170"/>
      <c r="R1709" s="69" t="s">
        <v>197</v>
      </c>
      <c r="S1709" s="87" t="s">
        <v>356</v>
      </c>
      <c r="T1709" s="87"/>
      <c r="U1709" s="87"/>
      <c r="V1709" s="87"/>
      <c r="W1709" s="94"/>
      <c r="X1709" s="69"/>
      <c r="Y1709" s="170"/>
      <c r="Z1709" s="170"/>
      <c r="AA1709" s="170"/>
      <c r="AB1709" s="170"/>
      <c r="AC1709" s="170"/>
      <c r="AD1709" s="170"/>
      <c r="AE1709" s="170"/>
      <c r="AF1709" s="170"/>
      <c r="AG1709" s="170"/>
      <c r="AH1709" s="69"/>
      <c r="AI1709" s="181"/>
      <c r="AJ1709" s="69"/>
      <c r="AK1709" s="181"/>
      <c r="AL1709" s="170" t="s">
        <v>1122</v>
      </c>
      <c r="AM1709" s="170"/>
      <c r="AN1709" s="170"/>
    </row>
    <row r="1710" spans="1:40" ht="15" customHeight="1" x14ac:dyDescent="0.45">
      <c r="A1710" s="13">
        <v>1707</v>
      </c>
      <c r="B1710" s="69" t="s">
        <v>1117</v>
      </c>
      <c r="C1710" s="199" t="s">
        <v>1183</v>
      </c>
      <c r="D1710" s="170"/>
      <c r="E1710" s="170"/>
      <c r="F1710" s="169" t="s">
        <v>245</v>
      </c>
      <c r="G1710" s="69" t="s">
        <v>214</v>
      </c>
      <c r="H1710" s="170"/>
      <c r="I1710" s="170"/>
      <c r="J1710" s="170"/>
      <c r="K1710" s="170"/>
      <c r="L1710" s="170"/>
      <c r="M1710" s="69"/>
      <c r="N1710" s="182" t="s">
        <v>1184</v>
      </c>
      <c r="O1710" s="69" t="s">
        <v>1121</v>
      </c>
      <c r="P1710" s="170"/>
      <c r="Q1710" s="170"/>
      <c r="R1710" s="69" t="s">
        <v>210</v>
      </c>
      <c r="S1710" s="87" t="s">
        <v>356</v>
      </c>
      <c r="T1710" s="87"/>
      <c r="U1710" s="87"/>
      <c r="V1710" s="87"/>
      <c r="W1710" s="94"/>
      <c r="X1710" s="69"/>
      <c r="Y1710" s="170"/>
      <c r="Z1710" s="170"/>
      <c r="AA1710" s="170"/>
      <c r="AB1710" s="170"/>
      <c r="AC1710" s="170"/>
      <c r="AD1710" s="170"/>
      <c r="AE1710" s="170"/>
      <c r="AF1710" s="170"/>
      <c r="AG1710" s="170"/>
      <c r="AH1710" s="69"/>
      <c r="AI1710" s="181"/>
      <c r="AJ1710" s="69"/>
      <c r="AK1710" s="181"/>
      <c r="AL1710" s="170" t="s">
        <v>1122</v>
      </c>
      <c r="AM1710" s="170"/>
      <c r="AN1710" s="170"/>
    </row>
    <row r="1711" spans="1:40" ht="15" customHeight="1" x14ac:dyDescent="0.45">
      <c r="A1711" s="13">
        <v>1708</v>
      </c>
      <c r="B1711" s="69" t="s">
        <v>1117</v>
      </c>
      <c r="C1711" s="199" t="s">
        <v>1185</v>
      </c>
      <c r="D1711" s="170"/>
      <c r="E1711" s="170"/>
      <c r="F1711" s="169" t="s">
        <v>245</v>
      </c>
      <c r="G1711" s="69" t="s">
        <v>214</v>
      </c>
      <c r="H1711" s="170"/>
      <c r="I1711" s="170"/>
      <c r="J1711" s="170"/>
      <c r="K1711" s="170"/>
      <c r="L1711" s="170"/>
      <c r="M1711" s="69"/>
      <c r="N1711" s="182" t="s">
        <v>1186</v>
      </c>
      <c r="O1711" s="69" t="s">
        <v>1121</v>
      </c>
      <c r="P1711" s="170"/>
      <c r="Q1711" s="170"/>
      <c r="R1711" s="69" t="s">
        <v>210</v>
      </c>
      <c r="S1711" s="87" t="s">
        <v>356</v>
      </c>
      <c r="T1711" s="87"/>
      <c r="U1711" s="87"/>
      <c r="V1711" s="87"/>
      <c r="W1711" s="94"/>
      <c r="X1711" s="69"/>
      <c r="Y1711" s="170"/>
      <c r="Z1711" s="170"/>
      <c r="AA1711" s="170"/>
      <c r="AB1711" s="170"/>
      <c r="AC1711" s="170"/>
      <c r="AD1711" s="170"/>
      <c r="AE1711" s="170"/>
      <c r="AF1711" s="170"/>
      <c r="AG1711" s="170"/>
      <c r="AH1711" s="69"/>
      <c r="AI1711" s="181"/>
      <c r="AJ1711" s="69"/>
      <c r="AK1711" s="181"/>
      <c r="AL1711" s="170" t="s">
        <v>1122</v>
      </c>
      <c r="AM1711" s="170"/>
      <c r="AN1711" s="170"/>
    </row>
    <row r="1712" spans="1:40" ht="15" customHeight="1" x14ac:dyDescent="0.45">
      <c r="A1712" s="13">
        <v>1709</v>
      </c>
      <c r="B1712" s="69" t="s">
        <v>1117</v>
      </c>
      <c r="C1712" s="199" t="s">
        <v>1187</v>
      </c>
      <c r="D1712" s="170"/>
      <c r="E1712" s="170"/>
      <c r="F1712" s="169" t="s">
        <v>245</v>
      </c>
      <c r="G1712" s="69" t="s">
        <v>214</v>
      </c>
      <c r="H1712" s="170"/>
      <c r="I1712" s="170"/>
      <c r="J1712" s="170"/>
      <c r="K1712" s="170"/>
      <c r="L1712" s="170"/>
      <c r="M1712" s="69"/>
      <c r="N1712" s="182" t="s">
        <v>1186</v>
      </c>
      <c r="O1712" s="69" t="s">
        <v>1121</v>
      </c>
      <c r="P1712" s="170"/>
      <c r="Q1712" s="170"/>
      <c r="R1712" s="69" t="s">
        <v>210</v>
      </c>
      <c r="S1712" s="87" t="s">
        <v>356</v>
      </c>
      <c r="T1712" s="87"/>
      <c r="U1712" s="87"/>
      <c r="V1712" s="87"/>
      <c r="W1712" s="94"/>
      <c r="X1712" s="69"/>
      <c r="Y1712" s="170"/>
      <c r="Z1712" s="170"/>
      <c r="AA1712" s="170"/>
      <c r="AB1712" s="170"/>
      <c r="AC1712" s="170"/>
      <c r="AD1712" s="170"/>
      <c r="AE1712" s="170"/>
      <c r="AF1712" s="170"/>
      <c r="AG1712" s="170"/>
      <c r="AH1712" s="69"/>
      <c r="AI1712" s="181"/>
      <c r="AJ1712" s="69"/>
      <c r="AK1712" s="181"/>
      <c r="AL1712" s="170" t="s">
        <v>1122</v>
      </c>
      <c r="AM1712" s="170"/>
      <c r="AN1712" s="170"/>
    </row>
    <row r="1713" spans="1:40" ht="15" customHeight="1" x14ac:dyDescent="0.45">
      <c r="A1713" s="13">
        <v>1710</v>
      </c>
      <c r="B1713" s="69" t="s">
        <v>1117</v>
      </c>
      <c r="C1713" s="199" t="s">
        <v>1188</v>
      </c>
      <c r="D1713" s="170"/>
      <c r="E1713" s="170"/>
      <c r="F1713" s="169" t="s">
        <v>245</v>
      </c>
      <c r="G1713" s="69" t="s">
        <v>214</v>
      </c>
      <c r="H1713" s="170"/>
      <c r="I1713" s="170"/>
      <c r="J1713" s="170"/>
      <c r="K1713" s="170"/>
      <c r="L1713" s="170"/>
      <c r="M1713" s="69"/>
      <c r="N1713" s="182" t="s">
        <v>1186</v>
      </c>
      <c r="O1713" s="69" t="s">
        <v>1121</v>
      </c>
      <c r="P1713" s="170"/>
      <c r="Q1713" s="170"/>
      <c r="R1713" s="69" t="s">
        <v>210</v>
      </c>
      <c r="S1713" s="87" t="s">
        <v>356</v>
      </c>
      <c r="T1713" s="87"/>
      <c r="U1713" s="87"/>
      <c r="V1713" s="87"/>
      <c r="W1713" s="94"/>
      <c r="X1713" s="69"/>
      <c r="Y1713" s="170"/>
      <c r="Z1713" s="170"/>
      <c r="AA1713" s="170"/>
      <c r="AB1713" s="170"/>
      <c r="AC1713" s="170"/>
      <c r="AD1713" s="170"/>
      <c r="AE1713" s="170"/>
      <c r="AF1713" s="170"/>
      <c r="AG1713" s="170"/>
      <c r="AH1713" s="69"/>
      <c r="AI1713" s="181"/>
      <c r="AJ1713" s="69"/>
      <c r="AK1713" s="181"/>
      <c r="AL1713" s="170" t="s">
        <v>1122</v>
      </c>
      <c r="AM1713" s="170"/>
      <c r="AN1713" s="170"/>
    </row>
    <row r="1714" spans="1:40" ht="15" customHeight="1" x14ac:dyDescent="0.45">
      <c r="A1714" s="13">
        <v>1711</v>
      </c>
      <c r="B1714" s="69" t="s">
        <v>1117</v>
      </c>
      <c r="C1714" s="199" t="s">
        <v>1189</v>
      </c>
      <c r="D1714" s="170"/>
      <c r="E1714" s="170"/>
      <c r="F1714" s="169" t="s">
        <v>245</v>
      </c>
      <c r="G1714" s="69" t="s">
        <v>214</v>
      </c>
      <c r="H1714" s="170"/>
      <c r="I1714" s="170"/>
      <c r="J1714" s="170"/>
      <c r="K1714" s="170"/>
      <c r="L1714" s="170"/>
      <c r="M1714" s="69"/>
      <c r="N1714" s="182" t="s">
        <v>1190</v>
      </c>
      <c r="O1714" s="69" t="s">
        <v>1121</v>
      </c>
      <c r="P1714" s="170"/>
      <c r="Q1714" s="170"/>
      <c r="R1714" s="69" t="s">
        <v>210</v>
      </c>
      <c r="S1714" s="87" t="s">
        <v>356</v>
      </c>
      <c r="T1714" s="87"/>
      <c r="U1714" s="87"/>
      <c r="V1714" s="87"/>
      <c r="W1714" s="94"/>
      <c r="X1714" s="69"/>
      <c r="Y1714" s="170"/>
      <c r="Z1714" s="170"/>
      <c r="AA1714" s="170"/>
      <c r="AB1714" s="170"/>
      <c r="AC1714" s="170"/>
      <c r="AD1714" s="170"/>
      <c r="AE1714" s="170"/>
      <c r="AF1714" s="170"/>
      <c r="AG1714" s="170"/>
      <c r="AH1714" s="69"/>
      <c r="AI1714" s="181"/>
      <c r="AJ1714" s="69"/>
      <c r="AK1714" s="181"/>
      <c r="AL1714" s="170" t="s">
        <v>1122</v>
      </c>
      <c r="AM1714" s="170"/>
      <c r="AN1714" s="69"/>
    </row>
    <row r="1715" spans="1:40" ht="15" customHeight="1" x14ac:dyDescent="0.45">
      <c r="A1715" s="13">
        <v>1712</v>
      </c>
      <c r="B1715" s="69" t="s">
        <v>1117</v>
      </c>
      <c r="C1715" s="199" t="s">
        <v>1191</v>
      </c>
      <c r="D1715" s="170"/>
      <c r="E1715" s="170"/>
      <c r="F1715" s="169" t="s">
        <v>245</v>
      </c>
      <c r="G1715" s="69" t="s">
        <v>214</v>
      </c>
      <c r="H1715" s="170"/>
      <c r="I1715" s="170"/>
      <c r="J1715" s="170"/>
      <c r="K1715" s="170"/>
      <c r="L1715" s="170"/>
      <c r="M1715" s="69"/>
      <c r="N1715" s="182" t="s">
        <v>1192</v>
      </c>
      <c r="O1715" s="69" t="s">
        <v>1121</v>
      </c>
      <c r="P1715" s="170"/>
      <c r="Q1715" s="170"/>
      <c r="R1715" s="69" t="s">
        <v>210</v>
      </c>
      <c r="S1715" s="87" t="s">
        <v>356</v>
      </c>
      <c r="T1715" s="87"/>
      <c r="U1715" s="87"/>
      <c r="V1715" s="87"/>
      <c r="W1715" s="94"/>
      <c r="X1715" s="69"/>
      <c r="Y1715" s="170"/>
      <c r="Z1715" s="170"/>
      <c r="AA1715" s="170"/>
      <c r="AB1715" s="170"/>
      <c r="AC1715" s="170"/>
      <c r="AD1715" s="170"/>
      <c r="AE1715" s="170"/>
      <c r="AF1715" s="170"/>
      <c r="AG1715" s="170"/>
      <c r="AH1715" s="69"/>
      <c r="AI1715" s="181"/>
      <c r="AJ1715" s="69"/>
      <c r="AK1715" s="181"/>
      <c r="AL1715" s="170" t="s">
        <v>1122</v>
      </c>
      <c r="AM1715" s="170"/>
      <c r="AN1715" s="69"/>
    </row>
    <row r="1716" spans="1:40" ht="15" customHeight="1" x14ac:dyDescent="0.45">
      <c r="A1716" s="13">
        <v>1713</v>
      </c>
      <c r="B1716" s="69" t="s">
        <v>1117</v>
      </c>
      <c r="C1716" s="199" t="s">
        <v>1193</v>
      </c>
      <c r="D1716" s="170"/>
      <c r="E1716" s="170"/>
      <c r="F1716" s="175" t="s">
        <v>275</v>
      </c>
      <c r="G1716" s="69" t="s">
        <v>214</v>
      </c>
      <c r="H1716" s="170"/>
      <c r="I1716" s="170"/>
      <c r="J1716" s="170"/>
      <c r="K1716" s="170"/>
      <c r="L1716" s="170"/>
      <c r="M1716" s="69"/>
      <c r="N1716" s="180" t="s">
        <v>1120</v>
      </c>
      <c r="O1716" s="69" t="s">
        <v>1121</v>
      </c>
      <c r="P1716" s="170"/>
      <c r="Q1716" s="170"/>
      <c r="R1716" s="69" t="s">
        <v>197</v>
      </c>
      <c r="S1716" s="87" t="s">
        <v>356</v>
      </c>
      <c r="T1716" s="87"/>
      <c r="U1716" s="87"/>
      <c r="V1716" s="87"/>
      <c r="W1716" s="94"/>
      <c r="X1716" s="69"/>
      <c r="Y1716" s="170"/>
      <c r="Z1716" s="170"/>
      <c r="AA1716" s="170"/>
      <c r="AB1716" s="170"/>
      <c r="AC1716" s="170"/>
      <c r="AD1716" s="170"/>
      <c r="AE1716" s="170"/>
      <c r="AF1716" s="170"/>
      <c r="AG1716" s="170"/>
      <c r="AH1716" s="69"/>
      <c r="AI1716" s="181"/>
      <c r="AJ1716" s="69"/>
      <c r="AK1716" s="181">
        <v>0</v>
      </c>
      <c r="AL1716" s="170"/>
      <c r="AM1716" s="170"/>
      <c r="AN1716" s="69"/>
    </row>
    <row r="1717" spans="1:40" ht="15" customHeight="1" x14ac:dyDescent="0.45">
      <c r="A1717" s="13">
        <v>1714</v>
      </c>
      <c r="B1717" s="69" t="s">
        <v>1117</v>
      </c>
      <c r="C1717" s="199" t="s">
        <v>1194</v>
      </c>
      <c r="D1717" s="170"/>
      <c r="E1717" s="170"/>
      <c r="F1717" s="175" t="s">
        <v>275</v>
      </c>
      <c r="G1717" s="69" t="s">
        <v>214</v>
      </c>
      <c r="H1717" s="170"/>
      <c r="I1717" s="170"/>
      <c r="J1717" s="170"/>
      <c r="K1717" s="170"/>
      <c r="L1717" s="170"/>
      <c r="M1717" s="69"/>
      <c r="N1717" s="182" t="s">
        <v>1120</v>
      </c>
      <c r="O1717" s="69" t="s">
        <v>1121</v>
      </c>
      <c r="P1717" s="170"/>
      <c r="Q1717" s="170"/>
      <c r="R1717" s="170" t="s">
        <v>197</v>
      </c>
      <c r="S1717" s="87" t="s">
        <v>356</v>
      </c>
      <c r="T1717" s="87"/>
      <c r="U1717" s="87"/>
      <c r="V1717" s="87"/>
      <c r="W1717" s="94"/>
      <c r="X1717" s="69"/>
      <c r="Y1717" s="170"/>
      <c r="Z1717" s="170"/>
      <c r="AA1717" s="170"/>
      <c r="AB1717" s="170"/>
      <c r="AC1717" s="170"/>
      <c r="AD1717" s="170"/>
      <c r="AE1717" s="170"/>
      <c r="AF1717" s="170"/>
      <c r="AG1717" s="170"/>
      <c r="AH1717" s="69"/>
      <c r="AI1717" s="181"/>
      <c r="AJ1717" s="69"/>
      <c r="AK1717" s="181">
        <v>0</v>
      </c>
      <c r="AL1717" s="170"/>
      <c r="AM1717" s="170"/>
      <c r="AN1717" s="69"/>
    </row>
    <row r="1718" spans="1:40" ht="15" customHeight="1" x14ac:dyDescent="0.45">
      <c r="A1718" s="13">
        <v>1715</v>
      </c>
      <c r="B1718" s="69" t="s">
        <v>1117</v>
      </c>
      <c r="C1718" s="199" t="s">
        <v>1195</v>
      </c>
      <c r="D1718" s="170"/>
      <c r="E1718" s="170"/>
      <c r="F1718" s="175" t="s">
        <v>275</v>
      </c>
      <c r="G1718" s="69" t="s">
        <v>214</v>
      </c>
      <c r="H1718" s="170"/>
      <c r="I1718" s="170"/>
      <c r="J1718" s="170"/>
      <c r="K1718" s="170"/>
      <c r="L1718" s="170"/>
      <c r="M1718" s="69"/>
      <c r="N1718" s="182" t="s">
        <v>1125</v>
      </c>
      <c r="O1718" s="69" t="s">
        <v>1121</v>
      </c>
      <c r="P1718" s="170"/>
      <c r="Q1718" s="170"/>
      <c r="R1718" s="170" t="s">
        <v>197</v>
      </c>
      <c r="S1718" s="87" t="s">
        <v>356</v>
      </c>
      <c r="T1718" s="87"/>
      <c r="U1718" s="87"/>
      <c r="V1718" s="87"/>
      <c r="W1718" s="94"/>
      <c r="X1718" s="69"/>
      <c r="Y1718" s="170"/>
      <c r="Z1718" s="170"/>
      <c r="AA1718" s="170"/>
      <c r="AB1718" s="170"/>
      <c r="AC1718" s="170"/>
      <c r="AD1718" s="170"/>
      <c r="AE1718" s="170"/>
      <c r="AF1718" s="170"/>
      <c r="AG1718" s="170"/>
      <c r="AH1718" s="69"/>
      <c r="AI1718" s="181"/>
      <c r="AJ1718" s="69"/>
      <c r="AK1718" s="181">
        <v>0</v>
      </c>
      <c r="AL1718" s="170"/>
      <c r="AM1718" s="170"/>
      <c r="AN1718" s="69"/>
    </row>
    <row r="1719" spans="1:40" ht="15" customHeight="1" x14ac:dyDescent="0.45">
      <c r="A1719" s="13">
        <v>1716</v>
      </c>
      <c r="B1719" s="69" t="s">
        <v>1117</v>
      </c>
      <c r="C1719" s="199" t="s">
        <v>1196</v>
      </c>
      <c r="D1719" s="170"/>
      <c r="E1719" s="170"/>
      <c r="F1719" s="175" t="s">
        <v>275</v>
      </c>
      <c r="G1719" s="69" t="s">
        <v>214</v>
      </c>
      <c r="H1719" s="170"/>
      <c r="I1719" s="170"/>
      <c r="J1719" s="170"/>
      <c r="K1719" s="170"/>
      <c r="L1719" s="170"/>
      <c r="M1719" s="69"/>
      <c r="N1719" s="182" t="s">
        <v>1125</v>
      </c>
      <c r="O1719" s="69" t="s">
        <v>1121</v>
      </c>
      <c r="P1719" s="170"/>
      <c r="Q1719" s="170"/>
      <c r="R1719" s="170" t="s">
        <v>197</v>
      </c>
      <c r="S1719" s="87" t="s">
        <v>356</v>
      </c>
      <c r="T1719" s="87"/>
      <c r="U1719" s="87"/>
      <c r="V1719" s="87"/>
      <c r="W1719" s="94"/>
      <c r="X1719" s="69"/>
      <c r="Y1719" s="170"/>
      <c r="Z1719" s="170"/>
      <c r="AA1719" s="170"/>
      <c r="AB1719" s="170"/>
      <c r="AC1719" s="170"/>
      <c r="AD1719" s="170"/>
      <c r="AE1719" s="170"/>
      <c r="AF1719" s="170"/>
      <c r="AG1719" s="170"/>
      <c r="AH1719" s="69"/>
      <c r="AI1719" s="181"/>
      <c r="AJ1719" s="69"/>
      <c r="AK1719" s="181">
        <v>0</v>
      </c>
      <c r="AL1719" s="170"/>
      <c r="AM1719" s="170"/>
      <c r="AN1719" s="69"/>
    </row>
    <row r="1720" spans="1:40" ht="15" customHeight="1" x14ac:dyDescent="0.45">
      <c r="A1720" s="13">
        <v>1717</v>
      </c>
      <c r="B1720" s="69" t="s">
        <v>1117</v>
      </c>
      <c r="C1720" s="199" t="s">
        <v>1197</v>
      </c>
      <c r="D1720" s="170"/>
      <c r="E1720" s="170"/>
      <c r="F1720" s="175" t="s">
        <v>275</v>
      </c>
      <c r="G1720" s="69" t="s">
        <v>214</v>
      </c>
      <c r="H1720" s="170"/>
      <c r="I1720" s="170"/>
      <c r="J1720" s="170"/>
      <c r="K1720" s="170"/>
      <c r="L1720" s="170"/>
      <c r="M1720" s="69"/>
      <c r="N1720" s="182" t="s">
        <v>1129</v>
      </c>
      <c r="O1720" s="69" t="s">
        <v>1121</v>
      </c>
      <c r="P1720" s="170"/>
      <c r="Q1720" s="170"/>
      <c r="R1720" s="170" t="s">
        <v>197</v>
      </c>
      <c r="S1720" s="87" t="s">
        <v>356</v>
      </c>
      <c r="T1720" s="87"/>
      <c r="U1720" s="87"/>
      <c r="V1720" s="87"/>
      <c r="W1720" s="94"/>
      <c r="X1720" s="69"/>
      <c r="Y1720" s="170"/>
      <c r="Z1720" s="170"/>
      <c r="AA1720" s="170"/>
      <c r="AB1720" s="170"/>
      <c r="AC1720" s="170"/>
      <c r="AD1720" s="170"/>
      <c r="AE1720" s="170"/>
      <c r="AF1720" s="170"/>
      <c r="AG1720" s="170"/>
      <c r="AH1720" s="69"/>
      <c r="AI1720" s="181"/>
      <c r="AJ1720" s="69"/>
      <c r="AK1720" s="181">
        <v>0</v>
      </c>
      <c r="AL1720" s="170"/>
      <c r="AM1720" s="170"/>
      <c r="AN1720" s="69"/>
    </row>
    <row r="1721" spans="1:40" ht="15" customHeight="1" x14ac:dyDescent="0.45">
      <c r="A1721" s="13">
        <v>1718</v>
      </c>
      <c r="B1721" s="69" t="s">
        <v>1117</v>
      </c>
      <c r="C1721" s="199" t="s">
        <v>1198</v>
      </c>
      <c r="D1721" s="170"/>
      <c r="E1721" s="170"/>
      <c r="F1721" s="175" t="s">
        <v>275</v>
      </c>
      <c r="G1721" s="69" t="s">
        <v>214</v>
      </c>
      <c r="H1721" s="170"/>
      <c r="I1721" s="170"/>
      <c r="J1721" s="170"/>
      <c r="K1721" s="170"/>
      <c r="L1721" s="170"/>
      <c r="M1721" s="69"/>
      <c r="N1721" s="182" t="s">
        <v>1132</v>
      </c>
      <c r="O1721" s="69" t="s">
        <v>1121</v>
      </c>
      <c r="P1721" s="170"/>
      <c r="Q1721" s="170"/>
      <c r="R1721" s="170" t="s">
        <v>197</v>
      </c>
      <c r="S1721" s="87" t="s">
        <v>356</v>
      </c>
      <c r="T1721" s="87"/>
      <c r="U1721" s="87"/>
      <c r="V1721" s="87"/>
      <c r="W1721" s="94"/>
      <c r="X1721" s="69"/>
      <c r="Y1721" s="170"/>
      <c r="Z1721" s="170"/>
      <c r="AA1721" s="170"/>
      <c r="AB1721" s="170"/>
      <c r="AC1721" s="170"/>
      <c r="AD1721" s="170"/>
      <c r="AE1721" s="170"/>
      <c r="AF1721" s="170"/>
      <c r="AG1721" s="170"/>
      <c r="AH1721" s="69"/>
      <c r="AI1721" s="181"/>
      <c r="AJ1721" s="69"/>
      <c r="AK1721" s="181">
        <v>0</v>
      </c>
      <c r="AL1721" s="170"/>
      <c r="AM1721" s="170"/>
      <c r="AN1721" s="69"/>
    </row>
    <row r="1722" spans="1:40" ht="15" customHeight="1" x14ac:dyDescent="0.45">
      <c r="A1722" s="13">
        <v>1719</v>
      </c>
      <c r="B1722" s="69" t="s">
        <v>1117</v>
      </c>
      <c r="C1722" s="199" t="s">
        <v>1199</v>
      </c>
      <c r="D1722" s="170"/>
      <c r="E1722" s="170"/>
      <c r="F1722" s="175" t="s">
        <v>275</v>
      </c>
      <c r="G1722" s="69" t="s">
        <v>214</v>
      </c>
      <c r="H1722" s="170"/>
      <c r="I1722" s="170"/>
      <c r="J1722" s="170"/>
      <c r="K1722" s="170"/>
      <c r="L1722" s="170"/>
      <c r="M1722" s="69"/>
      <c r="N1722" s="182" t="s">
        <v>1132</v>
      </c>
      <c r="O1722" s="69" t="s">
        <v>1121</v>
      </c>
      <c r="P1722" s="170"/>
      <c r="Q1722" s="170"/>
      <c r="R1722" s="170" t="s">
        <v>197</v>
      </c>
      <c r="S1722" s="87" t="s">
        <v>356</v>
      </c>
      <c r="T1722" s="87"/>
      <c r="U1722" s="87"/>
      <c r="V1722" s="87"/>
      <c r="W1722" s="94"/>
      <c r="X1722" s="69"/>
      <c r="Y1722" s="170"/>
      <c r="Z1722" s="170"/>
      <c r="AA1722" s="170"/>
      <c r="AB1722" s="170"/>
      <c r="AC1722" s="170"/>
      <c r="AD1722" s="170"/>
      <c r="AE1722" s="170"/>
      <c r="AF1722" s="170"/>
      <c r="AG1722" s="170"/>
      <c r="AH1722" s="69"/>
      <c r="AI1722" s="181"/>
      <c r="AJ1722" s="69"/>
      <c r="AK1722" s="181">
        <v>0</v>
      </c>
      <c r="AL1722" s="170"/>
      <c r="AM1722" s="170"/>
      <c r="AN1722" s="69"/>
    </row>
    <row r="1723" spans="1:40" ht="15" customHeight="1" x14ac:dyDescent="0.45">
      <c r="A1723" s="13">
        <v>1720</v>
      </c>
      <c r="B1723" s="69" t="s">
        <v>1117</v>
      </c>
      <c r="C1723" s="199" t="s">
        <v>1200</v>
      </c>
      <c r="D1723" s="170"/>
      <c r="E1723" s="170"/>
      <c r="F1723" s="175" t="s">
        <v>275</v>
      </c>
      <c r="G1723" s="69" t="s">
        <v>214</v>
      </c>
      <c r="H1723" s="170"/>
      <c r="I1723" s="170"/>
      <c r="J1723" s="170"/>
      <c r="K1723" s="170"/>
      <c r="L1723" s="170"/>
      <c r="M1723" s="69"/>
      <c r="N1723" s="182" t="s">
        <v>1132</v>
      </c>
      <c r="O1723" s="69" t="s">
        <v>1121</v>
      </c>
      <c r="P1723" s="170"/>
      <c r="Q1723" s="170"/>
      <c r="R1723" s="170" t="s">
        <v>197</v>
      </c>
      <c r="S1723" s="87" t="s">
        <v>356</v>
      </c>
      <c r="T1723" s="87"/>
      <c r="U1723" s="87"/>
      <c r="V1723" s="87"/>
      <c r="W1723" s="94"/>
      <c r="X1723" s="69"/>
      <c r="Y1723" s="170"/>
      <c r="Z1723" s="170"/>
      <c r="AA1723" s="170"/>
      <c r="AB1723" s="170"/>
      <c r="AC1723" s="170"/>
      <c r="AD1723" s="170"/>
      <c r="AE1723" s="170"/>
      <c r="AF1723" s="170"/>
      <c r="AG1723" s="170"/>
      <c r="AH1723" s="69"/>
      <c r="AI1723" s="181"/>
      <c r="AJ1723" s="69"/>
      <c r="AK1723" s="181">
        <v>0</v>
      </c>
      <c r="AL1723" s="170"/>
      <c r="AM1723" s="170"/>
      <c r="AN1723" s="69"/>
    </row>
    <row r="1724" spans="1:40" ht="15" customHeight="1" x14ac:dyDescent="0.45">
      <c r="A1724" s="13">
        <v>1721</v>
      </c>
      <c r="B1724" s="69" t="s">
        <v>1117</v>
      </c>
      <c r="C1724" s="199" t="s">
        <v>1201</v>
      </c>
      <c r="D1724" s="170"/>
      <c r="E1724" s="170"/>
      <c r="F1724" s="175" t="s">
        <v>275</v>
      </c>
      <c r="G1724" s="69" t="s">
        <v>214</v>
      </c>
      <c r="H1724" s="170"/>
      <c r="I1724" s="170"/>
      <c r="J1724" s="170"/>
      <c r="K1724" s="170"/>
      <c r="L1724" s="170"/>
      <c r="M1724" s="69"/>
      <c r="N1724" s="182" t="s">
        <v>1132</v>
      </c>
      <c r="O1724" s="69" t="s">
        <v>1121</v>
      </c>
      <c r="P1724" s="170"/>
      <c r="Q1724" s="170"/>
      <c r="R1724" s="170" t="s">
        <v>197</v>
      </c>
      <c r="S1724" s="87" t="s">
        <v>356</v>
      </c>
      <c r="T1724" s="87"/>
      <c r="U1724" s="87"/>
      <c r="V1724" s="87"/>
      <c r="W1724" s="94"/>
      <c r="X1724" s="69"/>
      <c r="Y1724" s="170"/>
      <c r="Z1724" s="170"/>
      <c r="AA1724" s="170"/>
      <c r="AB1724" s="170"/>
      <c r="AC1724" s="170"/>
      <c r="AD1724" s="170"/>
      <c r="AE1724" s="170"/>
      <c r="AF1724" s="170"/>
      <c r="AG1724" s="170"/>
      <c r="AH1724" s="69"/>
      <c r="AI1724" s="181"/>
      <c r="AJ1724" s="69"/>
      <c r="AK1724" s="181">
        <v>0</v>
      </c>
      <c r="AL1724" s="170"/>
      <c r="AM1724" s="170"/>
      <c r="AN1724" s="69"/>
    </row>
    <row r="1725" spans="1:40" ht="15" customHeight="1" x14ac:dyDescent="0.45">
      <c r="A1725" s="13">
        <v>1722</v>
      </c>
      <c r="B1725" s="69" t="s">
        <v>1117</v>
      </c>
      <c r="C1725" s="199" t="s">
        <v>1202</v>
      </c>
      <c r="D1725" s="170"/>
      <c r="E1725" s="170"/>
      <c r="F1725" s="175" t="s">
        <v>275</v>
      </c>
      <c r="G1725" s="69" t="s">
        <v>214</v>
      </c>
      <c r="H1725" s="170"/>
      <c r="I1725" s="170"/>
      <c r="J1725" s="170"/>
      <c r="K1725" s="170"/>
      <c r="L1725" s="170"/>
      <c r="M1725" s="69"/>
      <c r="N1725" s="182" t="s">
        <v>1132</v>
      </c>
      <c r="O1725" s="69" t="s">
        <v>1121</v>
      </c>
      <c r="P1725" s="170"/>
      <c r="Q1725" s="170"/>
      <c r="R1725" s="170" t="s">
        <v>197</v>
      </c>
      <c r="S1725" s="87" t="s">
        <v>356</v>
      </c>
      <c r="T1725" s="87"/>
      <c r="U1725" s="87"/>
      <c r="V1725" s="87"/>
      <c r="W1725" s="94"/>
      <c r="X1725" s="69"/>
      <c r="Y1725" s="170"/>
      <c r="Z1725" s="170"/>
      <c r="AA1725" s="170"/>
      <c r="AB1725" s="170"/>
      <c r="AC1725" s="170"/>
      <c r="AD1725" s="170"/>
      <c r="AE1725" s="170"/>
      <c r="AF1725" s="170"/>
      <c r="AG1725" s="170"/>
      <c r="AH1725" s="69"/>
      <c r="AI1725" s="181"/>
      <c r="AJ1725" s="69"/>
      <c r="AK1725" s="181">
        <v>0</v>
      </c>
      <c r="AL1725" s="170"/>
      <c r="AM1725" s="170"/>
      <c r="AN1725" s="69"/>
    </row>
    <row r="1726" spans="1:40" ht="15" customHeight="1" x14ac:dyDescent="0.45">
      <c r="A1726" s="13">
        <v>1723</v>
      </c>
      <c r="B1726" s="69" t="s">
        <v>1117</v>
      </c>
      <c r="C1726" s="199" t="s">
        <v>1203</v>
      </c>
      <c r="D1726" s="170"/>
      <c r="E1726" s="170"/>
      <c r="F1726" s="175" t="s">
        <v>275</v>
      </c>
      <c r="G1726" s="69" t="s">
        <v>214</v>
      </c>
      <c r="H1726" s="170"/>
      <c r="I1726" s="170"/>
      <c r="J1726" s="170"/>
      <c r="K1726" s="170"/>
      <c r="L1726" s="170"/>
      <c r="M1726" s="69"/>
      <c r="N1726" s="182" t="s">
        <v>1138</v>
      </c>
      <c r="O1726" s="69" t="s">
        <v>1121</v>
      </c>
      <c r="P1726" s="170"/>
      <c r="Q1726" s="170"/>
      <c r="R1726" s="170" t="s">
        <v>197</v>
      </c>
      <c r="S1726" s="87" t="s">
        <v>356</v>
      </c>
      <c r="T1726" s="87"/>
      <c r="U1726" s="87"/>
      <c r="V1726" s="87"/>
      <c r="W1726" s="94"/>
      <c r="X1726" s="69"/>
      <c r="Y1726" s="170"/>
      <c r="Z1726" s="170"/>
      <c r="AA1726" s="170"/>
      <c r="AB1726" s="170"/>
      <c r="AC1726" s="170"/>
      <c r="AD1726" s="170"/>
      <c r="AE1726" s="170"/>
      <c r="AF1726" s="170"/>
      <c r="AG1726" s="170"/>
      <c r="AH1726" s="69"/>
      <c r="AI1726" s="181"/>
      <c r="AJ1726" s="69"/>
      <c r="AK1726" s="181">
        <v>0</v>
      </c>
      <c r="AL1726" s="170"/>
      <c r="AM1726" s="170"/>
      <c r="AN1726" s="69"/>
    </row>
    <row r="1727" spans="1:40" ht="15" customHeight="1" x14ac:dyDescent="0.45">
      <c r="A1727" s="13">
        <v>1724</v>
      </c>
      <c r="B1727" s="69" t="s">
        <v>1117</v>
      </c>
      <c r="C1727" s="199" t="s">
        <v>1204</v>
      </c>
      <c r="D1727" s="170"/>
      <c r="E1727" s="170"/>
      <c r="F1727" s="175" t="s">
        <v>275</v>
      </c>
      <c r="G1727" s="69" t="s">
        <v>214</v>
      </c>
      <c r="H1727" s="170"/>
      <c r="I1727" s="170"/>
      <c r="J1727" s="170"/>
      <c r="K1727" s="170"/>
      <c r="L1727" s="170"/>
      <c r="M1727" s="69"/>
      <c r="N1727" s="182" t="s">
        <v>1138</v>
      </c>
      <c r="O1727" s="69" t="s">
        <v>1121</v>
      </c>
      <c r="P1727" s="170"/>
      <c r="Q1727" s="170"/>
      <c r="R1727" s="170" t="s">
        <v>197</v>
      </c>
      <c r="S1727" s="87" t="s">
        <v>356</v>
      </c>
      <c r="T1727" s="87"/>
      <c r="U1727" s="87"/>
      <c r="V1727" s="87"/>
      <c r="W1727" s="94"/>
      <c r="X1727" s="69"/>
      <c r="Y1727" s="170"/>
      <c r="Z1727" s="170"/>
      <c r="AA1727" s="170"/>
      <c r="AB1727" s="170"/>
      <c r="AC1727" s="170"/>
      <c r="AD1727" s="170"/>
      <c r="AE1727" s="170"/>
      <c r="AF1727" s="170"/>
      <c r="AG1727" s="170"/>
      <c r="AH1727" s="69"/>
      <c r="AI1727" s="181"/>
      <c r="AJ1727" s="69"/>
      <c r="AK1727" s="181">
        <v>0</v>
      </c>
      <c r="AL1727" s="170"/>
      <c r="AM1727" s="170"/>
      <c r="AN1727" s="69"/>
    </row>
    <row r="1728" spans="1:40" ht="15" customHeight="1" x14ac:dyDescent="0.45">
      <c r="A1728" s="13">
        <v>1725</v>
      </c>
      <c r="B1728" s="69" t="s">
        <v>1117</v>
      </c>
      <c r="C1728" s="199" t="s">
        <v>1205</v>
      </c>
      <c r="D1728" s="170"/>
      <c r="E1728" s="170"/>
      <c r="F1728" s="175" t="s">
        <v>275</v>
      </c>
      <c r="G1728" s="69" t="s">
        <v>214</v>
      </c>
      <c r="H1728" s="170"/>
      <c r="I1728" s="170"/>
      <c r="J1728" s="170"/>
      <c r="K1728" s="170"/>
      <c r="L1728" s="170"/>
      <c r="M1728" s="69"/>
      <c r="N1728" s="182" t="s">
        <v>1138</v>
      </c>
      <c r="O1728" s="69" t="s">
        <v>1121</v>
      </c>
      <c r="P1728" s="170"/>
      <c r="Q1728" s="170"/>
      <c r="R1728" s="170" t="s">
        <v>197</v>
      </c>
      <c r="S1728" s="87" t="s">
        <v>356</v>
      </c>
      <c r="T1728" s="87"/>
      <c r="U1728" s="87"/>
      <c r="V1728" s="87"/>
      <c r="W1728" s="94"/>
      <c r="X1728" s="69"/>
      <c r="Y1728" s="170"/>
      <c r="Z1728" s="170"/>
      <c r="AA1728" s="170"/>
      <c r="AB1728" s="170"/>
      <c r="AC1728" s="170"/>
      <c r="AD1728" s="170"/>
      <c r="AE1728" s="170"/>
      <c r="AF1728" s="170"/>
      <c r="AG1728" s="170"/>
      <c r="AH1728" s="69"/>
      <c r="AI1728" s="181"/>
      <c r="AJ1728" s="69"/>
      <c r="AK1728" s="181">
        <v>0</v>
      </c>
      <c r="AL1728" s="170"/>
      <c r="AM1728" s="170"/>
      <c r="AN1728" s="69"/>
    </row>
    <row r="1729" spans="1:40" ht="15" customHeight="1" x14ac:dyDescent="0.45">
      <c r="A1729" s="13">
        <v>1726</v>
      </c>
      <c r="B1729" s="69" t="s">
        <v>1117</v>
      </c>
      <c r="C1729" s="199" t="s">
        <v>1206</v>
      </c>
      <c r="D1729" s="170"/>
      <c r="E1729" s="170"/>
      <c r="F1729" s="175" t="s">
        <v>275</v>
      </c>
      <c r="G1729" s="69" t="s">
        <v>214</v>
      </c>
      <c r="H1729" s="170"/>
      <c r="I1729" s="170"/>
      <c r="J1729" s="170"/>
      <c r="K1729" s="170"/>
      <c r="L1729" s="170"/>
      <c r="M1729" s="69"/>
      <c r="N1729" s="182" t="s">
        <v>1138</v>
      </c>
      <c r="O1729" s="69" t="s">
        <v>1121</v>
      </c>
      <c r="P1729" s="170"/>
      <c r="Q1729" s="170"/>
      <c r="R1729" s="170" t="s">
        <v>197</v>
      </c>
      <c r="S1729" s="87" t="s">
        <v>356</v>
      </c>
      <c r="T1729" s="87"/>
      <c r="U1729" s="87"/>
      <c r="V1729" s="87"/>
      <c r="W1729" s="94"/>
      <c r="X1729" s="69"/>
      <c r="Y1729" s="170"/>
      <c r="Z1729" s="170"/>
      <c r="AA1729" s="170"/>
      <c r="AB1729" s="170"/>
      <c r="AC1729" s="170"/>
      <c r="AD1729" s="170"/>
      <c r="AE1729" s="170"/>
      <c r="AF1729" s="170"/>
      <c r="AG1729" s="170"/>
      <c r="AH1729" s="69"/>
      <c r="AI1729" s="181"/>
      <c r="AJ1729" s="69"/>
      <c r="AK1729" s="181">
        <v>0</v>
      </c>
      <c r="AL1729" s="170"/>
      <c r="AM1729" s="170"/>
      <c r="AN1729" s="69"/>
    </row>
    <row r="1730" spans="1:40" ht="15" customHeight="1" x14ac:dyDescent="0.45">
      <c r="A1730" s="13">
        <v>1727</v>
      </c>
      <c r="B1730" s="69" t="s">
        <v>1117</v>
      </c>
      <c r="C1730" s="199" t="s">
        <v>1207</v>
      </c>
      <c r="D1730" s="170"/>
      <c r="E1730" s="170"/>
      <c r="F1730" s="175" t="s">
        <v>275</v>
      </c>
      <c r="G1730" s="69" t="s">
        <v>214</v>
      </c>
      <c r="H1730" s="170"/>
      <c r="I1730" s="170"/>
      <c r="J1730" s="170"/>
      <c r="K1730" s="170"/>
      <c r="L1730" s="170"/>
      <c r="M1730" s="69"/>
      <c r="N1730" s="182" t="s">
        <v>1138</v>
      </c>
      <c r="O1730" s="69" t="s">
        <v>1121</v>
      </c>
      <c r="P1730" s="170"/>
      <c r="Q1730" s="170"/>
      <c r="R1730" s="170" t="s">
        <v>197</v>
      </c>
      <c r="S1730" s="87" t="s">
        <v>356</v>
      </c>
      <c r="T1730" s="87"/>
      <c r="U1730" s="87"/>
      <c r="V1730" s="87"/>
      <c r="W1730" s="94"/>
      <c r="X1730" s="69"/>
      <c r="Y1730" s="170"/>
      <c r="Z1730" s="170"/>
      <c r="AA1730" s="170"/>
      <c r="AB1730" s="170"/>
      <c r="AC1730" s="170"/>
      <c r="AD1730" s="170"/>
      <c r="AE1730" s="170"/>
      <c r="AF1730" s="170"/>
      <c r="AG1730" s="170"/>
      <c r="AH1730" s="69"/>
      <c r="AI1730" s="181"/>
      <c r="AJ1730" s="69"/>
      <c r="AK1730" s="181">
        <v>0</v>
      </c>
      <c r="AL1730" s="170"/>
      <c r="AM1730" s="170"/>
      <c r="AN1730" s="69"/>
    </row>
    <row r="1731" spans="1:40" ht="15" customHeight="1" x14ac:dyDescent="0.45">
      <c r="A1731" s="13">
        <v>1728</v>
      </c>
      <c r="B1731" s="69" t="s">
        <v>1117</v>
      </c>
      <c r="C1731" s="199" t="s">
        <v>1208</v>
      </c>
      <c r="D1731" s="170"/>
      <c r="E1731" s="170"/>
      <c r="F1731" s="175" t="s">
        <v>275</v>
      </c>
      <c r="G1731" s="69" t="s">
        <v>214</v>
      </c>
      <c r="H1731" s="170"/>
      <c r="I1731" s="170"/>
      <c r="J1731" s="170"/>
      <c r="K1731" s="170"/>
      <c r="L1731" s="170"/>
      <c r="M1731" s="69"/>
      <c r="N1731" s="182" t="s">
        <v>1144</v>
      </c>
      <c r="O1731" s="69" t="s">
        <v>1121</v>
      </c>
      <c r="P1731" s="170"/>
      <c r="Q1731" s="170"/>
      <c r="R1731" s="170" t="s">
        <v>210</v>
      </c>
      <c r="S1731" s="87" t="s">
        <v>356</v>
      </c>
      <c r="T1731" s="87"/>
      <c r="U1731" s="87"/>
      <c r="V1731" s="87"/>
      <c r="W1731" s="94"/>
      <c r="X1731" s="69"/>
      <c r="Y1731" s="170"/>
      <c r="Z1731" s="170"/>
      <c r="AA1731" s="170"/>
      <c r="AB1731" s="170"/>
      <c r="AC1731" s="170"/>
      <c r="AD1731" s="170"/>
      <c r="AE1731" s="170"/>
      <c r="AF1731" s="170"/>
      <c r="AG1731" s="170"/>
      <c r="AH1731" s="69"/>
      <c r="AI1731" s="181"/>
      <c r="AJ1731" s="69"/>
      <c r="AK1731" s="181">
        <v>0</v>
      </c>
      <c r="AL1731" s="170"/>
      <c r="AM1731" s="170"/>
      <c r="AN1731" s="69"/>
    </row>
    <row r="1732" spans="1:40" ht="15" customHeight="1" x14ac:dyDescent="0.45">
      <c r="A1732" s="13">
        <v>1729</v>
      </c>
      <c r="B1732" s="69" t="s">
        <v>1117</v>
      </c>
      <c r="C1732" s="199" t="s">
        <v>1209</v>
      </c>
      <c r="D1732" s="170"/>
      <c r="E1732" s="170"/>
      <c r="F1732" s="175" t="s">
        <v>275</v>
      </c>
      <c r="G1732" s="69" t="s">
        <v>214</v>
      </c>
      <c r="H1732" s="170"/>
      <c r="I1732" s="170"/>
      <c r="J1732" s="170"/>
      <c r="K1732" s="170"/>
      <c r="L1732" s="170"/>
      <c r="M1732" s="69"/>
      <c r="N1732" s="182" t="s">
        <v>1144</v>
      </c>
      <c r="O1732" s="69" t="s">
        <v>1121</v>
      </c>
      <c r="P1732" s="170"/>
      <c r="Q1732" s="170"/>
      <c r="R1732" s="170" t="s">
        <v>210</v>
      </c>
      <c r="S1732" s="87" t="s">
        <v>356</v>
      </c>
      <c r="T1732" s="87"/>
      <c r="U1732" s="87"/>
      <c r="V1732" s="87"/>
      <c r="W1732" s="94"/>
      <c r="X1732" s="69"/>
      <c r="Y1732" s="170"/>
      <c r="Z1732" s="170"/>
      <c r="AA1732" s="170"/>
      <c r="AB1732" s="170"/>
      <c r="AC1732" s="170"/>
      <c r="AD1732" s="170"/>
      <c r="AE1732" s="170"/>
      <c r="AF1732" s="170"/>
      <c r="AG1732" s="170"/>
      <c r="AH1732" s="69"/>
      <c r="AI1732" s="181"/>
      <c r="AJ1732" s="69"/>
      <c r="AK1732" s="181">
        <v>0</v>
      </c>
      <c r="AL1732" s="170"/>
      <c r="AM1732" s="170"/>
      <c r="AN1732" s="69"/>
    </row>
    <row r="1733" spans="1:40" ht="15" customHeight="1" x14ac:dyDescent="0.45">
      <c r="A1733" s="13">
        <v>1730</v>
      </c>
      <c r="B1733" s="69" t="s">
        <v>1117</v>
      </c>
      <c r="C1733" s="199" t="s">
        <v>1210</v>
      </c>
      <c r="D1733" s="170"/>
      <c r="E1733" s="170"/>
      <c r="F1733" s="175" t="s">
        <v>275</v>
      </c>
      <c r="G1733" s="69" t="s">
        <v>214</v>
      </c>
      <c r="H1733" s="170"/>
      <c r="I1733" s="170"/>
      <c r="J1733" s="170"/>
      <c r="K1733" s="170"/>
      <c r="L1733" s="170"/>
      <c r="M1733" s="69"/>
      <c r="N1733" s="182" t="s">
        <v>1149</v>
      </c>
      <c r="O1733" s="69" t="s">
        <v>1121</v>
      </c>
      <c r="P1733" s="170"/>
      <c r="Q1733" s="170"/>
      <c r="R1733" s="170" t="s">
        <v>197</v>
      </c>
      <c r="S1733" s="87" t="s">
        <v>356</v>
      </c>
      <c r="T1733" s="87"/>
      <c r="U1733" s="87"/>
      <c r="V1733" s="87"/>
      <c r="W1733" s="94"/>
      <c r="X1733" s="69"/>
      <c r="Y1733" s="170"/>
      <c r="Z1733" s="170"/>
      <c r="AA1733" s="170"/>
      <c r="AB1733" s="170"/>
      <c r="AC1733" s="170"/>
      <c r="AD1733" s="170"/>
      <c r="AE1733" s="170"/>
      <c r="AF1733" s="170"/>
      <c r="AG1733" s="170"/>
      <c r="AH1733" s="69"/>
      <c r="AI1733" s="181"/>
      <c r="AJ1733" s="69"/>
      <c r="AK1733" s="181">
        <v>0</v>
      </c>
      <c r="AL1733" s="170"/>
      <c r="AM1733" s="170"/>
      <c r="AN1733" s="69"/>
    </row>
    <row r="1734" spans="1:40" ht="15" customHeight="1" x14ac:dyDescent="0.45">
      <c r="A1734" s="13">
        <v>1731</v>
      </c>
      <c r="B1734" s="69" t="s">
        <v>1117</v>
      </c>
      <c r="C1734" s="199" t="s">
        <v>1211</v>
      </c>
      <c r="D1734" s="170"/>
      <c r="E1734" s="170"/>
      <c r="F1734" s="175" t="s">
        <v>275</v>
      </c>
      <c r="G1734" s="69" t="s">
        <v>214</v>
      </c>
      <c r="H1734" s="170"/>
      <c r="I1734" s="170"/>
      <c r="J1734" s="170"/>
      <c r="K1734" s="170"/>
      <c r="L1734" s="170"/>
      <c r="M1734" s="69"/>
      <c r="N1734" s="182" t="s">
        <v>1149</v>
      </c>
      <c r="O1734" s="69" t="s">
        <v>1121</v>
      </c>
      <c r="P1734" s="170"/>
      <c r="Q1734" s="170"/>
      <c r="R1734" s="170" t="s">
        <v>197</v>
      </c>
      <c r="S1734" s="87" t="s">
        <v>356</v>
      </c>
      <c r="T1734" s="87"/>
      <c r="U1734" s="87"/>
      <c r="V1734" s="87"/>
      <c r="W1734" s="94"/>
      <c r="X1734" s="69"/>
      <c r="Y1734" s="170"/>
      <c r="Z1734" s="170"/>
      <c r="AA1734" s="170"/>
      <c r="AB1734" s="170"/>
      <c r="AC1734" s="170"/>
      <c r="AD1734" s="170"/>
      <c r="AE1734" s="170"/>
      <c r="AF1734" s="170"/>
      <c r="AG1734" s="170"/>
      <c r="AH1734" s="69"/>
      <c r="AI1734" s="181"/>
      <c r="AJ1734" s="69"/>
      <c r="AK1734" s="181">
        <v>0</v>
      </c>
      <c r="AL1734" s="170"/>
      <c r="AM1734" s="170"/>
      <c r="AN1734" s="69"/>
    </row>
    <row r="1735" spans="1:40" ht="15" customHeight="1" x14ac:dyDescent="0.45">
      <c r="A1735" s="13">
        <v>1732</v>
      </c>
      <c r="B1735" s="69" t="s">
        <v>1117</v>
      </c>
      <c r="C1735" s="199" t="s">
        <v>1212</v>
      </c>
      <c r="D1735" s="170"/>
      <c r="E1735" s="170"/>
      <c r="F1735" s="175" t="s">
        <v>275</v>
      </c>
      <c r="G1735" s="69" t="s">
        <v>214</v>
      </c>
      <c r="H1735" s="170"/>
      <c r="I1735" s="170"/>
      <c r="J1735" s="170"/>
      <c r="K1735" s="170"/>
      <c r="L1735" s="170"/>
      <c r="M1735" s="69"/>
      <c r="N1735" s="182" t="s">
        <v>1152</v>
      </c>
      <c r="O1735" s="69" t="s">
        <v>1121</v>
      </c>
      <c r="P1735" s="170"/>
      <c r="Q1735" s="170"/>
      <c r="R1735" s="170" t="s">
        <v>197</v>
      </c>
      <c r="S1735" s="87" t="s">
        <v>356</v>
      </c>
      <c r="T1735" s="87"/>
      <c r="U1735" s="87"/>
      <c r="V1735" s="87"/>
      <c r="W1735" s="94"/>
      <c r="X1735" s="69"/>
      <c r="Y1735" s="170"/>
      <c r="Z1735" s="170"/>
      <c r="AA1735" s="170"/>
      <c r="AB1735" s="170"/>
      <c r="AC1735" s="170"/>
      <c r="AD1735" s="170"/>
      <c r="AE1735" s="170"/>
      <c r="AF1735" s="170"/>
      <c r="AG1735" s="170"/>
      <c r="AH1735" s="69"/>
      <c r="AI1735" s="181"/>
      <c r="AJ1735" s="69"/>
      <c r="AK1735" s="181">
        <v>0</v>
      </c>
      <c r="AL1735" s="170"/>
      <c r="AM1735" s="170"/>
      <c r="AN1735" s="69"/>
    </row>
    <row r="1736" spans="1:40" ht="15" customHeight="1" x14ac:dyDescent="0.45">
      <c r="A1736" s="13">
        <v>1733</v>
      </c>
      <c r="B1736" s="69" t="s">
        <v>1117</v>
      </c>
      <c r="C1736" s="199" t="s">
        <v>1213</v>
      </c>
      <c r="D1736" s="170"/>
      <c r="E1736" s="170"/>
      <c r="F1736" s="175" t="s">
        <v>275</v>
      </c>
      <c r="G1736" s="69" t="s">
        <v>214</v>
      </c>
      <c r="H1736" s="170"/>
      <c r="I1736" s="170"/>
      <c r="J1736" s="170"/>
      <c r="K1736" s="170"/>
      <c r="L1736" s="170"/>
      <c r="M1736" s="69"/>
      <c r="N1736" s="182" t="s">
        <v>1152</v>
      </c>
      <c r="O1736" s="69" t="s">
        <v>1121</v>
      </c>
      <c r="P1736" s="170"/>
      <c r="Q1736" s="170"/>
      <c r="R1736" s="170" t="s">
        <v>197</v>
      </c>
      <c r="S1736" s="87" t="s">
        <v>356</v>
      </c>
      <c r="T1736" s="87"/>
      <c r="U1736" s="87"/>
      <c r="V1736" s="87"/>
      <c r="W1736" s="94"/>
      <c r="X1736" s="69"/>
      <c r="Y1736" s="170"/>
      <c r="Z1736" s="170"/>
      <c r="AA1736" s="170"/>
      <c r="AB1736" s="170"/>
      <c r="AC1736" s="170"/>
      <c r="AD1736" s="170"/>
      <c r="AE1736" s="170"/>
      <c r="AF1736" s="170"/>
      <c r="AG1736" s="170"/>
      <c r="AH1736" s="69"/>
      <c r="AI1736" s="181"/>
      <c r="AJ1736" s="69"/>
      <c r="AK1736" s="181">
        <v>0</v>
      </c>
      <c r="AL1736" s="170"/>
      <c r="AM1736" s="170"/>
      <c r="AN1736" s="69"/>
    </row>
    <row r="1737" spans="1:40" ht="15" customHeight="1" x14ac:dyDescent="0.45">
      <c r="A1737" s="13">
        <v>1734</v>
      </c>
      <c r="B1737" s="69" t="s">
        <v>1117</v>
      </c>
      <c r="C1737" s="199" t="s">
        <v>1214</v>
      </c>
      <c r="D1737" s="170"/>
      <c r="E1737" s="170"/>
      <c r="F1737" s="175" t="s">
        <v>275</v>
      </c>
      <c r="G1737" s="69" t="s">
        <v>214</v>
      </c>
      <c r="H1737" s="170"/>
      <c r="I1737" s="170"/>
      <c r="J1737" s="170"/>
      <c r="K1737" s="170"/>
      <c r="L1737" s="170"/>
      <c r="M1737" s="69"/>
      <c r="N1737" s="182" t="s">
        <v>1156</v>
      </c>
      <c r="O1737" s="69" t="s">
        <v>1121</v>
      </c>
      <c r="P1737" s="170"/>
      <c r="Q1737" s="170"/>
      <c r="R1737" s="69" t="s">
        <v>210</v>
      </c>
      <c r="S1737" s="87" t="s">
        <v>356</v>
      </c>
      <c r="T1737" s="87"/>
      <c r="U1737" s="87"/>
      <c r="V1737" s="87"/>
      <c r="W1737" s="94"/>
      <c r="X1737" s="69"/>
      <c r="Y1737" s="170"/>
      <c r="Z1737" s="170"/>
      <c r="AA1737" s="170"/>
      <c r="AB1737" s="170"/>
      <c r="AC1737" s="170"/>
      <c r="AD1737" s="170"/>
      <c r="AE1737" s="170"/>
      <c r="AF1737" s="170"/>
      <c r="AG1737" s="170"/>
      <c r="AH1737" s="69"/>
      <c r="AI1737" s="181"/>
      <c r="AJ1737" s="69"/>
      <c r="AK1737" s="181">
        <v>0</v>
      </c>
      <c r="AL1737" s="170"/>
      <c r="AM1737" s="170"/>
      <c r="AN1737" s="69"/>
    </row>
    <row r="1738" spans="1:40" ht="15" customHeight="1" x14ac:dyDescent="0.45">
      <c r="A1738" s="13">
        <v>1735</v>
      </c>
      <c r="B1738" s="69" t="s">
        <v>1117</v>
      </c>
      <c r="C1738" s="199" t="s">
        <v>1215</v>
      </c>
      <c r="D1738" s="170"/>
      <c r="E1738" s="170"/>
      <c r="F1738" s="175" t="s">
        <v>275</v>
      </c>
      <c r="G1738" s="69" t="s">
        <v>214</v>
      </c>
      <c r="H1738" s="170"/>
      <c r="I1738" s="170"/>
      <c r="J1738" s="170"/>
      <c r="K1738" s="170"/>
      <c r="L1738" s="170"/>
      <c r="M1738" s="69"/>
      <c r="N1738" s="182" t="s">
        <v>1156</v>
      </c>
      <c r="O1738" s="69" t="s">
        <v>1121</v>
      </c>
      <c r="P1738" s="170"/>
      <c r="Q1738" s="170"/>
      <c r="R1738" s="170" t="s">
        <v>210</v>
      </c>
      <c r="S1738" s="87" t="s">
        <v>356</v>
      </c>
      <c r="T1738" s="87"/>
      <c r="U1738" s="87"/>
      <c r="V1738" s="87"/>
      <c r="W1738" s="94"/>
      <c r="X1738" s="69"/>
      <c r="Y1738" s="170"/>
      <c r="Z1738" s="170"/>
      <c r="AA1738" s="170"/>
      <c r="AB1738" s="170"/>
      <c r="AC1738" s="170"/>
      <c r="AD1738" s="170"/>
      <c r="AE1738" s="170"/>
      <c r="AF1738" s="170"/>
      <c r="AG1738" s="170"/>
      <c r="AH1738" s="69"/>
      <c r="AI1738" s="181"/>
      <c r="AJ1738" s="69"/>
      <c r="AK1738" s="181">
        <v>0</v>
      </c>
      <c r="AL1738" s="170"/>
      <c r="AM1738" s="170"/>
      <c r="AN1738" s="69"/>
    </row>
    <row r="1739" spans="1:40" ht="15" customHeight="1" x14ac:dyDescent="0.45">
      <c r="A1739" s="13">
        <v>1736</v>
      </c>
      <c r="B1739" s="69" t="s">
        <v>1117</v>
      </c>
      <c r="C1739" s="199" t="s">
        <v>1216</v>
      </c>
      <c r="D1739" s="170"/>
      <c r="E1739" s="170"/>
      <c r="F1739" s="175" t="s">
        <v>275</v>
      </c>
      <c r="G1739" s="69" t="s">
        <v>214</v>
      </c>
      <c r="H1739" s="170"/>
      <c r="I1739" s="170"/>
      <c r="J1739" s="170"/>
      <c r="K1739" s="170"/>
      <c r="L1739" s="170"/>
      <c r="M1739" s="69"/>
      <c r="N1739" s="182" t="s">
        <v>1159</v>
      </c>
      <c r="O1739" s="69" t="s">
        <v>1121</v>
      </c>
      <c r="P1739" s="170"/>
      <c r="Q1739" s="170"/>
      <c r="R1739" s="170" t="s">
        <v>210</v>
      </c>
      <c r="S1739" s="87" t="s">
        <v>356</v>
      </c>
      <c r="T1739" s="87"/>
      <c r="U1739" s="87"/>
      <c r="V1739" s="87"/>
      <c r="W1739" s="94"/>
      <c r="X1739" s="69"/>
      <c r="Y1739" s="170"/>
      <c r="Z1739" s="170"/>
      <c r="AA1739" s="170"/>
      <c r="AB1739" s="170"/>
      <c r="AC1739" s="170"/>
      <c r="AD1739" s="170"/>
      <c r="AE1739" s="170"/>
      <c r="AF1739" s="170"/>
      <c r="AG1739" s="170"/>
      <c r="AH1739" s="69"/>
      <c r="AI1739" s="181"/>
      <c r="AJ1739" s="69"/>
      <c r="AK1739" s="181">
        <v>0</v>
      </c>
      <c r="AL1739" s="170"/>
      <c r="AM1739" s="170"/>
      <c r="AN1739" s="69"/>
    </row>
    <row r="1740" spans="1:40" ht="15" customHeight="1" x14ac:dyDescent="0.45">
      <c r="A1740" s="13">
        <v>1737</v>
      </c>
      <c r="B1740" s="69" t="s">
        <v>1117</v>
      </c>
      <c r="C1740" s="199" t="s">
        <v>1217</v>
      </c>
      <c r="D1740" s="170"/>
      <c r="E1740" s="170"/>
      <c r="F1740" s="175" t="s">
        <v>275</v>
      </c>
      <c r="G1740" s="69" t="s">
        <v>214</v>
      </c>
      <c r="H1740" s="170"/>
      <c r="I1740" s="170"/>
      <c r="J1740" s="170"/>
      <c r="K1740" s="170"/>
      <c r="L1740" s="170"/>
      <c r="M1740" s="69"/>
      <c r="N1740" s="182" t="s">
        <v>1161</v>
      </c>
      <c r="O1740" s="69" t="s">
        <v>1121</v>
      </c>
      <c r="P1740" s="170"/>
      <c r="Q1740" s="170"/>
      <c r="R1740" s="170" t="s">
        <v>210</v>
      </c>
      <c r="S1740" s="87" t="s">
        <v>356</v>
      </c>
      <c r="T1740" s="87"/>
      <c r="U1740" s="87"/>
      <c r="V1740" s="87"/>
      <c r="W1740" s="94"/>
      <c r="X1740" s="69"/>
      <c r="Y1740" s="170"/>
      <c r="Z1740" s="170"/>
      <c r="AA1740" s="170"/>
      <c r="AB1740" s="170"/>
      <c r="AC1740" s="170"/>
      <c r="AD1740" s="170"/>
      <c r="AE1740" s="170"/>
      <c r="AF1740" s="170"/>
      <c r="AG1740" s="170"/>
      <c r="AH1740" s="69"/>
      <c r="AI1740" s="181"/>
      <c r="AJ1740" s="69"/>
      <c r="AK1740" s="181">
        <v>0</v>
      </c>
      <c r="AL1740" s="170"/>
      <c r="AM1740" s="170"/>
      <c r="AN1740" s="69"/>
    </row>
    <row r="1741" spans="1:40" ht="15" customHeight="1" x14ac:dyDescent="0.45">
      <c r="A1741" s="13">
        <v>1738</v>
      </c>
      <c r="B1741" s="69" t="s">
        <v>1117</v>
      </c>
      <c r="C1741" s="199" t="s">
        <v>1218</v>
      </c>
      <c r="D1741" s="170"/>
      <c r="E1741" s="170"/>
      <c r="F1741" s="175" t="s">
        <v>275</v>
      </c>
      <c r="G1741" s="69" t="s">
        <v>214</v>
      </c>
      <c r="H1741" s="170"/>
      <c r="I1741" s="170"/>
      <c r="J1741" s="170"/>
      <c r="K1741" s="170"/>
      <c r="L1741" s="170"/>
      <c r="M1741" s="69"/>
      <c r="N1741" s="182" t="s">
        <v>1161</v>
      </c>
      <c r="O1741" s="69" t="s">
        <v>1121</v>
      </c>
      <c r="P1741" s="170"/>
      <c r="Q1741" s="170"/>
      <c r="R1741" s="170" t="s">
        <v>210</v>
      </c>
      <c r="S1741" s="87" t="s">
        <v>356</v>
      </c>
      <c r="T1741" s="87"/>
      <c r="U1741" s="87"/>
      <c r="V1741" s="87"/>
      <c r="W1741" s="94"/>
      <c r="X1741" s="69"/>
      <c r="Y1741" s="170"/>
      <c r="Z1741" s="170"/>
      <c r="AA1741" s="170"/>
      <c r="AB1741" s="170"/>
      <c r="AC1741" s="170"/>
      <c r="AD1741" s="170"/>
      <c r="AE1741" s="170"/>
      <c r="AF1741" s="170"/>
      <c r="AG1741" s="170"/>
      <c r="AH1741" s="69"/>
      <c r="AI1741" s="181"/>
      <c r="AJ1741" s="69"/>
      <c r="AK1741" s="181">
        <v>0</v>
      </c>
      <c r="AL1741" s="170"/>
      <c r="AM1741" s="170"/>
      <c r="AN1741" s="69"/>
    </row>
    <row r="1742" spans="1:40" ht="15" customHeight="1" x14ac:dyDescent="0.45">
      <c r="A1742" s="13">
        <v>1739</v>
      </c>
      <c r="B1742" s="69" t="s">
        <v>1117</v>
      </c>
      <c r="C1742" s="199" t="s">
        <v>1219</v>
      </c>
      <c r="D1742" s="170"/>
      <c r="E1742" s="170"/>
      <c r="F1742" s="175" t="s">
        <v>275</v>
      </c>
      <c r="G1742" s="69" t="s">
        <v>214</v>
      </c>
      <c r="H1742" s="170"/>
      <c r="I1742" s="170"/>
      <c r="J1742" s="170"/>
      <c r="K1742" s="170"/>
      <c r="L1742" s="170"/>
      <c r="M1742" s="69"/>
      <c r="N1742" s="182" t="s">
        <v>1164</v>
      </c>
      <c r="O1742" s="69" t="s">
        <v>1121</v>
      </c>
      <c r="P1742" s="170"/>
      <c r="Q1742" s="170"/>
      <c r="R1742" s="170" t="s">
        <v>210</v>
      </c>
      <c r="S1742" s="87" t="s">
        <v>356</v>
      </c>
      <c r="T1742" s="87"/>
      <c r="U1742" s="87"/>
      <c r="V1742" s="87"/>
      <c r="W1742" s="94"/>
      <c r="X1742" s="69"/>
      <c r="Y1742" s="170"/>
      <c r="Z1742" s="170"/>
      <c r="AA1742" s="170"/>
      <c r="AB1742" s="170"/>
      <c r="AC1742" s="170"/>
      <c r="AD1742" s="170"/>
      <c r="AE1742" s="170"/>
      <c r="AF1742" s="170"/>
      <c r="AG1742" s="170"/>
      <c r="AH1742" s="69"/>
      <c r="AI1742" s="181"/>
      <c r="AJ1742" s="69"/>
      <c r="AK1742" s="181">
        <v>0</v>
      </c>
      <c r="AL1742" s="170"/>
      <c r="AM1742" s="170"/>
      <c r="AN1742" s="69"/>
    </row>
    <row r="1743" spans="1:40" ht="15" customHeight="1" x14ac:dyDescent="0.45">
      <c r="A1743" s="13">
        <v>1740</v>
      </c>
      <c r="B1743" s="69" t="s">
        <v>1117</v>
      </c>
      <c r="C1743" s="199" t="s">
        <v>1220</v>
      </c>
      <c r="D1743" s="170"/>
      <c r="E1743" s="170"/>
      <c r="F1743" s="175" t="s">
        <v>275</v>
      </c>
      <c r="G1743" s="69" t="s">
        <v>214</v>
      </c>
      <c r="H1743" s="170"/>
      <c r="I1743" s="170"/>
      <c r="J1743" s="170"/>
      <c r="K1743" s="170"/>
      <c r="L1743" s="170"/>
      <c r="M1743" s="69"/>
      <c r="N1743" s="182" t="s">
        <v>1167</v>
      </c>
      <c r="O1743" s="69" t="s">
        <v>1121</v>
      </c>
      <c r="P1743" s="170"/>
      <c r="Q1743" s="170"/>
      <c r="R1743" s="69" t="s">
        <v>210</v>
      </c>
      <c r="S1743" s="87" t="s">
        <v>356</v>
      </c>
      <c r="T1743" s="87"/>
      <c r="U1743" s="87"/>
      <c r="V1743" s="87"/>
      <c r="W1743" s="94"/>
      <c r="X1743" s="69"/>
      <c r="Y1743" s="170"/>
      <c r="Z1743" s="170"/>
      <c r="AA1743" s="170"/>
      <c r="AB1743" s="170"/>
      <c r="AC1743" s="170"/>
      <c r="AD1743" s="170"/>
      <c r="AE1743" s="170"/>
      <c r="AF1743" s="170"/>
      <c r="AG1743" s="170"/>
      <c r="AH1743" s="69"/>
      <c r="AI1743" s="181"/>
      <c r="AJ1743" s="69"/>
      <c r="AK1743" s="181">
        <v>0</v>
      </c>
      <c r="AL1743" s="170"/>
      <c r="AM1743" s="170"/>
      <c r="AN1743" s="69"/>
    </row>
    <row r="1744" spans="1:40" ht="15" customHeight="1" x14ac:dyDescent="0.45">
      <c r="A1744" s="13">
        <v>1741</v>
      </c>
      <c r="B1744" s="69" t="s">
        <v>1117</v>
      </c>
      <c r="C1744" s="199" t="s">
        <v>1221</v>
      </c>
      <c r="D1744" s="170"/>
      <c r="E1744" s="170"/>
      <c r="F1744" s="175" t="s">
        <v>275</v>
      </c>
      <c r="G1744" s="69" t="s">
        <v>214</v>
      </c>
      <c r="H1744" s="170"/>
      <c r="I1744" s="170"/>
      <c r="J1744" s="170"/>
      <c r="K1744" s="170"/>
      <c r="L1744" s="170"/>
      <c r="M1744" s="69"/>
      <c r="N1744" s="182" t="s">
        <v>1171</v>
      </c>
      <c r="O1744" s="69" t="s">
        <v>1121</v>
      </c>
      <c r="P1744" s="170"/>
      <c r="Q1744" s="170"/>
      <c r="R1744" s="170" t="s">
        <v>210</v>
      </c>
      <c r="S1744" s="87" t="s">
        <v>356</v>
      </c>
      <c r="T1744" s="87"/>
      <c r="U1744" s="87"/>
      <c r="V1744" s="87"/>
      <c r="W1744" s="94"/>
      <c r="X1744" s="69"/>
      <c r="Y1744" s="170"/>
      <c r="Z1744" s="170"/>
      <c r="AA1744" s="170"/>
      <c r="AB1744" s="170"/>
      <c r="AC1744" s="170"/>
      <c r="AD1744" s="170"/>
      <c r="AE1744" s="170"/>
      <c r="AF1744" s="170"/>
      <c r="AG1744" s="170"/>
      <c r="AH1744" s="69"/>
      <c r="AI1744" s="181"/>
      <c r="AJ1744" s="69"/>
      <c r="AK1744" s="181">
        <v>0</v>
      </c>
      <c r="AL1744" s="170"/>
      <c r="AM1744" s="170"/>
      <c r="AN1744" s="69"/>
    </row>
    <row r="1745" spans="1:40" ht="15" customHeight="1" x14ac:dyDescent="0.45">
      <c r="A1745" s="13">
        <v>1742</v>
      </c>
      <c r="B1745" s="69" t="s">
        <v>1117</v>
      </c>
      <c r="C1745" s="199" t="s">
        <v>1222</v>
      </c>
      <c r="D1745" s="170"/>
      <c r="E1745" s="170"/>
      <c r="F1745" s="175" t="s">
        <v>275</v>
      </c>
      <c r="G1745" s="69" t="s">
        <v>214</v>
      </c>
      <c r="H1745" s="170"/>
      <c r="I1745" s="170"/>
      <c r="J1745" s="170"/>
      <c r="K1745" s="170"/>
      <c r="L1745" s="170"/>
      <c r="M1745" s="69"/>
      <c r="N1745" s="182" t="s">
        <v>1175</v>
      </c>
      <c r="O1745" s="69" t="s">
        <v>1121</v>
      </c>
      <c r="P1745" s="170"/>
      <c r="Q1745" s="170"/>
      <c r="R1745" s="170" t="s">
        <v>197</v>
      </c>
      <c r="S1745" s="87" t="s">
        <v>356</v>
      </c>
      <c r="T1745" s="87"/>
      <c r="U1745" s="87"/>
      <c r="V1745" s="87"/>
      <c r="W1745" s="94"/>
      <c r="X1745" s="69"/>
      <c r="Y1745" s="170"/>
      <c r="Z1745" s="170"/>
      <c r="AA1745" s="170"/>
      <c r="AB1745" s="170"/>
      <c r="AC1745" s="170"/>
      <c r="AD1745" s="170"/>
      <c r="AE1745" s="170"/>
      <c r="AF1745" s="170"/>
      <c r="AG1745" s="170"/>
      <c r="AH1745" s="69"/>
      <c r="AI1745" s="181"/>
      <c r="AJ1745" s="69"/>
      <c r="AK1745" s="181">
        <v>0</v>
      </c>
      <c r="AL1745" s="170"/>
      <c r="AM1745" s="170"/>
      <c r="AN1745" s="69"/>
    </row>
    <row r="1746" spans="1:40" ht="15" customHeight="1" x14ac:dyDescent="0.45">
      <c r="A1746" s="13">
        <v>1743</v>
      </c>
      <c r="B1746" s="69" t="s">
        <v>1117</v>
      </c>
      <c r="C1746" s="199" t="s">
        <v>1223</v>
      </c>
      <c r="D1746" s="170"/>
      <c r="E1746" s="170"/>
      <c r="F1746" s="175" t="s">
        <v>275</v>
      </c>
      <c r="G1746" s="69" t="s">
        <v>214</v>
      </c>
      <c r="H1746" s="170"/>
      <c r="I1746" s="170"/>
      <c r="J1746" s="170"/>
      <c r="K1746" s="170"/>
      <c r="L1746" s="170"/>
      <c r="M1746" s="69"/>
      <c r="N1746" s="182" t="s">
        <v>1175</v>
      </c>
      <c r="O1746" s="69" t="s">
        <v>1121</v>
      </c>
      <c r="P1746" s="170"/>
      <c r="Q1746" s="170"/>
      <c r="R1746" s="170" t="s">
        <v>197</v>
      </c>
      <c r="S1746" s="87" t="s">
        <v>356</v>
      </c>
      <c r="T1746" s="87"/>
      <c r="U1746" s="87"/>
      <c r="V1746" s="87"/>
      <c r="W1746" s="94"/>
      <c r="X1746" s="69"/>
      <c r="Y1746" s="170"/>
      <c r="Z1746" s="170"/>
      <c r="AA1746" s="170"/>
      <c r="AB1746" s="170"/>
      <c r="AC1746" s="170"/>
      <c r="AD1746" s="170"/>
      <c r="AE1746" s="170"/>
      <c r="AF1746" s="170"/>
      <c r="AG1746" s="170"/>
      <c r="AH1746" s="69"/>
      <c r="AI1746" s="181"/>
      <c r="AJ1746" s="69"/>
      <c r="AK1746" s="181">
        <v>0</v>
      </c>
      <c r="AL1746" s="170"/>
      <c r="AM1746" s="170"/>
      <c r="AN1746" s="69"/>
    </row>
    <row r="1747" spans="1:40" ht="15" customHeight="1" x14ac:dyDescent="0.45">
      <c r="A1747" s="13">
        <v>1744</v>
      </c>
      <c r="B1747" s="69" t="s">
        <v>1117</v>
      </c>
      <c r="C1747" s="199" t="s">
        <v>1224</v>
      </c>
      <c r="D1747" s="170"/>
      <c r="E1747" s="170"/>
      <c r="F1747" s="175" t="s">
        <v>275</v>
      </c>
      <c r="G1747" s="69" t="s">
        <v>214</v>
      </c>
      <c r="H1747" s="170"/>
      <c r="I1747" s="170"/>
      <c r="J1747" s="170"/>
      <c r="K1747" s="170"/>
      <c r="L1747" s="170"/>
      <c r="M1747" s="69"/>
      <c r="N1747" s="182" t="s">
        <v>1175</v>
      </c>
      <c r="O1747" s="69" t="s">
        <v>1121</v>
      </c>
      <c r="P1747" s="170"/>
      <c r="Q1747" s="170"/>
      <c r="R1747" s="170" t="s">
        <v>197</v>
      </c>
      <c r="S1747" s="87" t="s">
        <v>356</v>
      </c>
      <c r="T1747" s="87"/>
      <c r="U1747" s="87"/>
      <c r="V1747" s="87"/>
      <c r="W1747" s="94"/>
      <c r="X1747" s="69"/>
      <c r="Y1747" s="170"/>
      <c r="Z1747" s="170"/>
      <c r="AA1747" s="170"/>
      <c r="AB1747" s="170"/>
      <c r="AC1747" s="170"/>
      <c r="AD1747" s="170"/>
      <c r="AE1747" s="170"/>
      <c r="AF1747" s="170"/>
      <c r="AG1747" s="170"/>
      <c r="AH1747" s="69"/>
      <c r="AI1747" s="181"/>
      <c r="AJ1747" s="69"/>
      <c r="AK1747" s="181">
        <v>0</v>
      </c>
      <c r="AL1747" s="170"/>
      <c r="AM1747" s="170"/>
      <c r="AN1747" s="69"/>
    </row>
    <row r="1748" spans="1:40" ht="15" customHeight="1" x14ac:dyDescent="0.45">
      <c r="A1748" s="13">
        <v>1745</v>
      </c>
      <c r="B1748" s="69" t="s">
        <v>1117</v>
      </c>
      <c r="C1748" s="199" t="s">
        <v>1225</v>
      </c>
      <c r="D1748" s="170"/>
      <c r="E1748" s="170"/>
      <c r="F1748" s="175" t="s">
        <v>275</v>
      </c>
      <c r="G1748" s="69" t="s">
        <v>214</v>
      </c>
      <c r="H1748" s="170"/>
      <c r="I1748" s="170"/>
      <c r="J1748" s="170"/>
      <c r="K1748" s="170"/>
      <c r="L1748" s="170"/>
      <c r="M1748" s="69"/>
      <c r="N1748" s="182" t="s">
        <v>1179</v>
      </c>
      <c r="O1748" s="69" t="s">
        <v>1121</v>
      </c>
      <c r="P1748" s="170"/>
      <c r="Q1748" s="170"/>
      <c r="R1748" s="170" t="s">
        <v>197</v>
      </c>
      <c r="S1748" s="87" t="s">
        <v>356</v>
      </c>
      <c r="T1748" s="87"/>
      <c r="U1748" s="87"/>
      <c r="V1748" s="87"/>
      <c r="W1748" s="94"/>
      <c r="X1748" s="69"/>
      <c r="Y1748" s="170"/>
      <c r="Z1748" s="170"/>
      <c r="AA1748" s="170"/>
      <c r="AB1748" s="170"/>
      <c r="AC1748" s="170"/>
      <c r="AD1748" s="170"/>
      <c r="AE1748" s="170"/>
      <c r="AF1748" s="170"/>
      <c r="AG1748" s="170"/>
      <c r="AH1748" s="69"/>
      <c r="AI1748" s="181"/>
      <c r="AJ1748" s="69"/>
      <c r="AK1748" s="181">
        <v>0</v>
      </c>
      <c r="AL1748" s="170"/>
      <c r="AM1748" s="170"/>
      <c r="AN1748" s="69"/>
    </row>
    <row r="1749" spans="1:40" ht="15" customHeight="1" x14ac:dyDescent="0.45">
      <c r="A1749" s="13">
        <v>1746</v>
      </c>
      <c r="B1749" s="69" t="s">
        <v>1117</v>
      </c>
      <c r="C1749" s="199" t="s">
        <v>1226</v>
      </c>
      <c r="D1749" s="170"/>
      <c r="E1749" s="170"/>
      <c r="F1749" s="175" t="s">
        <v>275</v>
      </c>
      <c r="G1749" s="69" t="s">
        <v>214</v>
      </c>
      <c r="H1749" s="170"/>
      <c r="I1749" s="170"/>
      <c r="J1749" s="170"/>
      <c r="K1749" s="170"/>
      <c r="L1749" s="170"/>
      <c r="M1749" s="69"/>
      <c r="N1749" s="182" t="s">
        <v>1179</v>
      </c>
      <c r="O1749" s="69" t="s">
        <v>1121</v>
      </c>
      <c r="P1749" s="170"/>
      <c r="Q1749" s="170"/>
      <c r="R1749" s="170" t="s">
        <v>197</v>
      </c>
      <c r="S1749" s="87" t="s">
        <v>356</v>
      </c>
      <c r="T1749" s="87"/>
      <c r="U1749" s="87"/>
      <c r="V1749" s="87"/>
      <c r="W1749" s="94"/>
      <c r="X1749" s="69"/>
      <c r="Y1749" s="170"/>
      <c r="Z1749" s="170"/>
      <c r="AA1749" s="170"/>
      <c r="AB1749" s="170"/>
      <c r="AC1749" s="170"/>
      <c r="AD1749" s="170"/>
      <c r="AE1749" s="170"/>
      <c r="AF1749" s="170"/>
      <c r="AG1749" s="170"/>
      <c r="AH1749" s="69"/>
      <c r="AI1749" s="181"/>
      <c r="AJ1749" s="69"/>
      <c r="AK1749" s="181">
        <v>0</v>
      </c>
      <c r="AL1749" s="170"/>
      <c r="AM1749" s="170"/>
      <c r="AN1749" s="69"/>
    </row>
    <row r="1750" spans="1:40" ht="15" customHeight="1" x14ac:dyDescent="0.45">
      <c r="A1750" s="13">
        <v>1747</v>
      </c>
      <c r="B1750" s="69" t="s">
        <v>1117</v>
      </c>
      <c r="C1750" s="199" t="s">
        <v>1227</v>
      </c>
      <c r="D1750" s="170"/>
      <c r="E1750" s="170"/>
      <c r="F1750" s="175" t="s">
        <v>275</v>
      </c>
      <c r="G1750" s="69" t="s">
        <v>214</v>
      </c>
      <c r="H1750" s="170"/>
      <c r="I1750" s="170"/>
      <c r="J1750" s="170"/>
      <c r="K1750" s="170"/>
      <c r="L1750" s="170"/>
      <c r="M1750" s="69"/>
      <c r="N1750" s="182" t="s">
        <v>1182</v>
      </c>
      <c r="O1750" s="69" t="s">
        <v>1121</v>
      </c>
      <c r="P1750" s="170"/>
      <c r="Q1750" s="170"/>
      <c r="R1750" s="170" t="s">
        <v>197</v>
      </c>
      <c r="S1750" s="87" t="s">
        <v>356</v>
      </c>
      <c r="T1750" s="87"/>
      <c r="U1750" s="87"/>
      <c r="V1750" s="87"/>
      <c r="W1750" s="94"/>
      <c r="X1750" s="69"/>
      <c r="Y1750" s="170"/>
      <c r="Z1750" s="170"/>
      <c r="AA1750" s="170"/>
      <c r="AB1750" s="170"/>
      <c r="AC1750" s="170"/>
      <c r="AD1750" s="170"/>
      <c r="AE1750" s="170"/>
      <c r="AF1750" s="170"/>
      <c r="AG1750" s="170"/>
      <c r="AH1750" s="69"/>
      <c r="AI1750" s="181"/>
      <c r="AJ1750" s="69"/>
      <c r="AK1750" s="181">
        <v>0</v>
      </c>
      <c r="AL1750" s="170"/>
      <c r="AM1750" s="170"/>
      <c r="AN1750" s="69"/>
    </row>
    <row r="1751" spans="1:40" ht="15" customHeight="1" x14ac:dyDescent="0.45">
      <c r="A1751" s="13">
        <v>1748</v>
      </c>
      <c r="B1751" s="69" t="s">
        <v>1117</v>
      </c>
      <c r="C1751" s="199" t="s">
        <v>1228</v>
      </c>
      <c r="D1751" s="170"/>
      <c r="E1751" s="170"/>
      <c r="F1751" s="175" t="s">
        <v>275</v>
      </c>
      <c r="G1751" s="69" t="s">
        <v>214</v>
      </c>
      <c r="H1751" s="170"/>
      <c r="I1751" s="170"/>
      <c r="J1751" s="170"/>
      <c r="K1751" s="170"/>
      <c r="L1751" s="170"/>
      <c r="M1751" s="69"/>
      <c r="N1751" s="182" t="s">
        <v>1184</v>
      </c>
      <c r="O1751" s="69" t="s">
        <v>1121</v>
      </c>
      <c r="P1751" s="170"/>
      <c r="Q1751" s="170"/>
      <c r="R1751" s="170" t="s">
        <v>210</v>
      </c>
      <c r="S1751" s="87" t="s">
        <v>356</v>
      </c>
      <c r="T1751" s="87"/>
      <c r="U1751" s="87"/>
      <c r="V1751" s="87"/>
      <c r="W1751" s="94"/>
      <c r="X1751" s="69"/>
      <c r="Y1751" s="170"/>
      <c r="Z1751" s="170"/>
      <c r="AA1751" s="170"/>
      <c r="AB1751" s="170"/>
      <c r="AC1751" s="170"/>
      <c r="AD1751" s="170"/>
      <c r="AE1751" s="170"/>
      <c r="AF1751" s="170"/>
      <c r="AG1751" s="170"/>
      <c r="AH1751" s="69"/>
      <c r="AI1751" s="181"/>
      <c r="AJ1751" s="69"/>
      <c r="AK1751" s="181">
        <v>0</v>
      </c>
      <c r="AL1751" s="170"/>
      <c r="AM1751" s="170"/>
      <c r="AN1751" s="69"/>
    </row>
    <row r="1752" spans="1:40" ht="15" customHeight="1" x14ac:dyDescent="0.45">
      <c r="A1752" s="13">
        <v>1749</v>
      </c>
      <c r="B1752" s="69" t="s">
        <v>1117</v>
      </c>
      <c r="C1752" s="199" t="s">
        <v>1229</v>
      </c>
      <c r="D1752" s="170"/>
      <c r="E1752" s="170"/>
      <c r="F1752" s="175" t="s">
        <v>275</v>
      </c>
      <c r="G1752" s="69" t="s">
        <v>214</v>
      </c>
      <c r="H1752" s="170"/>
      <c r="I1752" s="170"/>
      <c r="J1752" s="170"/>
      <c r="K1752" s="170"/>
      <c r="L1752" s="170"/>
      <c r="M1752" s="69"/>
      <c r="N1752" s="182" t="s">
        <v>1186</v>
      </c>
      <c r="O1752" s="69" t="s">
        <v>1121</v>
      </c>
      <c r="P1752" s="170"/>
      <c r="Q1752" s="170"/>
      <c r="R1752" s="170" t="s">
        <v>210</v>
      </c>
      <c r="S1752" s="87" t="s">
        <v>356</v>
      </c>
      <c r="T1752" s="87"/>
      <c r="U1752" s="87"/>
      <c r="V1752" s="87"/>
      <c r="W1752" s="94"/>
      <c r="X1752" s="69"/>
      <c r="Y1752" s="170"/>
      <c r="Z1752" s="170"/>
      <c r="AA1752" s="170"/>
      <c r="AB1752" s="170"/>
      <c r="AC1752" s="170"/>
      <c r="AD1752" s="170"/>
      <c r="AE1752" s="170"/>
      <c r="AF1752" s="170"/>
      <c r="AG1752" s="170"/>
      <c r="AH1752" s="69"/>
      <c r="AI1752" s="181"/>
      <c r="AJ1752" s="69"/>
      <c r="AK1752" s="181">
        <v>0</v>
      </c>
      <c r="AL1752" s="170"/>
      <c r="AM1752" s="170"/>
      <c r="AN1752" s="69"/>
    </row>
    <row r="1753" spans="1:40" ht="15" customHeight="1" x14ac:dyDescent="0.45">
      <c r="A1753" s="13">
        <v>1750</v>
      </c>
      <c r="B1753" s="69" t="s">
        <v>1117</v>
      </c>
      <c r="C1753" s="199" t="s">
        <v>1230</v>
      </c>
      <c r="D1753" s="170"/>
      <c r="E1753" s="170"/>
      <c r="F1753" s="175" t="s">
        <v>275</v>
      </c>
      <c r="G1753" s="69" t="s">
        <v>214</v>
      </c>
      <c r="H1753" s="170"/>
      <c r="I1753" s="170"/>
      <c r="J1753" s="170"/>
      <c r="K1753" s="170"/>
      <c r="L1753" s="170"/>
      <c r="M1753" s="69"/>
      <c r="N1753" s="182" t="s">
        <v>1186</v>
      </c>
      <c r="O1753" s="69" t="s">
        <v>1121</v>
      </c>
      <c r="P1753" s="170"/>
      <c r="Q1753" s="170"/>
      <c r="R1753" s="170" t="s">
        <v>210</v>
      </c>
      <c r="S1753" s="87" t="s">
        <v>356</v>
      </c>
      <c r="T1753" s="87"/>
      <c r="U1753" s="87"/>
      <c r="V1753" s="87"/>
      <c r="W1753" s="94"/>
      <c r="X1753" s="69"/>
      <c r="Y1753" s="170"/>
      <c r="Z1753" s="170"/>
      <c r="AA1753" s="170"/>
      <c r="AB1753" s="170"/>
      <c r="AC1753" s="170"/>
      <c r="AD1753" s="170"/>
      <c r="AE1753" s="170"/>
      <c r="AF1753" s="170"/>
      <c r="AG1753" s="170"/>
      <c r="AH1753" s="69"/>
      <c r="AI1753" s="181"/>
      <c r="AJ1753" s="69"/>
      <c r="AK1753" s="181">
        <v>0</v>
      </c>
      <c r="AL1753" s="170"/>
      <c r="AM1753" s="170"/>
      <c r="AN1753" s="69"/>
    </row>
    <row r="1754" spans="1:40" ht="15" customHeight="1" x14ac:dyDescent="0.45">
      <c r="A1754" s="13">
        <v>1751</v>
      </c>
      <c r="B1754" s="69" t="s">
        <v>1117</v>
      </c>
      <c r="C1754" s="199" t="s">
        <v>1231</v>
      </c>
      <c r="D1754" s="170"/>
      <c r="E1754" s="170"/>
      <c r="F1754" s="175" t="s">
        <v>275</v>
      </c>
      <c r="G1754" s="69" t="s">
        <v>214</v>
      </c>
      <c r="H1754" s="170"/>
      <c r="I1754" s="170"/>
      <c r="J1754" s="170"/>
      <c r="K1754" s="170"/>
      <c r="L1754" s="170"/>
      <c r="M1754" s="69"/>
      <c r="N1754" s="182" t="s">
        <v>1186</v>
      </c>
      <c r="O1754" s="69" t="s">
        <v>1121</v>
      </c>
      <c r="P1754" s="170"/>
      <c r="Q1754" s="170"/>
      <c r="R1754" s="170" t="s">
        <v>210</v>
      </c>
      <c r="S1754" s="87" t="s">
        <v>356</v>
      </c>
      <c r="T1754" s="87"/>
      <c r="U1754" s="87"/>
      <c r="V1754" s="87"/>
      <c r="W1754" s="94"/>
      <c r="X1754" s="69"/>
      <c r="Y1754" s="170"/>
      <c r="Z1754" s="170"/>
      <c r="AA1754" s="170"/>
      <c r="AB1754" s="170"/>
      <c r="AC1754" s="170"/>
      <c r="AD1754" s="170"/>
      <c r="AE1754" s="170"/>
      <c r="AF1754" s="170"/>
      <c r="AG1754" s="170"/>
      <c r="AH1754" s="69"/>
      <c r="AI1754" s="181"/>
      <c r="AJ1754" s="69"/>
      <c r="AK1754" s="181">
        <v>0</v>
      </c>
      <c r="AL1754" s="170"/>
      <c r="AM1754" s="170"/>
      <c r="AN1754" s="69"/>
    </row>
    <row r="1755" spans="1:40" ht="15" customHeight="1" x14ac:dyDescent="0.45">
      <c r="A1755" s="13">
        <v>1752</v>
      </c>
      <c r="B1755" s="69" t="s">
        <v>1117</v>
      </c>
      <c r="C1755" s="199" t="s">
        <v>1232</v>
      </c>
      <c r="D1755" s="170"/>
      <c r="E1755" s="170"/>
      <c r="F1755" s="175" t="s">
        <v>275</v>
      </c>
      <c r="G1755" s="69" t="s">
        <v>214</v>
      </c>
      <c r="H1755" s="170"/>
      <c r="I1755" s="170"/>
      <c r="J1755" s="170"/>
      <c r="K1755" s="170"/>
      <c r="L1755" s="170"/>
      <c r="M1755" s="69"/>
      <c r="N1755" s="182" t="s">
        <v>1190</v>
      </c>
      <c r="O1755" s="69" t="s">
        <v>1121</v>
      </c>
      <c r="P1755" s="170"/>
      <c r="Q1755" s="170"/>
      <c r="R1755" s="170" t="s">
        <v>210</v>
      </c>
      <c r="S1755" s="87" t="s">
        <v>356</v>
      </c>
      <c r="T1755" s="87"/>
      <c r="U1755" s="87"/>
      <c r="V1755" s="87"/>
      <c r="W1755" s="94"/>
      <c r="X1755" s="69"/>
      <c r="Y1755" s="170"/>
      <c r="Z1755" s="170"/>
      <c r="AA1755" s="170"/>
      <c r="AB1755" s="170"/>
      <c r="AC1755" s="170"/>
      <c r="AD1755" s="170"/>
      <c r="AE1755" s="170"/>
      <c r="AF1755" s="170"/>
      <c r="AG1755" s="170"/>
      <c r="AH1755" s="69"/>
      <c r="AI1755" s="181"/>
      <c r="AJ1755" s="69"/>
      <c r="AK1755" s="181">
        <v>0</v>
      </c>
      <c r="AL1755" s="170"/>
      <c r="AM1755" s="170"/>
      <c r="AN1755" s="69"/>
    </row>
    <row r="1756" spans="1:40" ht="15" customHeight="1" x14ac:dyDescent="0.45">
      <c r="A1756" s="36">
        <v>1753</v>
      </c>
      <c r="B1756" s="173" t="s">
        <v>1117</v>
      </c>
      <c r="C1756" s="201" t="s">
        <v>1233</v>
      </c>
      <c r="D1756" s="171"/>
      <c r="E1756" s="171"/>
      <c r="F1756" s="257" t="s">
        <v>275</v>
      </c>
      <c r="G1756" s="171" t="s">
        <v>214</v>
      </c>
      <c r="H1756" s="171"/>
      <c r="I1756" s="171"/>
      <c r="J1756" s="171"/>
      <c r="K1756" s="171"/>
      <c r="L1756" s="171"/>
      <c r="M1756" s="171"/>
      <c r="N1756" s="263" t="s">
        <v>1192</v>
      </c>
      <c r="O1756" s="171" t="s">
        <v>1121</v>
      </c>
      <c r="P1756" s="171"/>
      <c r="Q1756" s="171"/>
      <c r="R1756" s="171" t="s">
        <v>210</v>
      </c>
      <c r="S1756" s="87" t="s">
        <v>356</v>
      </c>
      <c r="T1756" s="87"/>
      <c r="U1756" s="87"/>
      <c r="V1756" s="87"/>
      <c r="W1756" s="94"/>
      <c r="X1756" s="171"/>
      <c r="Y1756" s="171"/>
      <c r="Z1756" s="171"/>
      <c r="AA1756" s="171"/>
      <c r="AB1756" s="171"/>
      <c r="AC1756" s="171"/>
      <c r="AD1756" s="171"/>
      <c r="AE1756" s="171"/>
      <c r="AF1756" s="171"/>
      <c r="AG1756" s="171"/>
      <c r="AH1756" s="171"/>
      <c r="AI1756" s="183"/>
      <c r="AJ1756" s="171"/>
      <c r="AK1756" s="183">
        <v>0</v>
      </c>
      <c r="AL1756" s="171"/>
      <c r="AM1756" s="171"/>
      <c r="AN1756" s="173"/>
    </row>
    <row r="1757" spans="1:40" ht="15" customHeight="1" x14ac:dyDescent="0.45">
      <c r="A1757" s="13">
        <v>1754</v>
      </c>
      <c r="B1757" s="42" t="s">
        <v>1234</v>
      </c>
      <c r="C1757" s="192" t="s">
        <v>1235</v>
      </c>
      <c r="D1757" s="42"/>
      <c r="E1757" s="42">
        <v>2018</v>
      </c>
      <c r="F1757" s="69" t="s">
        <v>1236</v>
      </c>
      <c r="G1757" s="69" t="s">
        <v>214</v>
      </c>
      <c r="H1757" s="42" t="s">
        <v>1237</v>
      </c>
      <c r="I1757" s="42" t="s">
        <v>1238</v>
      </c>
      <c r="J1757" s="42"/>
      <c r="K1757" s="42"/>
      <c r="L1757" s="42"/>
      <c r="N1757" s="181" t="s">
        <v>1239</v>
      </c>
      <c r="O1757" s="69" t="s">
        <v>1240</v>
      </c>
      <c r="P1757" s="42"/>
      <c r="Q1757" s="42"/>
      <c r="R1757" s="42" t="s">
        <v>230</v>
      </c>
      <c r="S1757" s="87" t="s">
        <v>426</v>
      </c>
      <c r="T1757" s="87"/>
      <c r="U1757" s="87"/>
      <c r="V1757" s="87"/>
      <c r="W1757" s="94"/>
      <c r="Y1757" s="42"/>
      <c r="Z1757" s="42"/>
      <c r="AA1757" s="42"/>
      <c r="AB1757" s="42"/>
      <c r="AC1757" s="42"/>
      <c r="AD1757" s="42"/>
      <c r="AE1757" s="42"/>
      <c r="AF1757" s="42"/>
      <c r="AG1757" s="42"/>
      <c r="AL1757" s="42"/>
      <c r="AM1757" s="42"/>
      <c r="AN1757" s="42"/>
    </row>
    <row r="1758" spans="1:40" ht="15" customHeight="1" x14ac:dyDescent="0.45">
      <c r="A1758" s="13">
        <v>1755</v>
      </c>
      <c r="B1758" s="42" t="s">
        <v>1234</v>
      </c>
      <c r="C1758" s="192" t="s">
        <v>1235</v>
      </c>
      <c r="F1758" s="69" t="s">
        <v>1241</v>
      </c>
      <c r="G1758" s="69" t="s">
        <v>214</v>
      </c>
      <c r="H1758" s="42" t="s">
        <v>1237</v>
      </c>
      <c r="I1758" s="42" t="s">
        <v>1238</v>
      </c>
      <c r="N1758" s="181" t="s">
        <v>1239</v>
      </c>
      <c r="O1758" s="69" t="s">
        <v>1240</v>
      </c>
      <c r="R1758" s="42" t="s">
        <v>230</v>
      </c>
      <c r="S1758" s="87" t="s">
        <v>426</v>
      </c>
      <c r="T1758" s="87"/>
      <c r="U1758" s="87"/>
      <c r="V1758" s="87"/>
      <c r="W1758" s="94"/>
    </row>
    <row r="1759" spans="1:40" ht="15" customHeight="1" x14ac:dyDescent="0.45">
      <c r="A1759" s="13">
        <v>1756</v>
      </c>
      <c r="B1759" s="42" t="s">
        <v>1234</v>
      </c>
      <c r="C1759" s="192" t="s">
        <v>1235</v>
      </c>
      <c r="F1759" s="69" t="s">
        <v>1242</v>
      </c>
      <c r="G1759" s="69" t="s">
        <v>214</v>
      </c>
      <c r="H1759" s="42" t="s">
        <v>1237</v>
      </c>
      <c r="I1759" s="42" t="s">
        <v>1238</v>
      </c>
      <c r="N1759" s="181" t="s">
        <v>1239</v>
      </c>
      <c r="O1759" s="69" t="s">
        <v>1240</v>
      </c>
      <c r="R1759" s="42" t="s">
        <v>230</v>
      </c>
      <c r="S1759" s="87" t="s">
        <v>426</v>
      </c>
      <c r="T1759" s="87"/>
      <c r="U1759" s="87"/>
      <c r="V1759" s="87"/>
      <c r="W1759" s="94"/>
    </row>
    <row r="1760" spans="1:40" ht="15" customHeight="1" x14ac:dyDescent="0.45">
      <c r="A1760" s="13">
        <v>1757</v>
      </c>
      <c r="B1760" s="42" t="s">
        <v>1234</v>
      </c>
      <c r="C1760" s="192" t="s">
        <v>1235</v>
      </c>
      <c r="F1760" s="69" t="s">
        <v>1243</v>
      </c>
      <c r="G1760" s="69" t="s">
        <v>214</v>
      </c>
      <c r="H1760" s="42" t="s">
        <v>1237</v>
      </c>
      <c r="I1760" s="42" t="s">
        <v>1238</v>
      </c>
      <c r="N1760" s="181" t="s">
        <v>1244</v>
      </c>
      <c r="O1760" s="69" t="s">
        <v>1240</v>
      </c>
      <c r="R1760" s="42" t="s">
        <v>230</v>
      </c>
      <c r="S1760" s="87" t="s">
        <v>426</v>
      </c>
      <c r="T1760" s="87"/>
      <c r="U1760" s="87"/>
      <c r="V1760" s="87"/>
      <c r="W1760" s="94"/>
    </row>
    <row r="1761" spans="1:40" ht="15" customHeight="1" x14ac:dyDescent="0.45">
      <c r="A1761" s="13">
        <v>1758</v>
      </c>
      <c r="B1761" s="42" t="s">
        <v>1234</v>
      </c>
      <c r="C1761" s="192" t="s">
        <v>1235</v>
      </c>
      <c r="F1761" s="69" t="s">
        <v>1245</v>
      </c>
      <c r="G1761" s="69" t="s">
        <v>214</v>
      </c>
      <c r="H1761" s="42" t="s">
        <v>1237</v>
      </c>
      <c r="I1761" s="42" t="s">
        <v>1238</v>
      </c>
      <c r="N1761" s="181" t="s">
        <v>1244</v>
      </c>
      <c r="O1761" s="69" t="s">
        <v>1240</v>
      </c>
      <c r="R1761" s="42" t="s">
        <v>230</v>
      </c>
      <c r="S1761" s="87" t="s">
        <v>426</v>
      </c>
      <c r="T1761" s="87"/>
      <c r="U1761" s="87"/>
      <c r="V1761" s="87"/>
      <c r="W1761" s="94"/>
    </row>
    <row r="1762" spans="1:40" ht="15" customHeight="1" x14ac:dyDescent="0.45">
      <c r="A1762" s="13">
        <v>1759</v>
      </c>
      <c r="B1762" s="42" t="s">
        <v>1234</v>
      </c>
      <c r="C1762" s="192" t="s">
        <v>1235</v>
      </c>
      <c r="F1762" s="69" t="s">
        <v>1246</v>
      </c>
      <c r="G1762" s="69" t="s">
        <v>214</v>
      </c>
      <c r="H1762" s="42" t="s">
        <v>1237</v>
      </c>
      <c r="I1762" s="42" t="s">
        <v>1238</v>
      </c>
      <c r="N1762" s="181" t="s">
        <v>1244</v>
      </c>
      <c r="O1762" s="69" t="s">
        <v>1240</v>
      </c>
      <c r="R1762" s="42" t="s">
        <v>230</v>
      </c>
      <c r="S1762" s="87" t="s">
        <v>426</v>
      </c>
      <c r="T1762" s="87"/>
      <c r="U1762" s="87"/>
      <c r="V1762" s="87"/>
      <c r="W1762" s="94"/>
    </row>
    <row r="1763" spans="1:40" s="44" customFormat="1" ht="15" customHeight="1" x14ac:dyDescent="0.45">
      <c r="A1763" s="39">
        <v>1760</v>
      </c>
      <c r="B1763" s="42" t="s">
        <v>1234</v>
      </c>
      <c r="C1763" s="192" t="s">
        <v>1235</v>
      </c>
      <c r="D1763" s="42"/>
      <c r="E1763" s="42"/>
      <c r="F1763" s="69" t="s">
        <v>1247</v>
      </c>
      <c r="G1763" s="69" t="s">
        <v>214</v>
      </c>
      <c r="H1763" s="42" t="s">
        <v>1237</v>
      </c>
      <c r="I1763" s="42" t="s">
        <v>1238</v>
      </c>
      <c r="J1763" s="42"/>
      <c r="K1763" s="42"/>
      <c r="L1763" s="42"/>
      <c r="M1763" s="42"/>
      <c r="N1763" s="69" t="s">
        <v>1244</v>
      </c>
      <c r="O1763" s="69" t="s">
        <v>1240</v>
      </c>
      <c r="P1763" s="42"/>
      <c r="Q1763" s="42"/>
      <c r="R1763" s="42" t="s">
        <v>230</v>
      </c>
      <c r="S1763" s="87" t="s">
        <v>426</v>
      </c>
      <c r="T1763" s="87"/>
      <c r="U1763" s="87"/>
      <c r="V1763" s="87"/>
      <c r="W1763" s="94"/>
      <c r="X1763" s="42"/>
      <c r="Y1763" s="42"/>
      <c r="Z1763" s="42"/>
      <c r="AA1763" s="42"/>
      <c r="AB1763" s="42"/>
      <c r="AC1763" s="42"/>
      <c r="AD1763" s="42"/>
      <c r="AE1763" s="42"/>
      <c r="AF1763" s="42"/>
      <c r="AG1763" s="42"/>
      <c r="AH1763" s="42"/>
      <c r="AI1763" s="42"/>
      <c r="AJ1763" s="42"/>
      <c r="AK1763" s="42"/>
      <c r="AL1763" s="42"/>
      <c r="AM1763" s="42"/>
      <c r="AN1763" s="42"/>
    </row>
    <row r="1764" spans="1:40" ht="15" customHeight="1" x14ac:dyDescent="0.45">
      <c r="A1764" s="13">
        <v>1761</v>
      </c>
      <c r="B1764" s="42" t="s">
        <v>1234</v>
      </c>
      <c r="C1764" s="192" t="s">
        <v>1235</v>
      </c>
      <c r="F1764" s="69" t="s">
        <v>1248</v>
      </c>
      <c r="G1764" s="69" t="s">
        <v>214</v>
      </c>
      <c r="H1764" s="42" t="s">
        <v>1237</v>
      </c>
      <c r="I1764" s="42" t="s">
        <v>1238</v>
      </c>
      <c r="N1764" s="181" t="s">
        <v>1244</v>
      </c>
      <c r="O1764" s="69" t="s">
        <v>1240</v>
      </c>
      <c r="R1764" s="42" t="s">
        <v>230</v>
      </c>
      <c r="S1764" s="87" t="s">
        <v>426</v>
      </c>
      <c r="T1764" s="87"/>
      <c r="U1764" s="87"/>
      <c r="V1764" s="87"/>
      <c r="W1764" s="94"/>
    </row>
    <row r="1765" spans="1:40" ht="15" customHeight="1" x14ac:dyDescent="0.45">
      <c r="A1765" s="13">
        <v>1762</v>
      </c>
      <c r="B1765" s="42" t="s">
        <v>1234</v>
      </c>
      <c r="C1765" s="192" t="s">
        <v>1235</v>
      </c>
      <c r="F1765" s="69" t="s">
        <v>1249</v>
      </c>
      <c r="G1765" s="69" t="s">
        <v>214</v>
      </c>
      <c r="H1765" s="42" t="s">
        <v>1237</v>
      </c>
      <c r="I1765" s="42" t="s">
        <v>1238</v>
      </c>
      <c r="N1765" s="181" t="s">
        <v>1244</v>
      </c>
      <c r="O1765" s="69" t="s">
        <v>1240</v>
      </c>
      <c r="R1765" s="42" t="s">
        <v>230</v>
      </c>
      <c r="S1765" s="87" t="s">
        <v>426</v>
      </c>
      <c r="T1765" s="87"/>
      <c r="U1765" s="87"/>
      <c r="V1765" s="87"/>
      <c r="W1765" s="94"/>
    </row>
    <row r="1766" spans="1:40" ht="15" customHeight="1" x14ac:dyDescent="0.45">
      <c r="A1766" s="13">
        <v>1763</v>
      </c>
      <c r="B1766" s="42" t="s">
        <v>1234</v>
      </c>
      <c r="C1766" s="192" t="s">
        <v>1235</v>
      </c>
      <c r="F1766" s="69" t="s">
        <v>1250</v>
      </c>
      <c r="G1766" s="69" t="s">
        <v>214</v>
      </c>
      <c r="H1766" s="42" t="s">
        <v>1237</v>
      </c>
      <c r="I1766" s="42" t="s">
        <v>1238</v>
      </c>
      <c r="N1766" s="181" t="s">
        <v>1244</v>
      </c>
      <c r="O1766" s="69" t="s">
        <v>1240</v>
      </c>
      <c r="R1766" s="42" t="s">
        <v>230</v>
      </c>
      <c r="S1766" s="87" t="s">
        <v>426</v>
      </c>
      <c r="T1766" s="87"/>
      <c r="U1766" s="87"/>
      <c r="V1766" s="87"/>
      <c r="W1766" s="94"/>
    </row>
    <row r="1767" spans="1:40" ht="15" customHeight="1" x14ac:dyDescent="0.45">
      <c r="A1767" s="13">
        <v>1764</v>
      </c>
      <c r="B1767" s="42" t="s">
        <v>1234</v>
      </c>
      <c r="C1767" s="192" t="s">
        <v>1235</v>
      </c>
      <c r="F1767" s="69" t="s">
        <v>1251</v>
      </c>
      <c r="G1767" s="69" t="s">
        <v>214</v>
      </c>
      <c r="H1767" s="42" t="s">
        <v>1237</v>
      </c>
      <c r="I1767" s="42" t="s">
        <v>1238</v>
      </c>
      <c r="N1767" s="181" t="s">
        <v>1244</v>
      </c>
      <c r="O1767" s="69" t="s">
        <v>1240</v>
      </c>
      <c r="R1767" s="42" t="s">
        <v>230</v>
      </c>
      <c r="S1767" s="87" t="s">
        <v>426</v>
      </c>
      <c r="T1767" s="87"/>
      <c r="U1767" s="87"/>
      <c r="V1767" s="87"/>
      <c r="W1767" s="94"/>
    </row>
    <row r="1768" spans="1:40" ht="15" customHeight="1" x14ac:dyDescent="0.45">
      <c r="A1768" s="13">
        <v>1765</v>
      </c>
      <c r="B1768" s="42" t="s">
        <v>1234</v>
      </c>
      <c r="C1768" s="192" t="s">
        <v>1235</v>
      </c>
      <c r="F1768" s="69" t="s">
        <v>1252</v>
      </c>
      <c r="G1768" s="69" t="s">
        <v>214</v>
      </c>
      <c r="H1768" s="42" t="s">
        <v>1237</v>
      </c>
      <c r="I1768" s="42" t="s">
        <v>1238</v>
      </c>
      <c r="N1768" s="181" t="s">
        <v>1244</v>
      </c>
      <c r="O1768" s="69" t="s">
        <v>1240</v>
      </c>
      <c r="R1768" s="42" t="s">
        <v>230</v>
      </c>
      <c r="S1768" s="87" t="s">
        <v>426</v>
      </c>
      <c r="T1768" s="87"/>
      <c r="U1768" s="87"/>
      <c r="V1768" s="87"/>
      <c r="W1768" s="94"/>
    </row>
    <row r="1769" spans="1:40" ht="15" customHeight="1" x14ac:dyDescent="0.45">
      <c r="A1769" s="13">
        <v>1766</v>
      </c>
      <c r="B1769" s="42" t="s">
        <v>1234</v>
      </c>
      <c r="C1769" s="192" t="s">
        <v>1235</v>
      </c>
      <c r="F1769" s="69" t="s">
        <v>1253</v>
      </c>
      <c r="G1769" s="69" t="s">
        <v>214</v>
      </c>
      <c r="H1769" s="42" t="s">
        <v>1237</v>
      </c>
      <c r="I1769" s="42" t="s">
        <v>1238</v>
      </c>
      <c r="N1769" s="181" t="s">
        <v>1244</v>
      </c>
      <c r="O1769" s="69" t="s">
        <v>1240</v>
      </c>
      <c r="R1769" s="42" t="s">
        <v>230</v>
      </c>
      <c r="S1769" s="87" t="s">
        <v>426</v>
      </c>
      <c r="T1769" s="87"/>
      <c r="U1769" s="87"/>
      <c r="V1769" s="87"/>
      <c r="W1769" s="94"/>
    </row>
    <row r="1770" spans="1:40" ht="15" customHeight="1" x14ac:dyDescent="0.45">
      <c r="A1770" s="13">
        <v>1767</v>
      </c>
      <c r="B1770" s="42" t="s">
        <v>1234</v>
      </c>
      <c r="C1770" s="192" t="s">
        <v>1235</v>
      </c>
      <c r="F1770" s="69" t="s">
        <v>1254</v>
      </c>
      <c r="G1770" s="69" t="s">
        <v>214</v>
      </c>
      <c r="H1770" s="42" t="s">
        <v>1237</v>
      </c>
      <c r="I1770" s="42" t="s">
        <v>1238</v>
      </c>
      <c r="N1770" s="181" t="s">
        <v>1255</v>
      </c>
      <c r="O1770" s="69" t="s">
        <v>1240</v>
      </c>
      <c r="R1770" s="42" t="s">
        <v>230</v>
      </c>
      <c r="S1770" s="87" t="s">
        <v>426</v>
      </c>
      <c r="T1770" s="87"/>
      <c r="U1770" s="87"/>
      <c r="V1770" s="87"/>
      <c r="W1770" s="94"/>
    </row>
    <row r="1771" spans="1:40" ht="15" customHeight="1" x14ac:dyDescent="0.45">
      <c r="A1771" s="13">
        <v>1768</v>
      </c>
      <c r="B1771" s="42" t="s">
        <v>1234</v>
      </c>
      <c r="C1771" s="192" t="s">
        <v>1235</v>
      </c>
      <c r="F1771" s="69" t="s">
        <v>1256</v>
      </c>
      <c r="G1771" s="69" t="s">
        <v>214</v>
      </c>
      <c r="H1771" s="42" t="s">
        <v>1237</v>
      </c>
      <c r="I1771" s="42" t="s">
        <v>1238</v>
      </c>
      <c r="N1771" s="181" t="s">
        <v>1255</v>
      </c>
      <c r="O1771" s="69" t="s">
        <v>1240</v>
      </c>
      <c r="R1771" s="42" t="s">
        <v>230</v>
      </c>
      <c r="S1771" s="87" t="s">
        <v>426</v>
      </c>
      <c r="T1771" s="87"/>
      <c r="U1771" s="87"/>
      <c r="V1771" s="87"/>
      <c r="W1771" s="94"/>
    </row>
    <row r="1772" spans="1:40" ht="15" customHeight="1" x14ac:dyDescent="0.45">
      <c r="A1772" s="13">
        <v>1769</v>
      </c>
      <c r="B1772" s="42" t="s">
        <v>1234</v>
      </c>
      <c r="C1772" s="192" t="s">
        <v>1235</v>
      </c>
      <c r="F1772" s="69" t="s">
        <v>1257</v>
      </c>
      <c r="G1772" s="69" t="s">
        <v>214</v>
      </c>
      <c r="H1772" s="42" t="s">
        <v>1237</v>
      </c>
      <c r="I1772" s="42" t="s">
        <v>1238</v>
      </c>
      <c r="N1772" s="181" t="s">
        <v>1255</v>
      </c>
      <c r="O1772" s="69" t="s">
        <v>1240</v>
      </c>
      <c r="R1772" s="42" t="s">
        <v>230</v>
      </c>
      <c r="S1772" s="87" t="s">
        <v>426</v>
      </c>
      <c r="T1772" s="87"/>
      <c r="U1772" s="87"/>
      <c r="V1772" s="87"/>
      <c r="W1772" s="94"/>
    </row>
    <row r="1773" spans="1:40" ht="15" customHeight="1" x14ac:dyDescent="0.45">
      <c r="A1773" s="13">
        <v>1770</v>
      </c>
      <c r="B1773" s="42" t="s">
        <v>1234</v>
      </c>
      <c r="C1773" s="192" t="s">
        <v>1235</v>
      </c>
      <c r="F1773" s="69" t="s">
        <v>1258</v>
      </c>
      <c r="G1773" s="69" t="s">
        <v>214</v>
      </c>
      <c r="H1773" s="42" t="s">
        <v>1237</v>
      </c>
      <c r="I1773" s="42" t="s">
        <v>1238</v>
      </c>
      <c r="N1773" s="181" t="s">
        <v>1255</v>
      </c>
      <c r="O1773" s="69" t="s">
        <v>1240</v>
      </c>
      <c r="R1773" s="42" t="s">
        <v>230</v>
      </c>
      <c r="S1773" s="87" t="s">
        <v>426</v>
      </c>
      <c r="T1773" s="87"/>
      <c r="U1773" s="87"/>
      <c r="V1773" s="87"/>
      <c r="W1773" s="94"/>
    </row>
    <row r="1774" spans="1:40" ht="15" customHeight="1" x14ac:dyDescent="0.45">
      <c r="A1774" s="13">
        <v>1771</v>
      </c>
      <c r="B1774" s="42" t="s">
        <v>1234</v>
      </c>
      <c r="C1774" s="192" t="s">
        <v>1235</v>
      </c>
      <c r="F1774" s="69" t="s">
        <v>1259</v>
      </c>
      <c r="G1774" s="69" t="s">
        <v>214</v>
      </c>
      <c r="H1774" s="42" t="s">
        <v>1237</v>
      </c>
      <c r="I1774" s="42" t="s">
        <v>1238</v>
      </c>
      <c r="N1774" s="181" t="s">
        <v>1260</v>
      </c>
      <c r="O1774" s="69" t="s">
        <v>1240</v>
      </c>
      <c r="R1774" s="42" t="s">
        <v>230</v>
      </c>
      <c r="S1774" s="87" t="s">
        <v>426</v>
      </c>
      <c r="T1774" s="87"/>
      <c r="U1774" s="87"/>
      <c r="V1774" s="87"/>
      <c r="W1774" s="94"/>
    </row>
    <row r="1775" spans="1:40" ht="15" customHeight="1" x14ac:dyDescent="0.45">
      <c r="A1775" s="13">
        <v>1772</v>
      </c>
      <c r="B1775" s="42" t="s">
        <v>1234</v>
      </c>
      <c r="C1775" s="192" t="s">
        <v>1235</v>
      </c>
      <c r="F1775" s="69" t="s">
        <v>1261</v>
      </c>
      <c r="G1775" s="69" t="s">
        <v>214</v>
      </c>
      <c r="H1775" s="42" t="s">
        <v>1237</v>
      </c>
      <c r="I1775" s="42" t="s">
        <v>1238</v>
      </c>
      <c r="N1775" s="181" t="s">
        <v>1260</v>
      </c>
      <c r="O1775" s="69" t="s">
        <v>1240</v>
      </c>
      <c r="R1775" s="42" t="s">
        <v>230</v>
      </c>
      <c r="S1775" s="87" t="s">
        <v>426</v>
      </c>
      <c r="T1775" s="87"/>
      <c r="U1775" s="87"/>
      <c r="V1775" s="87"/>
      <c r="W1775" s="94"/>
    </row>
    <row r="1776" spans="1:40" ht="15" customHeight="1" x14ac:dyDescent="0.45">
      <c r="A1776" s="13">
        <v>1773</v>
      </c>
      <c r="B1776" s="42" t="s">
        <v>1234</v>
      </c>
      <c r="C1776" s="192" t="s">
        <v>1235</v>
      </c>
      <c r="F1776" s="69" t="s">
        <v>1262</v>
      </c>
      <c r="G1776" s="69" t="s">
        <v>214</v>
      </c>
      <c r="H1776" s="42" t="s">
        <v>1237</v>
      </c>
      <c r="I1776" s="42" t="s">
        <v>1238</v>
      </c>
      <c r="N1776" s="181" t="s">
        <v>1260</v>
      </c>
      <c r="O1776" s="69" t="s">
        <v>1240</v>
      </c>
      <c r="R1776" s="42" t="s">
        <v>230</v>
      </c>
      <c r="S1776" s="87" t="s">
        <v>426</v>
      </c>
      <c r="T1776" s="87"/>
      <c r="U1776" s="87"/>
      <c r="V1776" s="87"/>
      <c r="W1776" s="94"/>
    </row>
    <row r="1777" spans="1:41" ht="15" customHeight="1" x14ac:dyDescent="0.45">
      <c r="A1777" s="13">
        <v>1774</v>
      </c>
      <c r="B1777" s="42" t="s">
        <v>1234</v>
      </c>
      <c r="C1777" s="192" t="s">
        <v>1235</v>
      </c>
      <c r="F1777" s="69" t="s">
        <v>1263</v>
      </c>
      <c r="G1777" s="69" t="s">
        <v>214</v>
      </c>
      <c r="H1777" s="42" t="s">
        <v>1237</v>
      </c>
      <c r="I1777" s="42" t="s">
        <v>1238</v>
      </c>
      <c r="N1777" s="181" t="s">
        <v>1260</v>
      </c>
      <c r="O1777" s="69" t="s">
        <v>1240</v>
      </c>
      <c r="R1777" s="42" t="s">
        <v>230</v>
      </c>
      <c r="S1777" s="87" t="s">
        <v>426</v>
      </c>
      <c r="T1777" s="87"/>
      <c r="U1777" s="87"/>
      <c r="V1777" s="87"/>
      <c r="W1777" s="94"/>
    </row>
    <row r="1778" spans="1:41" ht="15" customHeight="1" x14ac:dyDescent="0.45">
      <c r="A1778" s="13">
        <v>1775</v>
      </c>
      <c r="B1778" s="42" t="s">
        <v>1234</v>
      </c>
      <c r="C1778" s="192" t="s">
        <v>1235</v>
      </c>
      <c r="F1778" s="69" t="s">
        <v>1264</v>
      </c>
      <c r="G1778" s="69" t="s">
        <v>214</v>
      </c>
      <c r="H1778" s="42" t="s">
        <v>1237</v>
      </c>
      <c r="I1778" s="42" t="s">
        <v>1238</v>
      </c>
      <c r="N1778" s="181" t="s">
        <v>1260</v>
      </c>
      <c r="O1778" s="69" t="s">
        <v>1240</v>
      </c>
      <c r="R1778" s="42" t="s">
        <v>230</v>
      </c>
      <c r="S1778" s="87" t="s">
        <v>426</v>
      </c>
      <c r="T1778" s="87"/>
      <c r="U1778" s="87"/>
      <c r="V1778" s="87"/>
      <c r="W1778" s="94"/>
    </row>
    <row r="1779" spans="1:41" ht="15" customHeight="1" x14ac:dyDescent="0.45">
      <c r="A1779" s="13">
        <v>1776</v>
      </c>
      <c r="B1779" s="42" t="s">
        <v>1234</v>
      </c>
      <c r="C1779" s="192" t="s">
        <v>1235</v>
      </c>
      <c r="F1779" s="69" t="s">
        <v>1265</v>
      </c>
      <c r="G1779" s="69" t="s">
        <v>214</v>
      </c>
      <c r="H1779" s="42" t="s">
        <v>1237</v>
      </c>
      <c r="I1779" s="42" t="s">
        <v>1238</v>
      </c>
      <c r="N1779" s="181" t="s">
        <v>1260</v>
      </c>
      <c r="O1779" s="69" t="s">
        <v>1240</v>
      </c>
      <c r="R1779" s="42" t="s">
        <v>230</v>
      </c>
      <c r="S1779" s="87" t="s">
        <v>426</v>
      </c>
      <c r="T1779" s="87"/>
      <c r="U1779" s="87"/>
      <c r="V1779" s="87"/>
      <c r="W1779" s="94"/>
    </row>
    <row r="1780" spans="1:41" ht="15" customHeight="1" x14ac:dyDescent="0.45">
      <c r="A1780" s="13">
        <v>1777</v>
      </c>
      <c r="B1780" s="42" t="s">
        <v>1234</v>
      </c>
      <c r="C1780" s="192" t="s">
        <v>1235</v>
      </c>
      <c r="F1780" s="69" t="s">
        <v>1266</v>
      </c>
      <c r="G1780" s="69" t="s">
        <v>214</v>
      </c>
      <c r="H1780" s="42" t="s">
        <v>1237</v>
      </c>
      <c r="I1780" s="42" t="s">
        <v>1238</v>
      </c>
      <c r="N1780" s="181" t="s">
        <v>1260</v>
      </c>
      <c r="O1780" s="69" t="s">
        <v>1240</v>
      </c>
      <c r="R1780" s="42" t="s">
        <v>230</v>
      </c>
      <c r="S1780" s="87" t="s">
        <v>426</v>
      </c>
      <c r="T1780" s="87"/>
      <c r="U1780" s="87"/>
      <c r="V1780" s="87"/>
      <c r="W1780" s="94"/>
    </row>
    <row r="1781" spans="1:41" ht="15" customHeight="1" x14ac:dyDescent="0.45">
      <c r="A1781" s="13">
        <v>1778</v>
      </c>
      <c r="B1781" s="42" t="s">
        <v>1234</v>
      </c>
      <c r="C1781" s="192" t="s">
        <v>1235</v>
      </c>
      <c r="F1781" s="69" t="s">
        <v>1267</v>
      </c>
      <c r="G1781" s="69" t="s">
        <v>214</v>
      </c>
      <c r="H1781" s="42" t="s">
        <v>1237</v>
      </c>
      <c r="I1781" s="42" t="s">
        <v>1238</v>
      </c>
      <c r="N1781" s="181" t="s">
        <v>1260</v>
      </c>
      <c r="O1781" s="69" t="s">
        <v>1240</v>
      </c>
      <c r="R1781" s="42" t="s">
        <v>230</v>
      </c>
      <c r="S1781" s="87" t="s">
        <v>426</v>
      </c>
      <c r="T1781" s="87"/>
      <c r="U1781" s="87"/>
      <c r="V1781" s="87"/>
      <c r="W1781" s="94"/>
    </row>
    <row r="1782" spans="1:41" ht="15" customHeight="1" x14ac:dyDescent="0.45">
      <c r="A1782" s="13">
        <v>1779</v>
      </c>
      <c r="B1782" s="42" t="s">
        <v>1234</v>
      </c>
      <c r="C1782" s="192" t="s">
        <v>1235</v>
      </c>
      <c r="F1782" s="69" t="s">
        <v>1268</v>
      </c>
      <c r="G1782" s="69" t="s">
        <v>214</v>
      </c>
      <c r="H1782" s="42" t="s">
        <v>1237</v>
      </c>
      <c r="I1782" s="42" t="s">
        <v>1238</v>
      </c>
      <c r="N1782" s="181" t="s">
        <v>1260</v>
      </c>
      <c r="O1782" s="69" t="s">
        <v>1240</v>
      </c>
      <c r="R1782" s="42" t="s">
        <v>230</v>
      </c>
      <c r="S1782" s="87" t="s">
        <v>426</v>
      </c>
      <c r="T1782" s="87"/>
      <c r="U1782" s="87"/>
      <c r="V1782" s="87"/>
      <c r="W1782" s="94"/>
    </row>
    <row r="1783" spans="1:41" ht="15" customHeight="1" x14ac:dyDescent="0.45">
      <c r="A1783" s="13">
        <v>1780</v>
      </c>
      <c r="B1783" s="42" t="s">
        <v>1234</v>
      </c>
      <c r="C1783" s="192" t="s">
        <v>1235</v>
      </c>
      <c r="F1783" s="69" t="s">
        <v>1269</v>
      </c>
      <c r="G1783" s="69" t="s">
        <v>214</v>
      </c>
      <c r="H1783" s="42" t="s">
        <v>1237</v>
      </c>
      <c r="I1783" s="42" t="s">
        <v>1238</v>
      </c>
      <c r="N1783" s="181" t="s">
        <v>1260</v>
      </c>
      <c r="O1783" s="69" t="s">
        <v>1240</v>
      </c>
      <c r="P1783" s="42"/>
      <c r="R1783" s="42" t="s">
        <v>230</v>
      </c>
      <c r="S1783" s="87" t="s">
        <v>426</v>
      </c>
      <c r="T1783" s="87"/>
      <c r="U1783" s="87"/>
      <c r="V1783" s="87"/>
      <c r="W1783" s="94"/>
    </row>
    <row r="1784" spans="1:41" s="64" customFormat="1" ht="15" customHeight="1" x14ac:dyDescent="0.45">
      <c r="A1784" s="36">
        <v>1781</v>
      </c>
      <c r="B1784" s="43" t="s">
        <v>1234</v>
      </c>
      <c r="C1784" s="195" t="s">
        <v>1235</v>
      </c>
      <c r="D1784" s="43"/>
      <c r="E1784" s="43"/>
      <c r="F1784" s="171" t="s">
        <v>1270</v>
      </c>
      <c r="G1784" s="171" t="s">
        <v>214</v>
      </c>
      <c r="H1784" s="43" t="s">
        <v>1237</v>
      </c>
      <c r="I1784" s="43" t="s">
        <v>1238</v>
      </c>
      <c r="J1784" s="43"/>
      <c r="K1784" s="43"/>
      <c r="L1784" s="43"/>
      <c r="M1784" s="43"/>
      <c r="N1784" s="168" t="s">
        <v>1271</v>
      </c>
      <c r="O1784" s="171" t="s">
        <v>1240</v>
      </c>
      <c r="P1784" s="43"/>
      <c r="Q1784" s="43"/>
      <c r="R1784" s="43" t="s">
        <v>230</v>
      </c>
      <c r="S1784" s="87" t="s">
        <v>426</v>
      </c>
      <c r="T1784" s="87"/>
      <c r="U1784" s="87"/>
      <c r="V1784" s="87"/>
      <c r="W1784" s="94"/>
      <c r="X1784" s="43"/>
      <c r="Y1784" s="43"/>
      <c r="Z1784" s="43"/>
      <c r="AA1784" s="43"/>
      <c r="AB1784" s="43"/>
      <c r="AC1784" s="43"/>
      <c r="AD1784" s="43"/>
      <c r="AE1784" s="43"/>
      <c r="AF1784" s="43"/>
      <c r="AG1784" s="43"/>
      <c r="AH1784" s="43"/>
      <c r="AI1784" s="147"/>
      <c r="AJ1784" s="43"/>
      <c r="AK1784" s="147"/>
      <c r="AL1784" s="43"/>
      <c r="AM1784" s="43"/>
      <c r="AN1784" s="43"/>
      <c r="AO1784" s="158"/>
    </row>
    <row r="1785" spans="1:41" s="44" customFormat="1" ht="15" customHeight="1" x14ac:dyDescent="0.45">
      <c r="A1785" s="13">
        <v>1782</v>
      </c>
      <c r="B1785" s="42" t="s">
        <v>1272</v>
      </c>
      <c r="C1785" s="199" t="s">
        <v>1273</v>
      </c>
      <c r="D1785" s="69"/>
      <c r="E1785" s="42">
        <v>2021</v>
      </c>
      <c r="F1785" s="35"/>
      <c r="G1785" s="69" t="s">
        <v>214</v>
      </c>
      <c r="H1785" s="42" t="s">
        <v>1237</v>
      </c>
      <c r="I1785" s="42" t="s">
        <v>1238</v>
      </c>
      <c r="J1785" s="42"/>
      <c r="K1785" s="42"/>
      <c r="L1785" s="42"/>
      <c r="M1785" s="42"/>
      <c r="N1785" s="262" t="s">
        <v>1274</v>
      </c>
      <c r="O1785" s="109" t="s">
        <v>1275</v>
      </c>
      <c r="P1785" s="42"/>
      <c r="Q1785" s="42"/>
      <c r="R1785" s="42" t="s">
        <v>204</v>
      </c>
      <c r="S1785" s="87" t="s">
        <v>474</v>
      </c>
      <c r="T1785" s="87"/>
      <c r="U1785" s="87"/>
      <c r="V1785" s="87"/>
      <c r="W1785" s="94"/>
      <c r="X1785" s="42"/>
      <c r="Y1785" s="42"/>
      <c r="Z1785" s="42"/>
      <c r="AA1785" s="42"/>
      <c r="AB1785" s="42"/>
      <c r="AC1785" s="42"/>
      <c r="AD1785" s="42"/>
      <c r="AE1785" s="42"/>
      <c r="AF1785" s="42"/>
      <c r="AG1785" s="42"/>
      <c r="AH1785" s="42"/>
      <c r="AI1785" s="146"/>
      <c r="AJ1785" s="42"/>
      <c r="AK1785" s="146"/>
      <c r="AL1785" s="42"/>
      <c r="AM1785" s="42"/>
      <c r="AN1785" s="42"/>
      <c r="AO1785" s="148"/>
    </row>
    <row r="1786" spans="1:41" s="44" customFormat="1" ht="15" customHeight="1" x14ac:dyDescent="0.45">
      <c r="A1786" s="39">
        <v>1783</v>
      </c>
      <c r="B1786" s="42" t="s">
        <v>1272</v>
      </c>
      <c r="C1786" s="199" t="s">
        <v>1273</v>
      </c>
      <c r="D1786" s="69"/>
      <c r="E1786" s="42">
        <v>2021</v>
      </c>
      <c r="F1786" s="42"/>
      <c r="G1786" s="69" t="s">
        <v>214</v>
      </c>
      <c r="H1786" s="42" t="s">
        <v>1237</v>
      </c>
      <c r="I1786" s="42" t="s">
        <v>1238</v>
      </c>
      <c r="J1786" s="42"/>
      <c r="K1786" s="42"/>
      <c r="L1786" s="42"/>
      <c r="M1786" s="42"/>
      <c r="N1786" s="109" t="s">
        <v>1274</v>
      </c>
      <c r="O1786" s="109" t="s">
        <v>1275</v>
      </c>
      <c r="P1786" s="42"/>
      <c r="Q1786" s="42"/>
      <c r="R1786" s="42" t="s">
        <v>204</v>
      </c>
      <c r="S1786" s="87" t="s">
        <v>474</v>
      </c>
      <c r="T1786" s="87"/>
      <c r="U1786" s="87"/>
      <c r="V1786" s="87"/>
      <c r="W1786" s="94"/>
      <c r="X1786" s="42"/>
      <c r="Y1786" s="42"/>
      <c r="Z1786" s="42"/>
      <c r="AA1786" s="42"/>
      <c r="AB1786" s="42"/>
      <c r="AC1786" s="42"/>
      <c r="AD1786" s="42"/>
      <c r="AE1786" s="42"/>
      <c r="AF1786" s="42"/>
      <c r="AG1786" s="42"/>
      <c r="AH1786" s="42"/>
      <c r="AI1786" s="42"/>
      <c r="AJ1786" s="42"/>
      <c r="AK1786" s="42"/>
      <c r="AL1786" s="42"/>
      <c r="AM1786" s="42"/>
      <c r="AN1786" s="42"/>
    </row>
    <row r="1787" spans="1:41" ht="15" customHeight="1" x14ac:dyDescent="0.45">
      <c r="A1787" s="13">
        <v>1784</v>
      </c>
      <c r="B1787" s="42" t="s">
        <v>1272</v>
      </c>
      <c r="C1787" s="199" t="s">
        <v>1273</v>
      </c>
      <c r="D1787" s="69"/>
      <c r="E1787" s="42">
        <v>2021</v>
      </c>
      <c r="G1787" s="69" t="s">
        <v>214</v>
      </c>
      <c r="H1787" s="42" t="s">
        <v>1237</v>
      </c>
      <c r="I1787" s="42" t="s">
        <v>1238</v>
      </c>
      <c r="N1787" s="182" t="s">
        <v>1274</v>
      </c>
      <c r="O1787" s="109" t="s">
        <v>1275</v>
      </c>
      <c r="R1787" s="42" t="s">
        <v>204</v>
      </c>
      <c r="S1787" s="87" t="s">
        <v>474</v>
      </c>
      <c r="T1787" s="87"/>
      <c r="U1787" s="87"/>
      <c r="V1787" s="87"/>
      <c r="W1787" s="94"/>
    </row>
    <row r="1788" spans="1:41" ht="15" customHeight="1" x14ac:dyDescent="0.45">
      <c r="A1788" s="13">
        <v>1785</v>
      </c>
      <c r="B1788" s="42" t="s">
        <v>1272</v>
      </c>
      <c r="C1788" s="199" t="s">
        <v>1273</v>
      </c>
      <c r="D1788" s="69"/>
      <c r="E1788" s="42">
        <v>2021</v>
      </c>
      <c r="G1788" s="69" t="s">
        <v>214</v>
      </c>
      <c r="H1788" s="42" t="s">
        <v>1237</v>
      </c>
      <c r="I1788" s="42" t="s">
        <v>1238</v>
      </c>
      <c r="N1788" s="182" t="s">
        <v>1274</v>
      </c>
      <c r="O1788" s="109" t="s">
        <v>1275</v>
      </c>
      <c r="R1788" s="42" t="s">
        <v>204</v>
      </c>
      <c r="S1788" s="87" t="s">
        <v>474</v>
      </c>
      <c r="T1788" s="87"/>
      <c r="U1788" s="87"/>
      <c r="V1788" s="87"/>
      <c r="W1788" s="94"/>
    </row>
    <row r="1789" spans="1:41" ht="15" customHeight="1" x14ac:dyDescent="0.45">
      <c r="A1789" s="13">
        <v>1786</v>
      </c>
      <c r="B1789" s="42" t="s">
        <v>1272</v>
      </c>
      <c r="C1789" s="199" t="s">
        <v>1273</v>
      </c>
      <c r="D1789" s="69"/>
      <c r="E1789" s="42">
        <v>2021</v>
      </c>
      <c r="G1789" s="69" t="s">
        <v>214</v>
      </c>
      <c r="H1789" s="42" t="s">
        <v>1237</v>
      </c>
      <c r="I1789" s="42" t="s">
        <v>1238</v>
      </c>
      <c r="N1789" s="182" t="s">
        <v>1274</v>
      </c>
      <c r="O1789" s="109" t="s">
        <v>1275</v>
      </c>
      <c r="R1789" s="42" t="s">
        <v>204</v>
      </c>
      <c r="S1789" s="87" t="s">
        <v>474</v>
      </c>
      <c r="T1789" s="87"/>
      <c r="U1789" s="87"/>
      <c r="V1789" s="87"/>
      <c r="W1789" s="94"/>
    </row>
    <row r="1790" spans="1:41" ht="15" customHeight="1" x14ac:dyDescent="0.45">
      <c r="A1790" s="13">
        <v>1787</v>
      </c>
      <c r="B1790" s="42" t="s">
        <v>1272</v>
      </c>
      <c r="C1790" s="199" t="s">
        <v>1273</v>
      </c>
      <c r="D1790" s="69"/>
      <c r="E1790" s="42">
        <v>2021</v>
      </c>
      <c r="G1790" s="69" t="s">
        <v>214</v>
      </c>
      <c r="H1790" s="42" t="s">
        <v>1237</v>
      </c>
      <c r="I1790" s="42" t="s">
        <v>1238</v>
      </c>
      <c r="N1790" s="182" t="s">
        <v>1274</v>
      </c>
      <c r="O1790" s="109" t="s">
        <v>1275</v>
      </c>
      <c r="R1790" s="42" t="s">
        <v>204</v>
      </c>
      <c r="S1790" s="87" t="s">
        <v>474</v>
      </c>
      <c r="T1790" s="87"/>
      <c r="U1790" s="87"/>
      <c r="V1790" s="87"/>
      <c r="W1790" s="94"/>
    </row>
    <row r="1791" spans="1:41" ht="15" customHeight="1" x14ac:dyDescent="0.45">
      <c r="A1791" s="13">
        <v>1788</v>
      </c>
      <c r="B1791" s="42" t="s">
        <v>1272</v>
      </c>
      <c r="C1791" s="199" t="s">
        <v>1273</v>
      </c>
      <c r="D1791" s="69"/>
      <c r="E1791" s="42">
        <v>2021</v>
      </c>
      <c r="G1791" s="69" t="s">
        <v>214</v>
      </c>
      <c r="H1791" s="42" t="s">
        <v>1237</v>
      </c>
      <c r="I1791" s="42" t="s">
        <v>1238</v>
      </c>
      <c r="N1791" s="182" t="s">
        <v>1274</v>
      </c>
      <c r="O1791" s="109" t="s">
        <v>1275</v>
      </c>
      <c r="R1791" s="42" t="s">
        <v>204</v>
      </c>
      <c r="S1791" s="87" t="s">
        <v>474</v>
      </c>
      <c r="T1791" s="87"/>
      <c r="U1791" s="87"/>
      <c r="V1791" s="87"/>
      <c r="W1791" s="94"/>
    </row>
    <row r="1792" spans="1:41" ht="15" customHeight="1" x14ac:dyDescent="0.45">
      <c r="A1792" s="13">
        <v>1789</v>
      </c>
      <c r="B1792" s="42" t="s">
        <v>1272</v>
      </c>
      <c r="C1792" s="199" t="s">
        <v>1273</v>
      </c>
      <c r="D1792" s="69"/>
      <c r="E1792" s="42">
        <v>2021</v>
      </c>
      <c r="G1792" s="69" t="s">
        <v>214</v>
      </c>
      <c r="H1792" s="42" t="s">
        <v>1237</v>
      </c>
      <c r="I1792" s="42" t="s">
        <v>1238</v>
      </c>
      <c r="N1792" s="182" t="s">
        <v>1274</v>
      </c>
      <c r="O1792" s="109" t="s">
        <v>1275</v>
      </c>
      <c r="R1792" s="42" t="s">
        <v>204</v>
      </c>
      <c r="S1792" s="87" t="s">
        <v>474</v>
      </c>
      <c r="T1792" s="87"/>
      <c r="U1792" s="87"/>
      <c r="V1792" s="87"/>
      <c r="W1792" s="94"/>
    </row>
    <row r="1793" spans="1:40" ht="15" customHeight="1" x14ac:dyDescent="0.45">
      <c r="A1793" s="13">
        <v>1790</v>
      </c>
      <c r="B1793" s="42" t="s">
        <v>1272</v>
      </c>
      <c r="C1793" s="199" t="s">
        <v>1273</v>
      </c>
      <c r="D1793" s="69"/>
      <c r="E1793" s="42">
        <v>2021</v>
      </c>
      <c r="G1793" s="69" t="s">
        <v>214</v>
      </c>
      <c r="H1793" s="42" t="s">
        <v>1237</v>
      </c>
      <c r="I1793" s="42" t="s">
        <v>1238</v>
      </c>
      <c r="N1793" s="182" t="s">
        <v>1274</v>
      </c>
      <c r="O1793" s="109" t="s">
        <v>1275</v>
      </c>
      <c r="R1793" s="42" t="s">
        <v>204</v>
      </c>
      <c r="S1793" s="87" t="s">
        <v>474</v>
      </c>
      <c r="T1793" s="87"/>
      <c r="U1793" s="87"/>
      <c r="V1793" s="87"/>
      <c r="W1793" s="94"/>
    </row>
    <row r="1794" spans="1:40" ht="15" customHeight="1" x14ac:dyDescent="0.45">
      <c r="A1794" s="13">
        <v>1791</v>
      </c>
      <c r="B1794" s="42" t="s">
        <v>1272</v>
      </c>
      <c r="C1794" s="199" t="s">
        <v>1273</v>
      </c>
      <c r="D1794" s="69"/>
      <c r="E1794" s="42">
        <v>2021</v>
      </c>
      <c r="G1794" s="69" t="s">
        <v>214</v>
      </c>
      <c r="H1794" s="42" t="s">
        <v>1237</v>
      </c>
      <c r="I1794" s="42" t="s">
        <v>1238</v>
      </c>
      <c r="N1794" s="182" t="s">
        <v>1274</v>
      </c>
      <c r="O1794" s="109" t="s">
        <v>1275</v>
      </c>
      <c r="R1794" s="42" t="s">
        <v>204</v>
      </c>
      <c r="S1794" s="87" t="s">
        <v>474</v>
      </c>
      <c r="T1794" s="87"/>
      <c r="U1794" s="87"/>
      <c r="V1794" s="87"/>
      <c r="W1794" s="94"/>
    </row>
    <row r="1795" spans="1:40" ht="15" customHeight="1" x14ac:dyDescent="0.45">
      <c r="A1795" s="13">
        <v>1792</v>
      </c>
      <c r="B1795" s="42" t="s">
        <v>1272</v>
      </c>
      <c r="C1795" s="199" t="s">
        <v>1273</v>
      </c>
      <c r="D1795" s="69"/>
      <c r="E1795" s="42">
        <v>2021</v>
      </c>
      <c r="G1795" s="69" t="s">
        <v>214</v>
      </c>
      <c r="H1795" s="42" t="s">
        <v>1237</v>
      </c>
      <c r="I1795" s="42" t="s">
        <v>1238</v>
      </c>
      <c r="N1795" s="182" t="s">
        <v>1274</v>
      </c>
      <c r="O1795" s="109" t="s">
        <v>1275</v>
      </c>
      <c r="R1795" s="42" t="s">
        <v>204</v>
      </c>
      <c r="S1795" s="87" t="s">
        <v>474</v>
      </c>
      <c r="T1795" s="87"/>
      <c r="U1795" s="87"/>
      <c r="V1795" s="87"/>
      <c r="W1795" s="94"/>
    </row>
    <row r="1796" spans="1:40" ht="15" customHeight="1" x14ac:dyDescent="0.45">
      <c r="A1796" s="13">
        <v>1793</v>
      </c>
      <c r="B1796" s="42" t="s">
        <v>1272</v>
      </c>
      <c r="C1796" s="199" t="s">
        <v>1273</v>
      </c>
      <c r="D1796" s="69"/>
      <c r="E1796" s="42">
        <v>2021</v>
      </c>
      <c r="G1796" s="69" t="s">
        <v>214</v>
      </c>
      <c r="H1796" s="42" t="s">
        <v>1237</v>
      </c>
      <c r="I1796" s="42" t="s">
        <v>1238</v>
      </c>
      <c r="N1796" s="182" t="s">
        <v>1274</v>
      </c>
      <c r="O1796" s="109" t="s">
        <v>1275</v>
      </c>
      <c r="R1796" s="42" t="s">
        <v>204</v>
      </c>
      <c r="S1796" s="87" t="s">
        <v>474</v>
      </c>
      <c r="T1796" s="87"/>
      <c r="U1796" s="87"/>
      <c r="V1796" s="87"/>
      <c r="W1796" s="94"/>
    </row>
    <row r="1797" spans="1:40" ht="15" customHeight="1" x14ac:dyDescent="0.45">
      <c r="A1797" s="13">
        <v>1794</v>
      </c>
      <c r="B1797" s="42" t="s">
        <v>1272</v>
      </c>
      <c r="C1797" s="199" t="s">
        <v>1273</v>
      </c>
      <c r="D1797" s="69"/>
      <c r="E1797" s="42">
        <v>2021</v>
      </c>
      <c r="G1797" s="69" t="s">
        <v>214</v>
      </c>
      <c r="H1797" s="42" t="s">
        <v>1237</v>
      </c>
      <c r="I1797" s="42" t="s">
        <v>1238</v>
      </c>
      <c r="N1797" s="182" t="s">
        <v>1274</v>
      </c>
      <c r="O1797" s="109" t="s">
        <v>1275</v>
      </c>
      <c r="R1797" s="42" t="s">
        <v>204</v>
      </c>
      <c r="S1797" s="87" t="s">
        <v>474</v>
      </c>
      <c r="T1797" s="87"/>
      <c r="U1797" s="87"/>
      <c r="V1797" s="87"/>
      <c r="W1797" s="94"/>
    </row>
    <row r="1798" spans="1:40" ht="15" customHeight="1" x14ac:dyDescent="0.45">
      <c r="A1798" s="13">
        <v>1795</v>
      </c>
      <c r="B1798" s="42" t="s">
        <v>1272</v>
      </c>
      <c r="C1798" s="199" t="s">
        <v>1273</v>
      </c>
      <c r="D1798" s="69"/>
      <c r="E1798" s="42">
        <v>2021</v>
      </c>
      <c r="G1798" s="69" t="s">
        <v>214</v>
      </c>
      <c r="H1798" s="42" t="s">
        <v>1237</v>
      </c>
      <c r="I1798" s="42" t="s">
        <v>1238</v>
      </c>
      <c r="N1798" s="182" t="s">
        <v>1274</v>
      </c>
      <c r="O1798" s="109" t="s">
        <v>1275</v>
      </c>
      <c r="R1798" s="42" t="s">
        <v>204</v>
      </c>
      <c r="S1798" s="87" t="s">
        <v>474</v>
      </c>
      <c r="T1798" s="87"/>
      <c r="U1798" s="87"/>
      <c r="V1798" s="87"/>
      <c r="W1798" s="94"/>
    </row>
    <row r="1799" spans="1:40" ht="15" customHeight="1" x14ac:dyDescent="0.45">
      <c r="A1799" s="13">
        <v>1796</v>
      </c>
      <c r="B1799" s="42" t="s">
        <v>1272</v>
      </c>
      <c r="C1799" s="199" t="s">
        <v>1273</v>
      </c>
      <c r="D1799" s="69"/>
      <c r="E1799" s="42">
        <v>2021</v>
      </c>
      <c r="G1799" s="69" t="s">
        <v>214</v>
      </c>
      <c r="H1799" s="42" t="s">
        <v>1237</v>
      </c>
      <c r="I1799" s="42" t="s">
        <v>1238</v>
      </c>
      <c r="N1799" s="182" t="s">
        <v>1274</v>
      </c>
      <c r="O1799" s="109" t="s">
        <v>1275</v>
      </c>
      <c r="R1799" s="42" t="s">
        <v>204</v>
      </c>
      <c r="S1799" s="87" t="s">
        <v>474</v>
      </c>
      <c r="T1799" s="87"/>
      <c r="U1799" s="87"/>
      <c r="V1799" s="87"/>
      <c r="W1799" s="94"/>
    </row>
    <row r="1800" spans="1:40" ht="15" customHeight="1" x14ac:dyDescent="0.45">
      <c r="A1800" s="13">
        <v>1797</v>
      </c>
      <c r="B1800" s="42" t="s">
        <v>1272</v>
      </c>
      <c r="C1800" s="199" t="s">
        <v>1273</v>
      </c>
      <c r="D1800" s="69"/>
      <c r="E1800" s="42">
        <v>2021</v>
      </c>
      <c r="G1800" s="69" t="s">
        <v>214</v>
      </c>
      <c r="H1800" s="42" t="s">
        <v>1237</v>
      </c>
      <c r="I1800" s="42" t="s">
        <v>1238</v>
      </c>
      <c r="N1800" s="182" t="s">
        <v>1274</v>
      </c>
      <c r="O1800" s="109" t="s">
        <v>1275</v>
      </c>
      <c r="R1800" s="42" t="s">
        <v>204</v>
      </c>
      <c r="S1800" s="87" t="s">
        <v>474</v>
      </c>
      <c r="T1800" s="87"/>
      <c r="U1800" s="87"/>
      <c r="V1800" s="87"/>
      <c r="W1800" s="94"/>
    </row>
    <row r="1801" spans="1:40" ht="15" customHeight="1" x14ac:dyDescent="0.45">
      <c r="A1801" s="13">
        <v>1798</v>
      </c>
      <c r="B1801" s="42" t="s">
        <v>1272</v>
      </c>
      <c r="C1801" s="199" t="s">
        <v>1273</v>
      </c>
      <c r="D1801" s="69"/>
      <c r="E1801" s="42">
        <v>2021</v>
      </c>
      <c r="G1801" s="69" t="s">
        <v>214</v>
      </c>
      <c r="H1801" s="42" t="s">
        <v>1237</v>
      </c>
      <c r="I1801" s="42" t="s">
        <v>1238</v>
      </c>
      <c r="N1801" s="182" t="s">
        <v>1274</v>
      </c>
      <c r="O1801" s="109" t="s">
        <v>1275</v>
      </c>
      <c r="R1801" s="42" t="s">
        <v>204</v>
      </c>
      <c r="S1801" s="87" t="s">
        <v>474</v>
      </c>
      <c r="T1801" s="87"/>
      <c r="U1801" s="87"/>
      <c r="V1801" s="87"/>
      <c r="W1801" s="94"/>
    </row>
    <row r="1802" spans="1:40" s="44" customFormat="1" ht="15" customHeight="1" x14ac:dyDescent="0.45">
      <c r="A1802" s="39">
        <v>1799</v>
      </c>
      <c r="B1802" s="42" t="s">
        <v>1272</v>
      </c>
      <c r="C1802" s="199" t="s">
        <v>1273</v>
      </c>
      <c r="D1802" s="69"/>
      <c r="E1802" s="42">
        <v>2021</v>
      </c>
      <c r="F1802" s="42"/>
      <c r="G1802" s="69" t="s">
        <v>214</v>
      </c>
      <c r="H1802" s="42" t="s">
        <v>1237</v>
      </c>
      <c r="I1802" s="42" t="s">
        <v>1238</v>
      </c>
      <c r="J1802" s="42"/>
      <c r="K1802" s="42"/>
      <c r="L1802" s="42"/>
      <c r="M1802" s="42"/>
      <c r="N1802" s="109" t="s">
        <v>1274</v>
      </c>
      <c r="O1802" s="109" t="s">
        <v>1275</v>
      </c>
      <c r="P1802" s="42"/>
      <c r="Q1802" s="42"/>
      <c r="R1802" s="42" t="s">
        <v>204</v>
      </c>
      <c r="S1802" s="87" t="s">
        <v>474</v>
      </c>
      <c r="T1802" s="87"/>
      <c r="U1802" s="87"/>
      <c r="V1802" s="87"/>
      <c r="W1802" s="94"/>
      <c r="X1802" s="42"/>
      <c r="Y1802" s="42"/>
      <c r="Z1802" s="42"/>
      <c r="AA1802" s="42"/>
      <c r="AB1802" s="42"/>
      <c r="AC1802" s="42"/>
      <c r="AD1802" s="42"/>
      <c r="AE1802" s="42"/>
      <c r="AF1802" s="42"/>
      <c r="AG1802" s="42"/>
      <c r="AH1802" s="42"/>
      <c r="AI1802" s="42"/>
      <c r="AJ1802" s="42"/>
      <c r="AK1802" s="42"/>
      <c r="AL1802" s="42"/>
      <c r="AM1802" s="42"/>
      <c r="AN1802" s="42"/>
    </row>
    <row r="1803" spans="1:40" ht="15" customHeight="1" x14ac:dyDescent="0.45">
      <c r="A1803" s="13">
        <v>1800</v>
      </c>
      <c r="B1803" s="42" t="s">
        <v>1272</v>
      </c>
      <c r="C1803" s="199" t="s">
        <v>1273</v>
      </c>
      <c r="D1803" s="69"/>
      <c r="E1803" s="42">
        <v>2021</v>
      </c>
      <c r="G1803" s="69" t="s">
        <v>214</v>
      </c>
      <c r="H1803" s="42" t="s">
        <v>1237</v>
      </c>
      <c r="I1803" s="42" t="s">
        <v>1238</v>
      </c>
      <c r="N1803" s="182" t="s">
        <v>1276</v>
      </c>
      <c r="O1803" s="109" t="s">
        <v>1275</v>
      </c>
      <c r="R1803" s="42" t="s">
        <v>204</v>
      </c>
      <c r="S1803" s="87" t="s">
        <v>474</v>
      </c>
      <c r="T1803" s="87"/>
      <c r="U1803" s="87"/>
      <c r="V1803" s="87"/>
      <c r="W1803" s="94"/>
    </row>
    <row r="1804" spans="1:40" ht="15" customHeight="1" x14ac:dyDescent="0.45">
      <c r="A1804" s="13">
        <v>1801</v>
      </c>
      <c r="B1804" s="42" t="s">
        <v>1272</v>
      </c>
      <c r="C1804" s="199" t="s">
        <v>1273</v>
      </c>
      <c r="D1804" s="69"/>
      <c r="E1804" s="42">
        <v>2021</v>
      </c>
      <c r="G1804" s="69" t="s">
        <v>214</v>
      </c>
      <c r="H1804" s="42" t="s">
        <v>1237</v>
      </c>
      <c r="I1804" s="42" t="s">
        <v>1238</v>
      </c>
      <c r="N1804" s="182" t="s">
        <v>1276</v>
      </c>
      <c r="O1804" s="109" t="s">
        <v>1275</v>
      </c>
      <c r="R1804" s="42" t="s">
        <v>204</v>
      </c>
      <c r="S1804" s="87" t="s">
        <v>474</v>
      </c>
      <c r="T1804" s="87"/>
      <c r="U1804" s="87"/>
      <c r="V1804" s="87"/>
      <c r="W1804" s="94"/>
    </row>
    <row r="1805" spans="1:40" ht="15" customHeight="1" x14ac:dyDescent="0.45">
      <c r="A1805" s="13">
        <v>1802</v>
      </c>
      <c r="B1805" s="42" t="s">
        <v>1272</v>
      </c>
      <c r="C1805" s="199" t="s">
        <v>1273</v>
      </c>
      <c r="D1805" s="69"/>
      <c r="E1805" s="42">
        <v>2021</v>
      </c>
      <c r="G1805" s="69" t="s">
        <v>214</v>
      </c>
      <c r="H1805" s="42" t="s">
        <v>1237</v>
      </c>
      <c r="I1805" s="42" t="s">
        <v>1238</v>
      </c>
      <c r="N1805" s="182" t="s">
        <v>1276</v>
      </c>
      <c r="O1805" s="109" t="s">
        <v>1275</v>
      </c>
      <c r="R1805" s="42" t="s">
        <v>204</v>
      </c>
      <c r="S1805" s="87" t="s">
        <v>474</v>
      </c>
      <c r="T1805" s="87"/>
      <c r="U1805" s="87"/>
      <c r="V1805" s="87"/>
      <c r="W1805" s="94"/>
    </row>
    <row r="1806" spans="1:40" ht="15" customHeight="1" x14ac:dyDescent="0.45">
      <c r="A1806" s="13">
        <v>1803</v>
      </c>
      <c r="B1806" s="42" t="s">
        <v>1272</v>
      </c>
      <c r="C1806" s="199" t="s">
        <v>1273</v>
      </c>
      <c r="D1806" s="69"/>
      <c r="E1806" s="42">
        <v>2021</v>
      </c>
      <c r="G1806" s="69" t="s">
        <v>214</v>
      </c>
      <c r="H1806" s="42" t="s">
        <v>1237</v>
      </c>
      <c r="I1806" s="42" t="s">
        <v>1238</v>
      </c>
      <c r="N1806" s="182" t="s">
        <v>1276</v>
      </c>
      <c r="O1806" s="109" t="s">
        <v>1275</v>
      </c>
      <c r="R1806" s="42" t="s">
        <v>204</v>
      </c>
      <c r="S1806" s="87" t="s">
        <v>474</v>
      </c>
      <c r="T1806" s="87"/>
      <c r="U1806" s="87"/>
      <c r="V1806" s="87"/>
      <c r="W1806" s="94"/>
    </row>
    <row r="1807" spans="1:40" ht="15" customHeight="1" x14ac:dyDescent="0.45">
      <c r="A1807" s="13">
        <v>1804</v>
      </c>
      <c r="B1807" s="42" t="s">
        <v>1272</v>
      </c>
      <c r="C1807" s="199" t="s">
        <v>1273</v>
      </c>
      <c r="D1807" s="69"/>
      <c r="E1807" s="42">
        <v>2021</v>
      </c>
      <c r="G1807" s="69" t="s">
        <v>214</v>
      </c>
      <c r="H1807" s="42" t="s">
        <v>1237</v>
      </c>
      <c r="I1807" s="42" t="s">
        <v>1238</v>
      </c>
      <c r="N1807" s="182" t="s">
        <v>1276</v>
      </c>
      <c r="O1807" s="109" t="s">
        <v>1275</v>
      </c>
      <c r="R1807" s="42" t="s">
        <v>204</v>
      </c>
      <c r="S1807" s="87" t="s">
        <v>474</v>
      </c>
      <c r="T1807" s="87"/>
      <c r="U1807" s="87"/>
      <c r="V1807" s="87"/>
      <c r="W1807" s="94"/>
    </row>
    <row r="1808" spans="1:40" ht="15" customHeight="1" x14ac:dyDescent="0.45">
      <c r="A1808" s="13">
        <v>1805</v>
      </c>
      <c r="B1808" s="42" t="s">
        <v>1272</v>
      </c>
      <c r="C1808" s="199" t="s">
        <v>1273</v>
      </c>
      <c r="D1808" s="69"/>
      <c r="E1808" s="42">
        <v>2021</v>
      </c>
      <c r="G1808" s="69" t="s">
        <v>214</v>
      </c>
      <c r="H1808" s="42" t="s">
        <v>1237</v>
      </c>
      <c r="I1808" s="42" t="s">
        <v>1238</v>
      </c>
      <c r="N1808" s="182" t="s">
        <v>1276</v>
      </c>
      <c r="O1808" s="109" t="s">
        <v>1275</v>
      </c>
      <c r="R1808" s="42" t="s">
        <v>204</v>
      </c>
      <c r="S1808" s="87" t="s">
        <v>474</v>
      </c>
      <c r="T1808" s="87"/>
      <c r="U1808" s="87"/>
      <c r="V1808" s="87"/>
      <c r="W1808" s="94"/>
    </row>
    <row r="1809" spans="1:23" ht="15" customHeight="1" x14ac:dyDescent="0.45">
      <c r="A1809" s="13">
        <v>1806</v>
      </c>
      <c r="B1809" s="42" t="s">
        <v>1272</v>
      </c>
      <c r="C1809" s="199" t="s">
        <v>1273</v>
      </c>
      <c r="D1809" s="69"/>
      <c r="E1809" s="42">
        <v>2021</v>
      </c>
      <c r="G1809" s="69" t="s">
        <v>214</v>
      </c>
      <c r="H1809" s="42" t="s">
        <v>1237</v>
      </c>
      <c r="I1809" s="42" t="s">
        <v>1238</v>
      </c>
      <c r="N1809" s="182" t="s">
        <v>1276</v>
      </c>
      <c r="O1809" s="109" t="s">
        <v>1275</v>
      </c>
      <c r="R1809" s="42" t="s">
        <v>204</v>
      </c>
      <c r="S1809" s="87" t="s">
        <v>474</v>
      </c>
      <c r="T1809" s="87"/>
      <c r="U1809" s="87"/>
      <c r="V1809" s="87"/>
      <c r="W1809" s="94"/>
    </row>
    <row r="1810" spans="1:23" ht="15" customHeight="1" x14ac:dyDescent="0.45">
      <c r="A1810" s="13">
        <v>1807</v>
      </c>
      <c r="B1810" s="42" t="s">
        <v>1272</v>
      </c>
      <c r="C1810" s="199" t="s">
        <v>1273</v>
      </c>
      <c r="D1810" s="69"/>
      <c r="E1810" s="42">
        <v>2021</v>
      </c>
      <c r="G1810" s="69" t="s">
        <v>214</v>
      </c>
      <c r="H1810" s="42" t="s">
        <v>1237</v>
      </c>
      <c r="I1810" s="42" t="s">
        <v>1238</v>
      </c>
      <c r="N1810" s="182" t="s">
        <v>1276</v>
      </c>
      <c r="O1810" s="109" t="s">
        <v>1275</v>
      </c>
      <c r="R1810" s="42" t="s">
        <v>204</v>
      </c>
      <c r="S1810" s="87" t="s">
        <v>474</v>
      </c>
      <c r="T1810" s="87"/>
      <c r="U1810" s="87"/>
      <c r="V1810" s="87"/>
      <c r="W1810" s="94"/>
    </row>
    <row r="1811" spans="1:23" ht="15" customHeight="1" x14ac:dyDescent="0.45">
      <c r="A1811" s="13">
        <v>1808</v>
      </c>
      <c r="B1811" s="42" t="s">
        <v>1272</v>
      </c>
      <c r="C1811" s="199" t="s">
        <v>1273</v>
      </c>
      <c r="D1811" s="42"/>
      <c r="E1811" s="42">
        <v>2021</v>
      </c>
      <c r="G1811" s="69" t="s">
        <v>214</v>
      </c>
      <c r="H1811" s="42" t="s">
        <v>1237</v>
      </c>
      <c r="I1811" s="42" t="s">
        <v>1238</v>
      </c>
      <c r="N1811" s="182" t="s">
        <v>1276</v>
      </c>
      <c r="O1811" s="109" t="s">
        <v>1275</v>
      </c>
      <c r="R1811" s="42" t="s">
        <v>204</v>
      </c>
      <c r="S1811" s="87" t="s">
        <v>474</v>
      </c>
      <c r="T1811" s="87"/>
      <c r="U1811" s="87"/>
      <c r="V1811" s="87"/>
      <c r="W1811" s="94"/>
    </row>
    <row r="1812" spans="1:23" ht="15" customHeight="1" x14ac:dyDescent="0.45">
      <c r="A1812" s="13">
        <v>1809</v>
      </c>
      <c r="B1812" s="42" t="s">
        <v>1272</v>
      </c>
      <c r="C1812" s="199" t="s">
        <v>1273</v>
      </c>
      <c r="E1812" s="42">
        <v>2021</v>
      </c>
      <c r="G1812" s="69" t="s">
        <v>214</v>
      </c>
      <c r="H1812" s="42" t="s">
        <v>1237</v>
      </c>
      <c r="I1812" s="42" t="s">
        <v>1238</v>
      </c>
      <c r="N1812" s="182" t="s">
        <v>1276</v>
      </c>
      <c r="O1812" s="109" t="s">
        <v>1275</v>
      </c>
      <c r="R1812" s="42" t="s">
        <v>204</v>
      </c>
      <c r="S1812" s="87" t="s">
        <v>474</v>
      </c>
      <c r="T1812" s="87"/>
      <c r="U1812" s="87"/>
      <c r="V1812" s="87"/>
      <c r="W1812" s="94"/>
    </row>
    <row r="1813" spans="1:23" ht="15" customHeight="1" x14ac:dyDescent="0.45">
      <c r="A1813" s="13">
        <v>1810</v>
      </c>
      <c r="B1813" s="42" t="s">
        <v>1272</v>
      </c>
      <c r="C1813" s="199" t="s">
        <v>1273</v>
      </c>
      <c r="E1813" s="42">
        <v>2021</v>
      </c>
      <c r="G1813" s="69" t="s">
        <v>214</v>
      </c>
      <c r="H1813" s="42" t="s">
        <v>1237</v>
      </c>
      <c r="I1813" s="42" t="s">
        <v>1238</v>
      </c>
      <c r="N1813" s="182" t="s">
        <v>1276</v>
      </c>
      <c r="O1813" s="109" t="s">
        <v>1275</v>
      </c>
      <c r="R1813" s="42" t="s">
        <v>204</v>
      </c>
      <c r="S1813" s="87" t="s">
        <v>474</v>
      </c>
      <c r="T1813" s="87"/>
      <c r="U1813" s="87"/>
      <c r="V1813" s="87"/>
      <c r="W1813" s="94"/>
    </row>
    <row r="1814" spans="1:23" ht="15" customHeight="1" x14ac:dyDescent="0.45">
      <c r="A1814" s="13">
        <v>1811</v>
      </c>
      <c r="B1814" s="42" t="s">
        <v>1272</v>
      </c>
      <c r="C1814" s="199" t="s">
        <v>1273</v>
      </c>
      <c r="E1814" s="42">
        <v>2021</v>
      </c>
      <c r="G1814" s="69" t="s">
        <v>214</v>
      </c>
      <c r="H1814" s="42" t="s">
        <v>1237</v>
      </c>
      <c r="I1814" s="42" t="s">
        <v>1238</v>
      </c>
      <c r="N1814" s="182" t="s">
        <v>1276</v>
      </c>
      <c r="O1814" s="109" t="s">
        <v>1275</v>
      </c>
      <c r="R1814" s="42" t="s">
        <v>204</v>
      </c>
      <c r="S1814" s="87" t="s">
        <v>474</v>
      </c>
      <c r="T1814" s="87"/>
      <c r="U1814" s="87"/>
      <c r="V1814" s="87"/>
      <c r="W1814" s="94"/>
    </row>
    <row r="1815" spans="1:23" ht="15" customHeight="1" x14ac:dyDescent="0.45">
      <c r="A1815" s="13">
        <v>1812</v>
      </c>
      <c r="B1815" s="42" t="s">
        <v>1272</v>
      </c>
      <c r="C1815" s="199" t="s">
        <v>1273</v>
      </c>
      <c r="E1815" s="42">
        <v>2021</v>
      </c>
      <c r="G1815" s="69" t="s">
        <v>214</v>
      </c>
      <c r="H1815" s="42" t="s">
        <v>1237</v>
      </c>
      <c r="I1815" s="42" t="s">
        <v>1238</v>
      </c>
      <c r="N1815" s="182" t="s">
        <v>1276</v>
      </c>
      <c r="O1815" s="109" t="s">
        <v>1275</v>
      </c>
      <c r="R1815" s="42" t="s">
        <v>204</v>
      </c>
      <c r="S1815" s="87" t="s">
        <v>474</v>
      </c>
      <c r="T1815" s="87"/>
      <c r="U1815" s="87"/>
      <c r="V1815" s="87"/>
      <c r="W1815" s="94"/>
    </row>
    <row r="1816" spans="1:23" ht="15" customHeight="1" x14ac:dyDescent="0.45">
      <c r="A1816" s="13">
        <v>1813</v>
      </c>
      <c r="B1816" s="42" t="s">
        <v>1272</v>
      </c>
      <c r="C1816" s="199" t="s">
        <v>1273</v>
      </c>
      <c r="E1816" s="42">
        <v>2021</v>
      </c>
      <c r="G1816" s="69" t="s">
        <v>214</v>
      </c>
      <c r="H1816" s="42" t="s">
        <v>1237</v>
      </c>
      <c r="I1816" s="42" t="s">
        <v>1238</v>
      </c>
      <c r="N1816" s="182" t="s">
        <v>1276</v>
      </c>
      <c r="O1816" s="109" t="s">
        <v>1275</v>
      </c>
      <c r="R1816" s="42" t="s">
        <v>204</v>
      </c>
      <c r="S1816" s="87" t="s">
        <v>474</v>
      </c>
      <c r="T1816" s="87"/>
      <c r="U1816" s="87"/>
      <c r="V1816" s="87"/>
      <c r="W1816" s="94"/>
    </row>
    <row r="1817" spans="1:23" ht="15" customHeight="1" x14ac:dyDescent="0.45">
      <c r="A1817" s="13">
        <v>1814</v>
      </c>
      <c r="B1817" s="42" t="s">
        <v>1272</v>
      </c>
      <c r="C1817" s="199" t="s">
        <v>1273</v>
      </c>
      <c r="E1817" s="42">
        <v>2021</v>
      </c>
      <c r="G1817" s="69" t="s">
        <v>214</v>
      </c>
      <c r="H1817" s="42" t="s">
        <v>1237</v>
      </c>
      <c r="I1817" s="42" t="s">
        <v>1238</v>
      </c>
      <c r="N1817" s="182" t="s">
        <v>1276</v>
      </c>
      <c r="O1817" s="109" t="s">
        <v>1275</v>
      </c>
      <c r="R1817" s="42" t="s">
        <v>204</v>
      </c>
      <c r="S1817" s="87" t="s">
        <v>474</v>
      </c>
      <c r="T1817" s="87"/>
      <c r="U1817" s="87"/>
      <c r="V1817" s="87"/>
      <c r="W1817" s="94"/>
    </row>
    <row r="1818" spans="1:23" ht="15" customHeight="1" x14ac:dyDescent="0.45">
      <c r="A1818" s="13">
        <v>1815</v>
      </c>
      <c r="B1818" s="42" t="s">
        <v>1272</v>
      </c>
      <c r="C1818" s="199" t="s">
        <v>1273</v>
      </c>
      <c r="E1818" s="42">
        <v>2021</v>
      </c>
      <c r="G1818" s="69" t="s">
        <v>214</v>
      </c>
      <c r="H1818" s="42" t="s">
        <v>1237</v>
      </c>
      <c r="I1818" s="42" t="s">
        <v>1238</v>
      </c>
      <c r="N1818" s="182" t="s">
        <v>1277</v>
      </c>
      <c r="O1818" s="109" t="s">
        <v>1275</v>
      </c>
      <c r="R1818" s="42" t="s">
        <v>222</v>
      </c>
      <c r="S1818" s="87" t="s">
        <v>474</v>
      </c>
      <c r="T1818" s="87"/>
      <c r="U1818" s="87"/>
      <c r="V1818" s="87"/>
      <c r="W1818" s="94"/>
    </row>
    <row r="1819" spans="1:23" ht="15" customHeight="1" x14ac:dyDescent="0.45">
      <c r="A1819" s="13">
        <v>1816</v>
      </c>
      <c r="B1819" s="42" t="s">
        <v>1272</v>
      </c>
      <c r="C1819" s="199" t="s">
        <v>1273</v>
      </c>
      <c r="E1819" s="42">
        <v>2021</v>
      </c>
      <c r="G1819" s="69" t="s">
        <v>214</v>
      </c>
      <c r="H1819" s="42" t="s">
        <v>1237</v>
      </c>
      <c r="I1819" s="42" t="s">
        <v>1238</v>
      </c>
      <c r="N1819" s="182" t="s">
        <v>1277</v>
      </c>
      <c r="O1819" s="109" t="s">
        <v>1275</v>
      </c>
      <c r="R1819" s="42" t="s">
        <v>222</v>
      </c>
      <c r="S1819" s="87" t="s">
        <v>474</v>
      </c>
      <c r="T1819" s="87"/>
      <c r="U1819" s="87"/>
      <c r="V1819" s="87"/>
      <c r="W1819" s="94"/>
    </row>
    <row r="1820" spans="1:23" ht="15" customHeight="1" x14ac:dyDescent="0.45">
      <c r="A1820" s="13">
        <v>1817</v>
      </c>
      <c r="B1820" s="42" t="s">
        <v>1272</v>
      </c>
      <c r="C1820" s="199" t="s">
        <v>1273</v>
      </c>
      <c r="E1820" s="42">
        <v>2021</v>
      </c>
      <c r="G1820" s="69" t="s">
        <v>214</v>
      </c>
      <c r="H1820" s="42" t="s">
        <v>1237</v>
      </c>
      <c r="I1820" s="42" t="s">
        <v>1238</v>
      </c>
      <c r="N1820" s="182" t="s">
        <v>1277</v>
      </c>
      <c r="O1820" s="109" t="s">
        <v>1275</v>
      </c>
      <c r="R1820" s="42" t="s">
        <v>222</v>
      </c>
      <c r="S1820" s="87" t="s">
        <v>474</v>
      </c>
      <c r="T1820" s="87"/>
      <c r="U1820" s="87"/>
      <c r="V1820" s="87"/>
      <c r="W1820" s="94"/>
    </row>
    <row r="1821" spans="1:23" ht="15" customHeight="1" x14ac:dyDescent="0.45">
      <c r="A1821" s="13">
        <v>1818</v>
      </c>
      <c r="B1821" s="42" t="s">
        <v>1272</v>
      </c>
      <c r="C1821" s="199" t="s">
        <v>1273</v>
      </c>
      <c r="E1821" s="42">
        <v>2021</v>
      </c>
      <c r="G1821" s="69" t="s">
        <v>214</v>
      </c>
      <c r="H1821" s="42" t="s">
        <v>1237</v>
      </c>
      <c r="I1821" s="42" t="s">
        <v>1238</v>
      </c>
      <c r="N1821" s="182" t="s">
        <v>1277</v>
      </c>
      <c r="O1821" s="109" t="s">
        <v>1275</v>
      </c>
      <c r="R1821" s="42" t="s">
        <v>222</v>
      </c>
      <c r="S1821" s="87" t="s">
        <v>474</v>
      </c>
      <c r="T1821" s="87"/>
      <c r="U1821" s="87"/>
      <c r="V1821" s="87"/>
      <c r="W1821" s="94"/>
    </row>
    <row r="1822" spans="1:23" ht="15" customHeight="1" x14ac:dyDescent="0.45">
      <c r="A1822" s="13">
        <v>1819</v>
      </c>
      <c r="B1822" s="42" t="s">
        <v>1272</v>
      </c>
      <c r="C1822" s="199" t="s">
        <v>1273</v>
      </c>
      <c r="E1822" s="42">
        <v>2021</v>
      </c>
      <c r="G1822" s="69" t="s">
        <v>214</v>
      </c>
      <c r="H1822" s="42" t="s">
        <v>1237</v>
      </c>
      <c r="I1822" s="42" t="s">
        <v>1238</v>
      </c>
      <c r="N1822" s="182" t="s">
        <v>1277</v>
      </c>
      <c r="O1822" s="109" t="s">
        <v>1275</v>
      </c>
      <c r="R1822" s="42" t="s">
        <v>222</v>
      </c>
      <c r="S1822" s="87" t="s">
        <v>474</v>
      </c>
      <c r="T1822" s="87"/>
      <c r="U1822" s="87"/>
      <c r="V1822" s="87"/>
      <c r="W1822" s="94"/>
    </row>
    <row r="1823" spans="1:23" ht="15" customHeight="1" x14ac:dyDescent="0.45">
      <c r="A1823" s="13">
        <v>1820</v>
      </c>
      <c r="B1823" s="42" t="s">
        <v>1272</v>
      </c>
      <c r="C1823" s="199" t="s">
        <v>1273</v>
      </c>
      <c r="E1823" s="42">
        <v>2021</v>
      </c>
      <c r="G1823" s="69" t="s">
        <v>214</v>
      </c>
      <c r="H1823" s="42" t="s">
        <v>1237</v>
      </c>
      <c r="I1823" s="42" t="s">
        <v>1238</v>
      </c>
      <c r="N1823" s="182" t="s">
        <v>1277</v>
      </c>
      <c r="O1823" s="109" t="s">
        <v>1275</v>
      </c>
      <c r="R1823" s="42" t="s">
        <v>222</v>
      </c>
      <c r="S1823" s="87" t="s">
        <v>474</v>
      </c>
      <c r="T1823" s="87"/>
      <c r="U1823" s="87"/>
      <c r="V1823" s="87"/>
      <c r="W1823" s="94"/>
    </row>
    <row r="1824" spans="1:23" ht="15" customHeight="1" x14ac:dyDescent="0.45">
      <c r="A1824" s="13">
        <v>1821</v>
      </c>
      <c r="B1824" s="42" t="s">
        <v>1272</v>
      </c>
      <c r="C1824" s="199" t="s">
        <v>1273</v>
      </c>
      <c r="E1824" s="42">
        <v>2021</v>
      </c>
      <c r="G1824" s="69" t="s">
        <v>214</v>
      </c>
      <c r="H1824" s="42" t="s">
        <v>1237</v>
      </c>
      <c r="I1824" s="42" t="s">
        <v>1238</v>
      </c>
      <c r="N1824" s="182" t="s">
        <v>1277</v>
      </c>
      <c r="O1824" s="109" t="s">
        <v>1275</v>
      </c>
      <c r="R1824" s="42" t="s">
        <v>222</v>
      </c>
      <c r="S1824" s="87" t="s">
        <v>474</v>
      </c>
      <c r="T1824" s="87"/>
      <c r="U1824" s="87"/>
      <c r="V1824" s="87"/>
      <c r="W1824" s="94"/>
    </row>
    <row r="1825" spans="1:23" ht="15" customHeight="1" x14ac:dyDescent="0.45">
      <c r="A1825" s="13">
        <v>1822</v>
      </c>
      <c r="B1825" s="42" t="s">
        <v>1272</v>
      </c>
      <c r="C1825" s="199" t="s">
        <v>1273</v>
      </c>
      <c r="E1825" s="42">
        <v>2021</v>
      </c>
      <c r="G1825" s="69" t="s">
        <v>214</v>
      </c>
      <c r="H1825" s="42" t="s">
        <v>1237</v>
      </c>
      <c r="I1825" s="42" t="s">
        <v>1238</v>
      </c>
      <c r="N1825" s="182" t="s">
        <v>1277</v>
      </c>
      <c r="O1825" s="109" t="s">
        <v>1275</v>
      </c>
      <c r="R1825" s="42" t="s">
        <v>222</v>
      </c>
      <c r="S1825" s="87" t="s">
        <v>474</v>
      </c>
      <c r="T1825" s="87"/>
      <c r="U1825" s="87"/>
      <c r="V1825" s="87"/>
      <c r="W1825" s="94"/>
    </row>
    <row r="1826" spans="1:23" ht="15" customHeight="1" x14ac:dyDescent="0.45">
      <c r="A1826" s="13">
        <v>1823</v>
      </c>
      <c r="B1826" s="42" t="s">
        <v>1272</v>
      </c>
      <c r="C1826" s="199" t="s">
        <v>1273</v>
      </c>
      <c r="E1826" s="42">
        <v>2021</v>
      </c>
      <c r="G1826" s="69" t="s">
        <v>214</v>
      </c>
      <c r="H1826" s="42" t="s">
        <v>1237</v>
      </c>
      <c r="I1826" s="42" t="s">
        <v>1238</v>
      </c>
      <c r="N1826" s="182" t="s">
        <v>1277</v>
      </c>
      <c r="O1826" s="109" t="s">
        <v>1275</v>
      </c>
      <c r="R1826" s="42" t="s">
        <v>222</v>
      </c>
      <c r="S1826" s="87" t="s">
        <v>474</v>
      </c>
      <c r="T1826" s="87"/>
      <c r="U1826" s="87"/>
      <c r="V1826" s="87"/>
      <c r="W1826" s="94"/>
    </row>
    <row r="1827" spans="1:23" ht="15" customHeight="1" x14ac:dyDescent="0.45">
      <c r="A1827" s="13">
        <v>1824</v>
      </c>
      <c r="B1827" s="42" t="s">
        <v>1272</v>
      </c>
      <c r="C1827" s="199" t="s">
        <v>1273</v>
      </c>
      <c r="E1827" s="42">
        <v>2021</v>
      </c>
      <c r="G1827" s="69" t="s">
        <v>214</v>
      </c>
      <c r="H1827" s="42" t="s">
        <v>1237</v>
      </c>
      <c r="I1827" s="42" t="s">
        <v>1238</v>
      </c>
      <c r="N1827" s="182" t="s">
        <v>1278</v>
      </c>
      <c r="O1827" s="109" t="s">
        <v>1275</v>
      </c>
      <c r="R1827" s="42" t="s">
        <v>190</v>
      </c>
      <c r="S1827" s="87" t="s">
        <v>474</v>
      </c>
      <c r="T1827" s="87"/>
      <c r="U1827" s="87"/>
      <c r="V1827" s="87"/>
      <c r="W1827" s="94"/>
    </row>
    <row r="1828" spans="1:23" ht="15" customHeight="1" x14ac:dyDescent="0.45">
      <c r="A1828" s="13">
        <v>1825</v>
      </c>
      <c r="B1828" s="42" t="s">
        <v>1272</v>
      </c>
      <c r="C1828" s="199" t="s">
        <v>1273</v>
      </c>
      <c r="E1828" s="42">
        <v>2021</v>
      </c>
      <c r="G1828" s="69" t="s">
        <v>214</v>
      </c>
      <c r="H1828" s="42" t="s">
        <v>1237</v>
      </c>
      <c r="I1828" s="42" t="s">
        <v>1238</v>
      </c>
      <c r="N1828" s="182" t="s">
        <v>1278</v>
      </c>
      <c r="O1828" s="109" t="s">
        <v>1275</v>
      </c>
      <c r="R1828" s="42" t="s">
        <v>190</v>
      </c>
      <c r="S1828" s="87" t="s">
        <v>474</v>
      </c>
      <c r="T1828" s="87"/>
      <c r="U1828" s="87"/>
      <c r="V1828" s="87"/>
      <c r="W1828" s="94"/>
    </row>
    <row r="1829" spans="1:23" ht="15" customHeight="1" x14ac:dyDescent="0.45">
      <c r="A1829" s="13">
        <v>1826</v>
      </c>
      <c r="B1829" s="42" t="s">
        <v>1272</v>
      </c>
      <c r="C1829" s="199" t="s">
        <v>1273</v>
      </c>
      <c r="E1829" s="42">
        <v>2021</v>
      </c>
      <c r="G1829" s="69" t="s">
        <v>214</v>
      </c>
      <c r="H1829" s="42" t="s">
        <v>1237</v>
      </c>
      <c r="I1829" s="42" t="s">
        <v>1238</v>
      </c>
      <c r="N1829" s="182" t="s">
        <v>1278</v>
      </c>
      <c r="O1829" s="109" t="s">
        <v>1275</v>
      </c>
      <c r="R1829" s="42" t="s">
        <v>190</v>
      </c>
      <c r="S1829" s="87" t="s">
        <v>474</v>
      </c>
      <c r="T1829" s="87"/>
      <c r="U1829" s="87"/>
      <c r="V1829" s="87"/>
      <c r="W1829" s="94"/>
    </row>
    <row r="1830" spans="1:23" ht="15" customHeight="1" x14ac:dyDescent="0.45">
      <c r="A1830" s="13">
        <v>1827</v>
      </c>
      <c r="B1830" s="42" t="s">
        <v>1272</v>
      </c>
      <c r="C1830" s="199" t="s">
        <v>1273</v>
      </c>
      <c r="E1830" s="42">
        <v>2021</v>
      </c>
      <c r="G1830" s="69" t="s">
        <v>214</v>
      </c>
      <c r="H1830" s="42" t="s">
        <v>1237</v>
      </c>
      <c r="I1830" s="42" t="s">
        <v>1238</v>
      </c>
      <c r="N1830" s="182" t="s">
        <v>1278</v>
      </c>
      <c r="O1830" s="109" t="s">
        <v>1275</v>
      </c>
      <c r="R1830" s="42" t="s">
        <v>190</v>
      </c>
      <c r="S1830" s="87" t="s">
        <v>474</v>
      </c>
      <c r="T1830" s="87"/>
      <c r="U1830" s="87"/>
      <c r="V1830" s="87"/>
      <c r="W1830" s="94"/>
    </row>
    <row r="1831" spans="1:23" ht="15" customHeight="1" x14ac:dyDescent="0.45">
      <c r="A1831" s="13">
        <v>1828</v>
      </c>
      <c r="B1831" s="42" t="s">
        <v>1272</v>
      </c>
      <c r="C1831" s="199" t="s">
        <v>1273</v>
      </c>
      <c r="E1831" s="42">
        <v>2021</v>
      </c>
      <c r="G1831" s="69" t="s">
        <v>214</v>
      </c>
      <c r="H1831" s="42" t="s">
        <v>1237</v>
      </c>
      <c r="I1831" s="42" t="s">
        <v>1238</v>
      </c>
      <c r="N1831" s="182" t="s">
        <v>1279</v>
      </c>
      <c r="O1831" s="109" t="s">
        <v>1275</v>
      </c>
      <c r="R1831" s="42" t="s">
        <v>190</v>
      </c>
      <c r="S1831" s="87" t="s">
        <v>474</v>
      </c>
      <c r="T1831" s="87"/>
      <c r="U1831" s="87"/>
      <c r="V1831" s="87"/>
      <c r="W1831" s="94"/>
    </row>
    <row r="1832" spans="1:23" ht="15" customHeight="1" x14ac:dyDescent="0.45">
      <c r="A1832" s="13">
        <v>1829</v>
      </c>
      <c r="B1832" s="42" t="s">
        <v>1272</v>
      </c>
      <c r="C1832" s="199" t="s">
        <v>1273</v>
      </c>
      <c r="E1832" s="42">
        <v>2021</v>
      </c>
      <c r="G1832" s="69" t="s">
        <v>214</v>
      </c>
      <c r="H1832" s="42" t="s">
        <v>1237</v>
      </c>
      <c r="I1832" s="42" t="s">
        <v>1238</v>
      </c>
      <c r="N1832" s="182" t="s">
        <v>1279</v>
      </c>
      <c r="O1832" s="109" t="s">
        <v>1275</v>
      </c>
      <c r="R1832" s="42" t="s">
        <v>190</v>
      </c>
      <c r="S1832" s="87" t="s">
        <v>474</v>
      </c>
      <c r="T1832" s="87"/>
      <c r="U1832" s="87"/>
      <c r="V1832" s="87"/>
      <c r="W1832" s="94"/>
    </row>
    <row r="1833" spans="1:23" ht="15" customHeight="1" x14ac:dyDescent="0.45">
      <c r="A1833" s="13">
        <v>1830</v>
      </c>
      <c r="B1833" s="42" t="s">
        <v>1272</v>
      </c>
      <c r="C1833" s="199" t="s">
        <v>1273</v>
      </c>
      <c r="E1833" s="42">
        <v>2021</v>
      </c>
      <c r="G1833" s="69" t="s">
        <v>214</v>
      </c>
      <c r="H1833" s="42" t="s">
        <v>1237</v>
      </c>
      <c r="I1833" s="42" t="s">
        <v>1238</v>
      </c>
      <c r="N1833" s="182" t="s">
        <v>1279</v>
      </c>
      <c r="O1833" s="109" t="s">
        <v>1275</v>
      </c>
      <c r="R1833" s="42" t="s">
        <v>190</v>
      </c>
      <c r="S1833" s="87" t="s">
        <v>474</v>
      </c>
      <c r="T1833" s="87"/>
      <c r="U1833" s="87"/>
      <c r="V1833" s="87"/>
      <c r="W1833" s="94"/>
    </row>
    <row r="1834" spans="1:23" ht="15" customHeight="1" x14ac:dyDescent="0.45">
      <c r="A1834" s="13">
        <v>1831</v>
      </c>
      <c r="B1834" s="42" t="s">
        <v>1272</v>
      </c>
      <c r="C1834" s="199" t="s">
        <v>1273</v>
      </c>
      <c r="E1834" s="42">
        <v>2021</v>
      </c>
      <c r="G1834" s="69" t="s">
        <v>214</v>
      </c>
      <c r="H1834" s="42" t="s">
        <v>1237</v>
      </c>
      <c r="I1834" s="42" t="s">
        <v>1238</v>
      </c>
      <c r="N1834" s="182" t="s">
        <v>1279</v>
      </c>
      <c r="O1834" s="109" t="s">
        <v>1275</v>
      </c>
      <c r="R1834" s="42" t="s">
        <v>190</v>
      </c>
      <c r="S1834" s="87" t="s">
        <v>474</v>
      </c>
      <c r="T1834" s="87"/>
      <c r="U1834" s="87"/>
      <c r="V1834" s="87"/>
      <c r="W1834" s="94"/>
    </row>
    <row r="1835" spans="1:23" ht="15" customHeight="1" x14ac:dyDescent="0.45">
      <c r="A1835" s="13">
        <v>1832</v>
      </c>
      <c r="B1835" s="42" t="s">
        <v>1272</v>
      </c>
      <c r="C1835" s="199" t="s">
        <v>1273</v>
      </c>
      <c r="E1835" s="42">
        <v>2021</v>
      </c>
      <c r="G1835" s="69" t="s">
        <v>214</v>
      </c>
      <c r="H1835" s="42" t="s">
        <v>1237</v>
      </c>
      <c r="I1835" s="42" t="s">
        <v>1238</v>
      </c>
      <c r="N1835" s="182" t="s">
        <v>1279</v>
      </c>
      <c r="O1835" s="109" t="s">
        <v>1275</v>
      </c>
      <c r="R1835" s="42" t="s">
        <v>190</v>
      </c>
      <c r="S1835" s="87" t="s">
        <v>474</v>
      </c>
      <c r="T1835" s="87"/>
      <c r="U1835" s="87"/>
      <c r="V1835" s="87"/>
      <c r="W1835" s="94"/>
    </row>
    <row r="1836" spans="1:23" ht="15" customHeight="1" x14ac:dyDescent="0.45">
      <c r="A1836" s="13">
        <v>1833</v>
      </c>
      <c r="B1836" s="42" t="s">
        <v>1272</v>
      </c>
      <c r="C1836" s="199" t="s">
        <v>1273</v>
      </c>
      <c r="E1836" s="42">
        <v>2021</v>
      </c>
      <c r="G1836" s="69" t="s">
        <v>214</v>
      </c>
      <c r="H1836" s="42" t="s">
        <v>1237</v>
      </c>
      <c r="I1836" s="42" t="s">
        <v>1238</v>
      </c>
      <c r="N1836" s="182" t="s">
        <v>1279</v>
      </c>
      <c r="O1836" s="109" t="s">
        <v>1275</v>
      </c>
      <c r="R1836" s="42" t="s">
        <v>190</v>
      </c>
      <c r="S1836" s="87" t="s">
        <v>474</v>
      </c>
      <c r="T1836" s="87"/>
      <c r="U1836" s="87"/>
      <c r="V1836" s="87"/>
      <c r="W1836" s="94"/>
    </row>
    <row r="1837" spans="1:23" ht="15" customHeight="1" x14ac:dyDescent="0.45">
      <c r="A1837" s="13">
        <v>1834</v>
      </c>
      <c r="B1837" s="42" t="s">
        <v>1272</v>
      </c>
      <c r="C1837" s="199" t="s">
        <v>1273</v>
      </c>
      <c r="E1837" s="42">
        <v>2021</v>
      </c>
      <c r="G1837" s="69" t="s">
        <v>214</v>
      </c>
      <c r="H1837" s="42" t="s">
        <v>1237</v>
      </c>
      <c r="I1837" s="42" t="s">
        <v>1238</v>
      </c>
      <c r="N1837" s="182" t="s">
        <v>1279</v>
      </c>
      <c r="O1837" s="109" t="s">
        <v>1275</v>
      </c>
      <c r="R1837" s="42" t="s">
        <v>190</v>
      </c>
      <c r="S1837" s="87" t="s">
        <v>474</v>
      </c>
      <c r="T1837" s="87"/>
      <c r="U1837" s="87"/>
      <c r="V1837" s="87"/>
      <c r="W1837" s="94"/>
    </row>
    <row r="1838" spans="1:23" ht="15" customHeight="1" x14ac:dyDescent="0.45">
      <c r="A1838" s="13">
        <v>1835</v>
      </c>
      <c r="B1838" s="42" t="s">
        <v>1272</v>
      </c>
      <c r="C1838" s="199" t="s">
        <v>1273</v>
      </c>
      <c r="E1838" s="42">
        <v>2021</v>
      </c>
      <c r="G1838" s="69" t="s">
        <v>214</v>
      </c>
      <c r="H1838" s="42" t="s">
        <v>1237</v>
      </c>
      <c r="I1838" s="42" t="s">
        <v>1238</v>
      </c>
      <c r="N1838" s="182" t="s">
        <v>1279</v>
      </c>
      <c r="O1838" s="109" t="s">
        <v>1275</v>
      </c>
      <c r="R1838" s="42" t="s">
        <v>190</v>
      </c>
      <c r="S1838" s="87" t="s">
        <v>474</v>
      </c>
      <c r="T1838" s="87"/>
      <c r="U1838" s="87"/>
      <c r="V1838" s="87"/>
      <c r="W1838" s="94"/>
    </row>
    <row r="1839" spans="1:23" ht="15" customHeight="1" x14ac:dyDescent="0.45">
      <c r="A1839" s="13">
        <v>1836</v>
      </c>
      <c r="B1839" s="42" t="s">
        <v>1272</v>
      </c>
      <c r="C1839" s="199" t="s">
        <v>1273</v>
      </c>
      <c r="E1839" s="42">
        <v>2021</v>
      </c>
      <c r="G1839" s="69" t="s">
        <v>214</v>
      </c>
      <c r="H1839" s="42" t="s">
        <v>1237</v>
      </c>
      <c r="I1839" s="42" t="s">
        <v>1238</v>
      </c>
      <c r="N1839" s="182" t="s">
        <v>1279</v>
      </c>
      <c r="O1839" s="109" t="s">
        <v>1275</v>
      </c>
      <c r="R1839" s="42" t="s">
        <v>190</v>
      </c>
      <c r="S1839" s="87" t="s">
        <v>474</v>
      </c>
      <c r="T1839" s="87"/>
      <c r="U1839" s="87"/>
      <c r="V1839" s="87"/>
      <c r="W1839" s="94"/>
    </row>
    <row r="1840" spans="1:23" ht="15" customHeight="1" x14ac:dyDescent="0.45">
      <c r="A1840" s="13">
        <v>1837</v>
      </c>
      <c r="B1840" s="42" t="s">
        <v>1272</v>
      </c>
      <c r="C1840" s="199" t="s">
        <v>1273</v>
      </c>
      <c r="E1840" s="42">
        <v>2021</v>
      </c>
      <c r="G1840" s="69" t="s">
        <v>214</v>
      </c>
      <c r="H1840" s="42" t="s">
        <v>1237</v>
      </c>
      <c r="I1840" s="42" t="s">
        <v>1238</v>
      </c>
      <c r="N1840" s="182" t="s">
        <v>1279</v>
      </c>
      <c r="O1840" s="109" t="s">
        <v>1275</v>
      </c>
      <c r="R1840" s="42" t="s">
        <v>190</v>
      </c>
      <c r="S1840" s="87" t="s">
        <v>474</v>
      </c>
      <c r="T1840" s="87"/>
      <c r="U1840" s="87"/>
      <c r="V1840" s="87"/>
      <c r="W1840" s="94"/>
    </row>
    <row r="1841" spans="1:23" ht="15" customHeight="1" x14ac:dyDescent="0.45">
      <c r="A1841" s="13">
        <v>1838</v>
      </c>
      <c r="B1841" s="42" t="s">
        <v>1272</v>
      </c>
      <c r="C1841" s="199" t="s">
        <v>1273</v>
      </c>
      <c r="E1841" s="42">
        <v>2021</v>
      </c>
      <c r="G1841" s="69" t="s">
        <v>214</v>
      </c>
      <c r="H1841" s="42" t="s">
        <v>1237</v>
      </c>
      <c r="I1841" s="42" t="s">
        <v>1238</v>
      </c>
      <c r="N1841" s="182" t="s">
        <v>1279</v>
      </c>
      <c r="O1841" s="109" t="s">
        <v>1275</v>
      </c>
      <c r="R1841" s="42" t="s">
        <v>190</v>
      </c>
      <c r="S1841" s="87" t="s">
        <v>474</v>
      </c>
      <c r="T1841" s="87"/>
      <c r="U1841" s="87"/>
      <c r="V1841" s="87"/>
      <c r="W1841" s="94"/>
    </row>
    <row r="1842" spans="1:23" ht="15" customHeight="1" x14ac:dyDescent="0.45">
      <c r="A1842" s="13">
        <v>1839</v>
      </c>
      <c r="B1842" s="42" t="s">
        <v>1272</v>
      </c>
      <c r="C1842" s="199" t="s">
        <v>1273</v>
      </c>
      <c r="E1842" s="42">
        <v>2021</v>
      </c>
      <c r="G1842" s="69" t="s">
        <v>214</v>
      </c>
      <c r="H1842" s="42" t="s">
        <v>1237</v>
      </c>
      <c r="I1842" s="42" t="s">
        <v>1238</v>
      </c>
      <c r="N1842" s="182" t="s">
        <v>1279</v>
      </c>
      <c r="O1842" s="109" t="s">
        <v>1275</v>
      </c>
      <c r="R1842" s="42" t="s">
        <v>190</v>
      </c>
      <c r="S1842" s="87" t="s">
        <v>474</v>
      </c>
      <c r="T1842" s="87"/>
      <c r="U1842" s="87"/>
      <c r="V1842" s="87"/>
      <c r="W1842" s="94"/>
    </row>
    <row r="1843" spans="1:23" ht="15" customHeight="1" x14ac:dyDescent="0.45">
      <c r="A1843" s="13">
        <v>1840</v>
      </c>
      <c r="B1843" s="42" t="s">
        <v>1272</v>
      </c>
      <c r="C1843" s="199" t="s">
        <v>1273</v>
      </c>
      <c r="E1843" s="42">
        <v>2021</v>
      </c>
      <c r="G1843" s="69" t="s">
        <v>214</v>
      </c>
      <c r="H1843" s="42" t="s">
        <v>1237</v>
      </c>
      <c r="I1843" s="42" t="s">
        <v>1238</v>
      </c>
      <c r="N1843" s="182" t="s">
        <v>1279</v>
      </c>
      <c r="O1843" s="109" t="s">
        <v>1275</v>
      </c>
      <c r="R1843" s="42" t="s">
        <v>190</v>
      </c>
      <c r="S1843" s="87" t="s">
        <v>474</v>
      </c>
      <c r="T1843" s="87"/>
      <c r="U1843" s="87"/>
      <c r="V1843" s="87"/>
      <c r="W1843" s="94"/>
    </row>
    <row r="1844" spans="1:23" ht="15" customHeight="1" x14ac:dyDescent="0.45">
      <c r="A1844" s="13">
        <v>1841</v>
      </c>
      <c r="B1844" s="42" t="s">
        <v>1272</v>
      </c>
      <c r="C1844" s="199" t="s">
        <v>1273</v>
      </c>
      <c r="E1844" s="42">
        <v>2021</v>
      </c>
      <c r="G1844" s="69" t="s">
        <v>214</v>
      </c>
      <c r="H1844" s="42" t="s">
        <v>1237</v>
      </c>
      <c r="I1844" s="42" t="s">
        <v>1238</v>
      </c>
      <c r="N1844" s="182" t="s">
        <v>1279</v>
      </c>
      <c r="O1844" s="109" t="s">
        <v>1275</v>
      </c>
      <c r="R1844" s="42" t="s">
        <v>190</v>
      </c>
      <c r="S1844" s="87" t="s">
        <v>474</v>
      </c>
      <c r="T1844" s="87"/>
      <c r="U1844" s="87"/>
      <c r="V1844" s="87"/>
      <c r="W1844" s="94"/>
    </row>
    <row r="1845" spans="1:23" ht="15" customHeight="1" x14ac:dyDescent="0.45">
      <c r="A1845" s="13">
        <v>1842</v>
      </c>
      <c r="B1845" s="42" t="s">
        <v>1272</v>
      </c>
      <c r="C1845" s="199" t="s">
        <v>1273</v>
      </c>
      <c r="D1845" s="42"/>
      <c r="E1845" s="42">
        <v>2021</v>
      </c>
      <c r="G1845" s="69" t="s">
        <v>214</v>
      </c>
      <c r="H1845" s="42" t="s">
        <v>1237</v>
      </c>
      <c r="I1845" s="42" t="s">
        <v>1238</v>
      </c>
      <c r="N1845" s="182" t="s">
        <v>1279</v>
      </c>
      <c r="O1845" s="109" t="s">
        <v>1275</v>
      </c>
      <c r="R1845" s="42" t="s">
        <v>190</v>
      </c>
      <c r="S1845" s="87" t="s">
        <v>474</v>
      </c>
      <c r="T1845" s="87"/>
      <c r="U1845" s="87"/>
      <c r="V1845" s="87"/>
      <c r="W1845" s="94"/>
    </row>
    <row r="1846" spans="1:23" ht="15" customHeight="1" x14ac:dyDescent="0.45">
      <c r="A1846" s="13">
        <v>1843</v>
      </c>
      <c r="B1846" s="42" t="s">
        <v>1272</v>
      </c>
      <c r="C1846" s="199" t="s">
        <v>1273</v>
      </c>
      <c r="D1846" s="42"/>
      <c r="E1846" s="42"/>
      <c r="G1846" s="69" t="s">
        <v>214</v>
      </c>
      <c r="H1846" s="42" t="s">
        <v>1237</v>
      </c>
      <c r="I1846" s="42" t="s">
        <v>1238</v>
      </c>
      <c r="N1846" s="242" t="s">
        <v>1280</v>
      </c>
      <c r="O1846" s="109" t="s">
        <v>1275</v>
      </c>
      <c r="R1846" s="42"/>
      <c r="S1846" s="87" t="s">
        <v>474</v>
      </c>
      <c r="T1846" s="87"/>
      <c r="U1846" s="87"/>
      <c r="V1846" s="87"/>
      <c r="W1846" s="94"/>
    </row>
    <row r="1847" spans="1:23" ht="15" customHeight="1" x14ac:dyDescent="0.45">
      <c r="A1847" s="13">
        <v>1844</v>
      </c>
      <c r="B1847" s="42" t="s">
        <v>1272</v>
      </c>
      <c r="C1847" s="192"/>
      <c r="D1847" s="69" t="s">
        <v>1281</v>
      </c>
      <c r="G1847" s="69" t="s">
        <v>214</v>
      </c>
      <c r="I1847" s="42" t="s">
        <v>1238</v>
      </c>
      <c r="O1847" s="69" t="s">
        <v>364</v>
      </c>
      <c r="S1847" s="311" t="s">
        <v>356</v>
      </c>
      <c r="T1847" s="311"/>
      <c r="U1847" s="311"/>
      <c r="V1847" s="311"/>
      <c r="W1847" s="210"/>
    </row>
    <row r="1848" spans="1:23" ht="15" customHeight="1" x14ac:dyDescent="0.45">
      <c r="A1848" s="13">
        <v>1845</v>
      </c>
      <c r="B1848" s="42" t="s">
        <v>1272</v>
      </c>
      <c r="D1848" s="69" t="s">
        <v>1281</v>
      </c>
      <c r="G1848" s="69" t="s">
        <v>214</v>
      </c>
      <c r="I1848" s="42" t="s">
        <v>1238</v>
      </c>
      <c r="O1848" s="69" t="s">
        <v>471</v>
      </c>
      <c r="S1848" s="311" t="s">
        <v>356</v>
      </c>
      <c r="T1848" s="311"/>
      <c r="U1848" s="311"/>
      <c r="V1848" s="311"/>
      <c r="W1848" s="210"/>
    </row>
    <row r="1849" spans="1:23" ht="15" customHeight="1" x14ac:dyDescent="0.45">
      <c r="A1849" s="13">
        <v>1846</v>
      </c>
      <c r="B1849" s="42" t="s">
        <v>1272</v>
      </c>
      <c r="D1849" s="69" t="s">
        <v>1282</v>
      </c>
      <c r="G1849" s="69" t="s">
        <v>214</v>
      </c>
      <c r="I1849" s="42" t="s">
        <v>1238</v>
      </c>
      <c r="O1849" s="69" t="s">
        <v>394</v>
      </c>
      <c r="S1849" s="311" t="s">
        <v>395</v>
      </c>
      <c r="T1849" s="311"/>
      <c r="U1849" s="311"/>
      <c r="V1849" s="311"/>
      <c r="W1849" s="210"/>
    </row>
    <row r="1850" spans="1:23" ht="15" customHeight="1" x14ac:dyDescent="0.45">
      <c r="A1850" s="13">
        <v>1847</v>
      </c>
      <c r="B1850" s="42" t="s">
        <v>1272</v>
      </c>
      <c r="D1850" s="69" t="s">
        <v>1282</v>
      </c>
      <c r="G1850" s="69" t="s">
        <v>214</v>
      </c>
      <c r="I1850" s="42" t="s">
        <v>1238</v>
      </c>
      <c r="O1850" s="69" t="s">
        <v>553</v>
      </c>
      <c r="S1850" s="87" t="s">
        <v>553</v>
      </c>
      <c r="T1850" s="87"/>
      <c r="U1850" s="87"/>
      <c r="V1850" s="87"/>
      <c r="W1850" s="94"/>
    </row>
    <row r="1851" spans="1:23" ht="15" customHeight="1" x14ac:dyDescent="0.45">
      <c r="A1851" s="13">
        <v>1848</v>
      </c>
      <c r="B1851" s="42" t="s">
        <v>1272</v>
      </c>
      <c r="D1851" s="69" t="s">
        <v>1283</v>
      </c>
      <c r="G1851" s="69" t="s">
        <v>214</v>
      </c>
      <c r="I1851" s="42" t="s">
        <v>1238</v>
      </c>
      <c r="O1851" s="69" t="s">
        <v>364</v>
      </c>
      <c r="S1851" s="87" t="s">
        <v>474</v>
      </c>
      <c r="T1851" s="87"/>
      <c r="U1851" s="87"/>
      <c r="V1851" s="87"/>
      <c r="W1851" s="94"/>
    </row>
    <row r="1852" spans="1:23" ht="15" customHeight="1" x14ac:dyDescent="0.45">
      <c r="A1852" s="13">
        <v>1849</v>
      </c>
      <c r="B1852" s="42" t="s">
        <v>1272</v>
      </c>
      <c r="D1852" s="69" t="s">
        <v>1283</v>
      </c>
      <c r="G1852" s="69" t="s">
        <v>214</v>
      </c>
      <c r="I1852" s="42" t="s">
        <v>1238</v>
      </c>
      <c r="O1852" s="69" t="s">
        <v>316</v>
      </c>
      <c r="S1852" s="87" t="s">
        <v>474</v>
      </c>
      <c r="T1852" s="87"/>
      <c r="U1852" s="87"/>
      <c r="V1852" s="87"/>
      <c r="W1852" s="94"/>
    </row>
    <row r="1853" spans="1:23" ht="15" customHeight="1" x14ac:dyDescent="0.45">
      <c r="A1853" s="13">
        <v>1850</v>
      </c>
      <c r="B1853" s="42" t="s">
        <v>1272</v>
      </c>
      <c r="D1853" s="69" t="s">
        <v>1284</v>
      </c>
      <c r="G1853" s="69" t="s">
        <v>214</v>
      </c>
      <c r="I1853" s="42" t="s">
        <v>1238</v>
      </c>
      <c r="O1853" s="69" t="s">
        <v>1285</v>
      </c>
      <c r="S1853" s="87" t="s">
        <v>426</v>
      </c>
      <c r="T1853" s="87"/>
      <c r="U1853" s="87"/>
      <c r="V1853" s="87"/>
      <c r="W1853" s="94"/>
    </row>
    <row r="1854" spans="1:23" ht="15" customHeight="1" x14ac:dyDescent="0.45">
      <c r="A1854" s="13">
        <v>1851</v>
      </c>
      <c r="B1854" s="42" t="s">
        <v>1272</v>
      </c>
      <c r="D1854" s="69" t="s">
        <v>1286</v>
      </c>
      <c r="G1854" s="69" t="s">
        <v>214</v>
      </c>
      <c r="I1854" s="42" t="s">
        <v>1238</v>
      </c>
      <c r="O1854" s="69" t="s">
        <v>353</v>
      </c>
      <c r="S1854" s="87" t="s">
        <v>356</v>
      </c>
      <c r="T1854" s="87"/>
      <c r="U1854" s="87"/>
      <c r="V1854" s="87"/>
      <c r="W1854" s="94"/>
    </row>
    <row r="1855" spans="1:23" ht="15" customHeight="1" x14ac:dyDescent="0.45">
      <c r="A1855" s="13">
        <v>1852</v>
      </c>
      <c r="B1855" s="42" t="s">
        <v>1272</v>
      </c>
      <c r="D1855" s="69" t="s">
        <v>1287</v>
      </c>
      <c r="G1855" s="69" t="s">
        <v>214</v>
      </c>
      <c r="I1855" s="42" t="s">
        <v>1238</v>
      </c>
      <c r="O1855" s="69" t="s">
        <v>1288</v>
      </c>
      <c r="S1855" s="87" t="s">
        <v>356</v>
      </c>
      <c r="T1855" s="87"/>
      <c r="U1855" s="87"/>
      <c r="V1855" s="87"/>
      <c r="W1855" s="94"/>
    </row>
    <row r="1856" spans="1:23" ht="15" customHeight="1" x14ac:dyDescent="0.45">
      <c r="A1856" s="13">
        <v>1853</v>
      </c>
      <c r="B1856" s="42" t="s">
        <v>1272</v>
      </c>
      <c r="D1856" s="69" t="s">
        <v>1289</v>
      </c>
      <c r="G1856" s="69" t="s">
        <v>214</v>
      </c>
      <c r="I1856" s="42" t="s">
        <v>1238</v>
      </c>
      <c r="O1856" s="69" t="s">
        <v>1290</v>
      </c>
      <c r="S1856" s="87" t="s">
        <v>474</v>
      </c>
      <c r="T1856" s="87"/>
      <c r="U1856" s="87"/>
      <c r="V1856" s="87"/>
      <c r="W1856" s="94"/>
    </row>
    <row r="1857" spans="1:41" ht="15" customHeight="1" x14ac:dyDescent="0.45">
      <c r="A1857" s="13">
        <v>1854</v>
      </c>
      <c r="B1857" s="42" t="s">
        <v>1272</v>
      </c>
      <c r="D1857" s="69" t="s">
        <v>1291</v>
      </c>
      <c r="G1857" s="69" t="s">
        <v>214</v>
      </c>
      <c r="I1857" s="42" t="s">
        <v>1238</v>
      </c>
      <c r="O1857" s="69" t="s">
        <v>1292</v>
      </c>
      <c r="S1857" s="87" t="s">
        <v>356</v>
      </c>
      <c r="T1857" s="87"/>
      <c r="U1857" s="87"/>
      <c r="V1857" s="87"/>
      <c r="W1857" s="94"/>
    </row>
    <row r="1858" spans="1:41" ht="15" customHeight="1" x14ac:dyDescent="0.45">
      <c r="A1858" s="13">
        <v>1855</v>
      </c>
      <c r="B1858" s="42" t="s">
        <v>1272</v>
      </c>
      <c r="D1858" s="69" t="s">
        <v>1293</v>
      </c>
      <c r="G1858" s="69" t="s">
        <v>214</v>
      </c>
      <c r="I1858" s="42" t="s">
        <v>1238</v>
      </c>
      <c r="O1858" s="69" t="s">
        <v>485</v>
      </c>
      <c r="S1858" s="87" t="s">
        <v>426</v>
      </c>
      <c r="T1858" s="87"/>
      <c r="U1858" s="87"/>
      <c r="V1858" s="87"/>
      <c r="W1858" s="94"/>
    </row>
    <row r="1859" spans="1:41" ht="15" customHeight="1" x14ac:dyDescent="0.45">
      <c r="A1859" s="13">
        <v>1856</v>
      </c>
      <c r="B1859" s="42" t="s">
        <v>1272</v>
      </c>
      <c r="D1859" s="69" t="s">
        <v>1294</v>
      </c>
      <c r="G1859" s="69" t="s">
        <v>214</v>
      </c>
      <c r="I1859" s="42" t="s">
        <v>1238</v>
      </c>
      <c r="O1859" s="69" t="s">
        <v>475</v>
      </c>
      <c r="S1859" s="87" t="s">
        <v>572</v>
      </c>
      <c r="T1859" s="87"/>
      <c r="U1859" s="87"/>
      <c r="V1859" s="87"/>
      <c r="W1859" s="94"/>
    </row>
    <row r="1860" spans="1:41" ht="15" customHeight="1" x14ac:dyDescent="0.45">
      <c r="A1860" s="13">
        <v>1857</v>
      </c>
      <c r="B1860" s="42" t="s">
        <v>1272</v>
      </c>
      <c r="D1860" s="69" t="s">
        <v>1294</v>
      </c>
      <c r="G1860" s="69" t="s">
        <v>214</v>
      </c>
      <c r="I1860" s="42" t="s">
        <v>1238</v>
      </c>
      <c r="O1860" s="69" t="s">
        <v>495</v>
      </c>
      <c r="S1860" s="87" t="s">
        <v>426</v>
      </c>
      <c r="T1860" s="87"/>
      <c r="U1860" s="87"/>
      <c r="V1860" s="87"/>
      <c r="W1860" s="94"/>
    </row>
    <row r="1861" spans="1:41" ht="15" customHeight="1" x14ac:dyDescent="0.45">
      <c r="A1861" s="13">
        <v>1858</v>
      </c>
      <c r="B1861" s="42" t="s">
        <v>1272</v>
      </c>
      <c r="D1861" s="69" t="s">
        <v>1295</v>
      </c>
      <c r="G1861" s="69" t="s">
        <v>214</v>
      </c>
      <c r="I1861" s="42" t="s">
        <v>1238</v>
      </c>
      <c r="O1861" s="69" t="s">
        <v>394</v>
      </c>
      <c r="S1861" s="311" t="s">
        <v>395</v>
      </c>
      <c r="T1861" s="311"/>
      <c r="U1861" s="311"/>
      <c r="V1861" s="311"/>
      <c r="W1861" s="210"/>
    </row>
    <row r="1862" spans="1:41" ht="15" customHeight="1" x14ac:dyDescent="0.45">
      <c r="A1862" s="13">
        <v>1859</v>
      </c>
      <c r="B1862" s="42" t="s">
        <v>1272</v>
      </c>
      <c r="D1862" s="69" t="s">
        <v>1296</v>
      </c>
      <c r="G1862" s="69" t="s">
        <v>214</v>
      </c>
      <c r="I1862" s="42" t="s">
        <v>1238</v>
      </c>
      <c r="O1862" s="69" t="s">
        <v>316</v>
      </c>
      <c r="S1862" s="87" t="s">
        <v>474</v>
      </c>
      <c r="T1862" s="87"/>
      <c r="U1862" s="87"/>
      <c r="V1862" s="87"/>
      <c r="W1862" s="94"/>
    </row>
    <row r="1863" spans="1:41" ht="15" customHeight="1" x14ac:dyDescent="0.45">
      <c r="A1863" s="13">
        <v>1860</v>
      </c>
      <c r="B1863" s="42" t="s">
        <v>1272</v>
      </c>
      <c r="D1863" s="69" t="s">
        <v>1296</v>
      </c>
      <c r="G1863" s="69" t="s">
        <v>214</v>
      </c>
      <c r="I1863" s="42" t="s">
        <v>1238</v>
      </c>
      <c r="O1863" s="69" t="s">
        <v>316</v>
      </c>
      <c r="S1863" s="87" t="s">
        <v>474</v>
      </c>
      <c r="T1863" s="87"/>
      <c r="U1863" s="87"/>
      <c r="V1863" s="87"/>
      <c r="W1863" s="94"/>
    </row>
    <row r="1864" spans="1:41" ht="15" customHeight="1" x14ac:dyDescent="0.45">
      <c r="A1864" s="13">
        <v>1861</v>
      </c>
      <c r="B1864" s="42" t="s">
        <v>1272</v>
      </c>
      <c r="D1864" s="69" t="s">
        <v>1296</v>
      </c>
      <c r="G1864" s="69" t="s">
        <v>214</v>
      </c>
      <c r="I1864" s="42" t="s">
        <v>1238</v>
      </c>
      <c r="O1864" s="69" t="s">
        <v>316</v>
      </c>
      <c r="S1864" s="87" t="s">
        <v>474</v>
      </c>
      <c r="T1864" s="87"/>
      <c r="U1864" s="87"/>
      <c r="V1864" s="87"/>
      <c r="W1864" s="94"/>
    </row>
    <row r="1865" spans="1:41" ht="15" customHeight="1" x14ac:dyDescent="0.45">
      <c r="A1865" s="13">
        <v>1862</v>
      </c>
      <c r="B1865" s="42" t="s">
        <v>1272</v>
      </c>
      <c r="D1865" s="69" t="s">
        <v>1296</v>
      </c>
      <c r="G1865" s="69" t="s">
        <v>214</v>
      </c>
      <c r="I1865" s="42" t="s">
        <v>1238</v>
      </c>
      <c r="O1865" s="69" t="s">
        <v>316</v>
      </c>
      <c r="S1865" s="87" t="s">
        <v>474</v>
      </c>
      <c r="T1865" s="87"/>
      <c r="U1865" s="87"/>
      <c r="V1865" s="87"/>
      <c r="W1865" s="94"/>
    </row>
    <row r="1866" spans="1:41" ht="15" customHeight="1" x14ac:dyDescent="0.45">
      <c r="A1866" s="13">
        <v>1863</v>
      </c>
      <c r="B1866" s="42" t="s">
        <v>1272</v>
      </c>
      <c r="D1866" s="69" t="s">
        <v>1297</v>
      </c>
      <c r="G1866" s="69" t="s">
        <v>214</v>
      </c>
      <c r="I1866" s="42" t="s">
        <v>1238</v>
      </c>
      <c r="O1866" s="69" t="s">
        <v>854</v>
      </c>
      <c r="S1866" s="87" t="s">
        <v>426</v>
      </c>
      <c r="T1866" s="87"/>
      <c r="U1866" s="87"/>
      <c r="V1866" s="87"/>
      <c r="W1866" s="94"/>
    </row>
    <row r="1867" spans="1:41" ht="15" customHeight="1" x14ac:dyDescent="0.45">
      <c r="A1867" s="13">
        <v>1864</v>
      </c>
      <c r="B1867" s="42" t="s">
        <v>1272</v>
      </c>
      <c r="D1867" s="69" t="s">
        <v>1298</v>
      </c>
      <c r="G1867" s="69" t="s">
        <v>214</v>
      </c>
      <c r="I1867" s="42" t="s">
        <v>1238</v>
      </c>
      <c r="O1867" s="69" t="s">
        <v>316</v>
      </c>
      <c r="S1867" s="87" t="s">
        <v>474</v>
      </c>
      <c r="T1867" s="87"/>
      <c r="U1867" s="87"/>
      <c r="V1867" s="87"/>
      <c r="W1867" s="94"/>
    </row>
    <row r="1868" spans="1:41" ht="15" customHeight="1" x14ac:dyDescent="0.45">
      <c r="A1868" s="13">
        <v>1865</v>
      </c>
      <c r="B1868" s="42" t="s">
        <v>1272</v>
      </c>
      <c r="D1868" s="69" t="s">
        <v>1298</v>
      </c>
      <c r="G1868" s="69" t="s">
        <v>214</v>
      </c>
      <c r="I1868" s="42" t="s">
        <v>1238</v>
      </c>
      <c r="O1868" s="69" t="s">
        <v>316</v>
      </c>
      <c r="S1868" s="87" t="s">
        <v>474</v>
      </c>
      <c r="T1868" s="87"/>
      <c r="U1868" s="87"/>
      <c r="V1868" s="87"/>
      <c r="W1868" s="94"/>
    </row>
    <row r="1869" spans="1:41" ht="15" customHeight="1" x14ac:dyDescent="0.45">
      <c r="A1869" s="13">
        <v>1866</v>
      </c>
      <c r="B1869" s="42" t="s">
        <v>1272</v>
      </c>
      <c r="D1869" s="69" t="s">
        <v>1299</v>
      </c>
      <c r="G1869" s="69" t="s">
        <v>214</v>
      </c>
      <c r="I1869" s="42" t="s">
        <v>1238</v>
      </c>
      <c r="O1869" s="69" t="s">
        <v>1240</v>
      </c>
      <c r="S1869" s="87" t="s">
        <v>426</v>
      </c>
      <c r="T1869" s="87"/>
      <c r="U1869" s="87"/>
      <c r="V1869" s="87"/>
      <c r="W1869" s="94"/>
    </row>
    <row r="1870" spans="1:41" ht="15" customHeight="1" x14ac:dyDescent="0.45">
      <c r="A1870" s="13">
        <v>1867</v>
      </c>
      <c r="B1870" s="42" t="s">
        <v>1272</v>
      </c>
      <c r="D1870" s="69" t="s">
        <v>1300</v>
      </c>
      <c r="G1870" s="69" t="s">
        <v>214</v>
      </c>
      <c r="I1870" s="42" t="s">
        <v>1238</v>
      </c>
      <c r="O1870" s="69" t="s">
        <v>1301</v>
      </c>
      <c r="S1870" s="87" t="s">
        <v>356</v>
      </c>
      <c r="T1870" s="87"/>
      <c r="U1870" s="87"/>
      <c r="V1870" s="87"/>
      <c r="W1870" s="94"/>
    </row>
    <row r="1871" spans="1:41" ht="15" customHeight="1" x14ac:dyDescent="0.45">
      <c r="A1871" s="13">
        <v>1868</v>
      </c>
      <c r="B1871" s="42" t="s">
        <v>1272</v>
      </c>
      <c r="D1871" s="69" t="s">
        <v>1300</v>
      </c>
      <c r="G1871" s="69" t="s">
        <v>214</v>
      </c>
      <c r="I1871" s="42" t="s">
        <v>1238</v>
      </c>
      <c r="O1871" s="69" t="s">
        <v>1301</v>
      </c>
      <c r="S1871" s="87" t="s">
        <v>356</v>
      </c>
      <c r="T1871" s="87"/>
      <c r="U1871" s="87"/>
      <c r="V1871" s="87"/>
      <c r="W1871" s="94"/>
    </row>
    <row r="1872" spans="1:41" s="64" customFormat="1" ht="15" customHeight="1" x14ac:dyDescent="0.45">
      <c r="A1872" s="36">
        <v>1869</v>
      </c>
      <c r="B1872" s="43" t="s">
        <v>1272</v>
      </c>
      <c r="C1872" s="190"/>
      <c r="D1872" s="171" t="s">
        <v>1302</v>
      </c>
      <c r="E1872" s="43"/>
      <c r="F1872" s="135"/>
      <c r="G1872" s="171" t="s">
        <v>214</v>
      </c>
      <c r="H1872" s="43"/>
      <c r="I1872" s="43" t="s">
        <v>1238</v>
      </c>
      <c r="J1872" s="43"/>
      <c r="K1872" s="43"/>
      <c r="L1872" s="43"/>
      <c r="M1872" s="43"/>
      <c r="N1872" s="168"/>
      <c r="O1872" s="173" t="s">
        <v>364</v>
      </c>
      <c r="P1872" s="43"/>
      <c r="Q1872" s="43"/>
      <c r="R1872" s="43"/>
      <c r="S1872" s="87" t="s">
        <v>474</v>
      </c>
      <c r="T1872" s="87"/>
      <c r="U1872" s="87"/>
      <c r="V1872" s="87"/>
      <c r="W1872" s="94"/>
      <c r="X1872" s="43"/>
      <c r="Y1872" s="43"/>
      <c r="Z1872" s="43"/>
      <c r="AA1872" s="43"/>
      <c r="AB1872" s="43"/>
      <c r="AC1872" s="43"/>
      <c r="AD1872" s="43"/>
      <c r="AE1872" s="43"/>
      <c r="AF1872" s="43"/>
      <c r="AG1872" s="43"/>
      <c r="AH1872" s="43"/>
      <c r="AI1872" s="147"/>
      <c r="AJ1872" s="43"/>
      <c r="AK1872" s="147"/>
      <c r="AL1872" s="43"/>
      <c r="AM1872" s="43"/>
      <c r="AN1872" s="43"/>
      <c r="AO1872" s="158"/>
    </row>
    <row r="1873" spans="1:41" s="44" customFormat="1" ht="15" customHeight="1" x14ac:dyDescent="0.45">
      <c r="A1873" s="13">
        <v>1870</v>
      </c>
      <c r="B1873" s="42" t="s">
        <v>1303</v>
      </c>
      <c r="C1873" s="192" t="s">
        <v>1304</v>
      </c>
      <c r="D1873" s="42"/>
      <c r="E1873" s="42">
        <v>2018</v>
      </c>
      <c r="F1873" s="35"/>
      <c r="G1873" s="42" t="s">
        <v>1305</v>
      </c>
      <c r="H1873" s="42" t="s">
        <v>1306</v>
      </c>
      <c r="I1873" s="42"/>
      <c r="J1873" s="42"/>
      <c r="K1873" s="42"/>
      <c r="L1873" s="42"/>
      <c r="M1873" s="42"/>
      <c r="N1873" s="181" t="s">
        <v>1307</v>
      </c>
      <c r="O1873" s="69" t="s">
        <v>1288</v>
      </c>
      <c r="P1873" s="42"/>
      <c r="Q1873" s="42"/>
      <c r="R1873" s="42" t="s">
        <v>1308</v>
      </c>
      <c r="S1873" s="87" t="s">
        <v>356</v>
      </c>
      <c r="T1873" s="87"/>
      <c r="U1873" s="87"/>
      <c r="V1873" s="87"/>
      <c r="W1873" s="94"/>
      <c r="X1873" s="42"/>
      <c r="Y1873" s="42"/>
      <c r="Z1873" s="42"/>
      <c r="AA1873" s="42"/>
      <c r="AB1873" s="42"/>
      <c r="AC1873" s="42"/>
      <c r="AD1873" s="42"/>
      <c r="AE1873" s="42"/>
      <c r="AF1873" s="42"/>
      <c r="AG1873" s="42"/>
      <c r="AH1873" s="42"/>
      <c r="AI1873" s="146"/>
      <c r="AJ1873" s="29"/>
      <c r="AK1873" s="269">
        <f>90*100</f>
        <v>9000</v>
      </c>
      <c r="AL1873" s="42"/>
      <c r="AM1873" s="42"/>
      <c r="AN1873" s="42"/>
      <c r="AO1873" s="148"/>
    </row>
    <row r="1874" spans="1:41" ht="15" customHeight="1" x14ac:dyDescent="0.45">
      <c r="A1874" s="13">
        <v>1871</v>
      </c>
      <c r="B1874" s="42" t="s">
        <v>1303</v>
      </c>
      <c r="C1874" s="192" t="s">
        <v>1304</v>
      </c>
      <c r="E1874" s="42">
        <v>2018</v>
      </c>
      <c r="G1874" s="42" t="s">
        <v>1305</v>
      </c>
      <c r="H1874" s="42" t="s">
        <v>1306</v>
      </c>
      <c r="N1874" s="181" t="s">
        <v>1307</v>
      </c>
      <c r="O1874" s="69" t="s">
        <v>510</v>
      </c>
      <c r="R1874" s="42" t="s">
        <v>1308</v>
      </c>
      <c r="S1874" s="87" t="s">
        <v>356</v>
      </c>
      <c r="T1874" s="87"/>
      <c r="U1874" s="87"/>
      <c r="V1874" s="87"/>
      <c r="W1874" s="94"/>
      <c r="AJ1874" s="29"/>
      <c r="AK1874" s="269"/>
    </row>
    <row r="1875" spans="1:41" ht="15" customHeight="1" x14ac:dyDescent="0.45">
      <c r="A1875" s="13">
        <v>1872</v>
      </c>
      <c r="B1875" s="42" t="s">
        <v>1303</v>
      </c>
      <c r="C1875" s="192" t="s">
        <v>1304</v>
      </c>
      <c r="E1875" s="42">
        <v>2018</v>
      </c>
      <c r="G1875" s="42" t="s">
        <v>1305</v>
      </c>
      <c r="H1875" s="42" t="s">
        <v>1306</v>
      </c>
      <c r="N1875" s="181" t="s">
        <v>1309</v>
      </c>
      <c r="O1875" s="69" t="s">
        <v>338</v>
      </c>
      <c r="R1875" s="42" t="s">
        <v>190</v>
      </c>
      <c r="S1875" s="87" t="s">
        <v>356</v>
      </c>
      <c r="T1875" s="87"/>
      <c r="U1875" s="87"/>
      <c r="V1875" s="87"/>
      <c r="W1875" s="94"/>
      <c r="AJ1875" s="29"/>
      <c r="AK1875" s="269">
        <f>765*100</f>
        <v>76500</v>
      </c>
    </row>
    <row r="1876" spans="1:41" ht="15" customHeight="1" x14ac:dyDescent="0.45">
      <c r="A1876" s="13">
        <v>1873</v>
      </c>
      <c r="B1876" s="42" t="s">
        <v>1303</v>
      </c>
      <c r="C1876" s="192" t="s">
        <v>1304</v>
      </c>
      <c r="E1876" s="42">
        <v>2018</v>
      </c>
      <c r="G1876" s="42" t="s">
        <v>1305</v>
      </c>
      <c r="H1876" s="42" t="s">
        <v>1306</v>
      </c>
      <c r="N1876" s="181" t="s">
        <v>1310</v>
      </c>
      <c r="O1876" s="69" t="s">
        <v>1292</v>
      </c>
      <c r="R1876" s="214" t="s">
        <v>197</v>
      </c>
      <c r="S1876" s="87" t="s">
        <v>356</v>
      </c>
      <c r="T1876" s="87"/>
      <c r="U1876" s="87"/>
      <c r="V1876" s="87"/>
      <c r="W1876" s="94"/>
      <c r="AJ1876" s="29"/>
      <c r="AK1876" s="269"/>
    </row>
    <row r="1877" spans="1:41" ht="15" customHeight="1" x14ac:dyDescent="0.45">
      <c r="A1877" s="13">
        <v>1874</v>
      </c>
      <c r="B1877" s="42" t="s">
        <v>1303</v>
      </c>
      <c r="C1877" s="192" t="s">
        <v>1304</v>
      </c>
      <c r="E1877" s="42">
        <v>2018</v>
      </c>
      <c r="G1877" s="42" t="s">
        <v>1305</v>
      </c>
      <c r="H1877" s="42" t="s">
        <v>1306</v>
      </c>
      <c r="N1877" s="181" t="s">
        <v>1310</v>
      </c>
      <c r="O1877" s="69" t="s">
        <v>381</v>
      </c>
      <c r="R1877" s="214" t="s">
        <v>197</v>
      </c>
      <c r="S1877" s="87" t="s">
        <v>356</v>
      </c>
      <c r="T1877" s="87"/>
      <c r="U1877" s="87"/>
      <c r="V1877" s="87"/>
      <c r="W1877" s="94"/>
      <c r="AJ1877" s="29"/>
      <c r="AK1877" s="269"/>
    </row>
    <row r="1878" spans="1:41" ht="15" customHeight="1" x14ac:dyDescent="0.45">
      <c r="A1878" s="13">
        <v>1875</v>
      </c>
      <c r="B1878" s="42" t="s">
        <v>1303</v>
      </c>
      <c r="C1878" s="192" t="s">
        <v>1304</v>
      </c>
      <c r="E1878" s="42">
        <v>2018</v>
      </c>
      <c r="G1878" s="42" t="s">
        <v>1305</v>
      </c>
      <c r="H1878" s="42" t="s">
        <v>1306</v>
      </c>
      <c r="N1878" s="181" t="s">
        <v>1310</v>
      </c>
      <c r="O1878" s="69" t="s">
        <v>532</v>
      </c>
      <c r="R1878" s="214" t="s">
        <v>197</v>
      </c>
      <c r="S1878" s="87" t="s">
        <v>356</v>
      </c>
      <c r="T1878" s="87"/>
      <c r="U1878" s="87"/>
      <c r="V1878" s="87"/>
      <c r="W1878" s="94"/>
      <c r="AJ1878" s="29"/>
      <c r="AK1878" s="269"/>
    </row>
    <row r="1879" spans="1:41" ht="15" customHeight="1" x14ac:dyDescent="0.45">
      <c r="A1879" s="13">
        <v>1876</v>
      </c>
      <c r="B1879" s="42" t="s">
        <v>1303</v>
      </c>
      <c r="C1879" s="192" t="s">
        <v>1304</v>
      </c>
      <c r="E1879" s="42">
        <v>2018</v>
      </c>
      <c r="G1879" s="42" t="s">
        <v>1305</v>
      </c>
      <c r="H1879" s="42" t="s">
        <v>1306</v>
      </c>
      <c r="N1879" s="181" t="s">
        <v>1311</v>
      </c>
      <c r="O1879" s="69" t="s">
        <v>364</v>
      </c>
      <c r="R1879" s="42" t="s">
        <v>1308</v>
      </c>
      <c r="S1879" s="87" t="s">
        <v>356</v>
      </c>
      <c r="T1879" s="87"/>
      <c r="U1879" s="87"/>
      <c r="V1879" s="87"/>
      <c r="W1879" s="94"/>
      <c r="AJ1879" s="29"/>
      <c r="AK1879" s="269">
        <f>374*100</f>
        <v>37400</v>
      </c>
    </row>
    <row r="1880" spans="1:41" ht="15" customHeight="1" x14ac:dyDescent="0.45">
      <c r="A1880" s="13">
        <v>1877</v>
      </c>
      <c r="B1880" s="42" t="s">
        <v>1303</v>
      </c>
      <c r="C1880" s="192" t="s">
        <v>1304</v>
      </c>
      <c r="E1880" s="42">
        <v>2018</v>
      </c>
      <c r="G1880" s="42" t="s">
        <v>1305</v>
      </c>
      <c r="H1880" s="42" t="s">
        <v>1306</v>
      </c>
      <c r="N1880" s="181" t="s">
        <v>1311</v>
      </c>
      <c r="O1880" s="69" t="s">
        <v>471</v>
      </c>
      <c r="R1880" s="42" t="s">
        <v>1308</v>
      </c>
      <c r="S1880" s="87" t="s">
        <v>356</v>
      </c>
      <c r="T1880" s="87"/>
      <c r="U1880" s="87"/>
      <c r="V1880" s="87"/>
      <c r="W1880" s="94"/>
      <c r="AJ1880" s="29"/>
      <c r="AK1880" s="269"/>
    </row>
    <row r="1881" spans="1:41" ht="15" customHeight="1" x14ac:dyDescent="0.45">
      <c r="A1881" s="13">
        <v>1878</v>
      </c>
      <c r="B1881" s="42" t="s">
        <v>1303</v>
      </c>
      <c r="C1881" s="192" t="s">
        <v>1304</v>
      </c>
      <c r="E1881" s="42">
        <v>2018</v>
      </c>
      <c r="G1881" s="42" t="s">
        <v>1305</v>
      </c>
      <c r="H1881" s="42" t="s">
        <v>1306</v>
      </c>
      <c r="N1881" s="181" t="s">
        <v>1312</v>
      </c>
      <c r="O1881" s="69" t="s">
        <v>364</v>
      </c>
      <c r="R1881" s="42" t="s">
        <v>1308</v>
      </c>
      <c r="S1881" s="87" t="s">
        <v>379</v>
      </c>
      <c r="T1881" s="87"/>
      <c r="U1881" s="87"/>
      <c r="V1881" s="87"/>
      <c r="W1881" s="94"/>
      <c r="AJ1881" s="29"/>
      <c r="AK1881" s="269">
        <f>1500*100</f>
        <v>150000</v>
      </c>
    </row>
    <row r="1882" spans="1:41" ht="15" customHeight="1" x14ac:dyDescent="0.45">
      <c r="A1882" s="13">
        <v>1879</v>
      </c>
      <c r="B1882" s="42" t="s">
        <v>1303</v>
      </c>
      <c r="C1882" s="192" t="s">
        <v>1304</v>
      </c>
      <c r="E1882" s="42">
        <v>2018</v>
      </c>
      <c r="G1882" s="42" t="s">
        <v>1305</v>
      </c>
      <c r="H1882" s="42" t="s">
        <v>1306</v>
      </c>
      <c r="N1882" s="181" t="s">
        <v>1312</v>
      </c>
      <c r="O1882" s="69" t="s">
        <v>471</v>
      </c>
      <c r="R1882" s="42" t="s">
        <v>1308</v>
      </c>
      <c r="S1882" s="87" t="s">
        <v>379</v>
      </c>
      <c r="T1882" s="87"/>
      <c r="U1882" s="87"/>
      <c r="V1882" s="87"/>
      <c r="W1882" s="94"/>
      <c r="AJ1882" s="29"/>
      <c r="AK1882" s="269"/>
    </row>
    <row r="1883" spans="1:41" ht="15" customHeight="1" x14ac:dyDescent="0.45">
      <c r="A1883" s="13">
        <v>1880</v>
      </c>
      <c r="B1883" s="42" t="s">
        <v>1303</v>
      </c>
      <c r="C1883" s="192" t="s">
        <v>1304</v>
      </c>
      <c r="E1883" s="42">
        <v>2018</v>
      </c>
      <c r="G1883" s="42" t="s">
        <v>1305</v>
      </c>
      <c r="H1883" s="42" t="s">
        <v>1306</v>
      </c>
      <c r="N1883" s="181" t="s">
        <v>1312</v>
      </c>
      <c r="O1883" s="69" t="s">
        <v>316</v>
      </c>
      <c r="R1883" s="42" t="s">
        <v>1308</v>
      </c>
      <c r="S1883" s="87" t="s">
        <v>379</v>
      </c>
      <c r="T1883" s="87"/>
      <c r="U1883" s="87"/>
      <c r="V1883" s="87"/>
      <c r="W1883" s="94"/>
      <c r="AJ1883" s="29"/>
      <c r="AK1883" s="269"/>
    </row>
    <row r="1884" spans="1:41" ht="15" customHeight="1" x14ac:dyDescent="0.45">
      <c r="A1884" s="13">
        <v>1881</v>
      </c>
      <c r="B1884" s="42" t="s">
        <v>1303</v>
      </c>
      <c r="C1884" s="192" t="s">
        <v>1304</v>
      </c>
      <c r="E1884" s="42">
        <v>2018</v>
      </c>
      <c r="G1884" s="42" t="s">
        <v>1305</v>
      </c>
      <c r="H1884" s="42" t="s">
        <v>1306</v>
      </c>
      <c r="N1884" s="181" t="s">
        <v>1313</v>
      </c>
      <c r="O1884" s="69" t="s">
        <v>475</v>
      </c>
      <c r="R1884" s="42" t="s">
        <v>190</v>
      </c>
      <c r="S1884" s="87" t="s">
        <v>572</v>
      </c>
      <c r="T1884" s="87"/>
      <c r="U1884" s="87"/>
      <c r="V1884" s="87"/>
      <c r="W1884" s="94"/>
      <c r="AJ1884" s="29"/>
      <c r="AK1884" s="269"/>
    </row>
    <row r="1885" spans="1:41" ht="15" customHeight="1" x14ac:dyDescent="0.45">
      <c r="A1885" s="13">
        <v>1882</v>
      </c>
      <c r="B1885" s="42" t="s">
        <v>1303</v>
      </c>
      <c r="C1885" s="192" t="s">
        <v>1304</v>
      </c>
      <c r="E1885" s="42">
        <v>2018</v>
      </c>
      <c r="G1885" s="42" t="s">
        <v>1305</v>
      </c>
      <c r="H1885" s="42" t="s">
        <v>1306</v>
      </c>
      <c r="N1885" s="181" t="s">
        <v>1313</v>
      </c>
      <c r="O1885" s="69" t="s">
        <v>345</v>
      </c>
      <c r="R1885" s="42" t="s">
        <v>1308</v>
      </c>
      <c r="S1885" s="87" t="s">
        <v>572</v>
      </c>
      <c r="T1885" s="87"/>
      <c r="U1885" s="87"/>
      <c r="V1885" s="87"/>
      <c r="W1885" s="94"/>
      <c r="AJ1885" s="29"/>
      <c r="AK1885" s="269"/>
    </row>
    <row r="1886" spans="1:41" ht="15" customHeight="1" x14ac:dyDescent="0.45">
      <c r="A1886" s="13">
        <v>1883</v>
      </c>
      <c r="B1886" s="42" t="s">
        <v>1303</v>
      </c>
      <c r="C1886" s="192" t="s">
        <v>1304</v>
      </c>
      <c r="E1886" s="42">
        <v>2018</v>
      </c>
      <c r="G1886" s="42" t="s">
        <v>1305</v>
      </c>
      <c r="H1886" s="42" t="s">
        <v>1306</v>
      </c>
      <c r="N1886" s="181" t="s">
        <v>1314</v>
      </c>
      <c r="O1886" s="69" t="s">
        <v>353</v>
      </c>
      <c r="R1886" s="42" t="s">
        <v>210</v>
      </c>
      <c r="S1886" s="87" t="s">
        <v>356</v>
      </c>
      <c r="T1886" s="87"/>
      <c r="U1886" s="87"/>
      <c r="V1886" s="87"/>
      <c r="W1886" s="94"/>
      <c r="AJ1886" s="29"/>
      <c r="AK1886" s="269">
        <f>757*100</f>
        <v>75700</v>
      </c>
    </row>
    <row r="1887" spans="1:41" ht="15" customHeight="1" x14ac:dyDescent="0.45">
      <c r="A1887" s="13">
        <v>1884</v>
      </c>
      <c r="B1887" s="42" t="s">
        <v>1303</v>
      </c>
      <c r="C1887" s="192" t="s">
        <v>1304</v>
      </c>
      <c r="E1887" s="42">
        <v>2018</v>
      </c>
      <c r="G1887" s="42" t="s">
        <v>1305</v>
      </c>
      <c r="H1887" s="42" t="s">
        <v>1306</v>
      </c>
      <c r="N1887" s="181" t="s">
        <v>1314</v>
      </c>
      <c r="O1887" s="69" t="s">
        <v>510</v>
      </c>
      <c r="R1887" s="42" t="s">
        <v>210</v>
      </c>
      <c r="S1887" s="87" t="s">
        <v>356</v>
      </c>
      <c r="T1887" s="87"/>
      <c r="U1887" s="87"/>
      <c r="V1887" s="87"/>
      <c r="W1887" s="94"/>
    </row>
    <row r="1888" spans="1:41" s="44" customFormat="1" ht="15" customHeight="1" x14ac:dyDescent="0.45">
      <c r="A1888" s="39">
        <v>1885</v>
      </c>
      <c r="B1888" s="42" t="s">
        <v>1303</v>
      </c>
      <c r="C1888" s="192" t="s">
        <v>1304</v>
      </c>
      <c r="D1888" s="42"/>
      <c r="E1888" s="42">
        <v>2018</v>
      </c>
      <c r="F1888" s="42"/>
      <c r="G1888" s="42" t="s">
        <v>1305</v>
      </c>
      <c r="H1888" s="42" t="s">
        <v>1306</v>
      </c>
      <c r="I1888" s="42"/>
      <c r="J1888" s="42"/>
      <c r="K1888" s="42"/>
      <c r="L1888" s="42"/>
      <c r="M1888" s="42"/>
      <c r="N1888" s="181" t="s">
        <v>1315</v>
      </c>
      <c r="O1888" s="69" t="s">
        <v>381</v>
      </c>
      <c r="P1888" s="42"/>
      <c r="Q1888" s="42"/>
      <c r="R1888" s="214" t="s">
        <v>204</v>
      </c>
      <c r="S1888" s="87" t="s">
        <v>553</v>
      </c>
      <c r="T1888" s="87"/>
      <c r="U1888" s="87"/>
      <c r="V1888" s="87"/>
      <c r="W1888" s="94"/>
      <c r="X1888" s="42"/>
      <c r="Y1888" s="42"/>
      <c r="Z1888" s="42"/>
      <c r="AA1888" s="42"/>
      <c r="AB1888" s="42"/>
      <c r="AC1888" s="42"/>
      <c r="AD1888" s="42"/>
      <c r="AE1888" s="42"/>
      <c r="AF1888" s="42"/>
      <c r="AG1888" s="42"/>
      <c r="AH1888" s="42"/>
      <c r="AI1888" s="42"/>
      <c r="AJ1888" s="42"/>
      <c r="AK1888" s="42"/>
      <c r="AL1888" s="42"/>
      <c r="AM1888" s="42"/>
      <c r="AN1888" s="42"/>
    </row>
    <row r="1889" spans="1:41" s="38" customFormat="1" ht="15" customHeight="1" x14ac:dyDescent="0.45">
      <c r="A1889" s="36">
        <v>1886</v>
      </c>
      <c r="B1889" s="40" t="s">
        <v>1303</v>
      </c>
      <c r="C1889" s="195" t="s">
        <v>1304</v>
      </c>
      <c r="D1889" s="40"/>
      <c r="E1889" s="40">
        <v>2018</v>
      </c>
      <c r="F1889" s="178"/>
      <c r="G1889" s="40" t="s">
        <v>1305</v>
      </c>
      <c r="H1889" s="40"/>
      <c r="I1889" s="40"/>
      <c r="J1889" s="40"/>
      <c r="K1889" s="40"/>
      <c r="L1889" s="40"/>
      <c r="M1889" s="40"/>
      <c r="N1889" s="277" t="s">
        <v>1316</v>
      </c>
      <c r="O1889" s="173"/>
      <c r="P1889" s="40"/>
      <c r="Q1889" s="40"/>
      <c r="R1889" s="40"/>
      <c r="S1889" s="87"/>
      <c r="T1889" s="84"/>
      <c r="U1889" s="84"/>
      <c r="V1889" s="84"/>
      <c r="W1889" s="209"/>
      <c r="X1889" s="40"/>
      <c r="Y1889" s="40"/>
      <c r="Z1889" s="40"/>
      <c r="AA1889" s="40"/>
      <c r="AB1889" s="40"/>
      <c r="AC1889" s="40"/>
      <c r="AD1889" s="40"/>
      <c r="AE1889" s="40"/>
      <c r="AF1889" s="40"/>
      <c r="AG1889" s="40"/>
      <c r="AH1889" s="40"/>
      <c r="AI1889" s="152"/>
      <c r="AJ1889" s="40"/>
      <c r="AK1889" s="152"/>
      <c r="AL1889" s="40"/>
      <c r="AM1889" s="40"/>
      <c r="AN1889" s="40"/>
      <c r="AO1889" s="213"/>
    </row>
    <row r="1890" spans="1:41" s="44" customFormat="1" ht="15" customHeight="1" x14ac:dyDescent="0.45">
      <c r="A1890" s="39">
        <v>1887</v>
      </c>
      <c r="B1890" s="42" t="s">
        <v>1317</v>
      </c>
      <c r="C1890" s="192" t="str">
        <f>'Ref Check'!B86</f>
        <v>Congdon, V.M., S.S. Wilson, and K.H. Dunton, Evaluation of relationships between cover estimates and biomass in subtropical seagrass meadows and application to landscape estimates of carbon storage. Southeastern Geographer, 2017.</v>
      </c>
      <c r="D1890" s="42"/>
      <c r="E1890" s="42">
        <v>2017</v>
      </c>
      <c r="F1890" s="35"/>
      <c r="G1890" s="42" t="s">
        <v>1318</v>
      </c>
      <c r="H1890" s="42"/>
      <c r="I1890" s="42"/>
      <c r="J1890" s="42"/>
      <c r="K1890" s="42"/>
      <c r="L1890" s="42"/>
      <c r="M1890" s="42"/>
      <c r="N1890" s="166" t="s">
        <v>567</v>
      </c>
      <c r="O1890" s="42" t="s">
        <v>364</v>
      </c>
      <c r="P1890" s="42"/>
      <c r="Q1890" s="42"/>
      <c r="R1890" s="42" t="s">
        <v>204</v>
      </c>
      <c r="S1890" s="87" t="s">
        <v>474</v>
      </c>
      <c r="T1890" s="87"/>
      <c r="U1890" s="87"/>
      <c r="V1890" s="87"/>
      <c r="W1890" s="94"/>
      <c r="X1890" s="42"/>
      <c r="Y1890" s="42"/>
      <c r="Z1890" s="42"/>
      <c r="AA1890" s="42"/>
      <c r="AB1890" s="42"/>
      <c r="AC1890" s="42"/>
      <c r="AD1890" s="42"/>
      <c r="AE1890" s="42"/>
      <c r="AF1890" s="42"/>
      <c r="AG1890" s="42"/>
      <c r="AH1890" s="42"/>
      <c r="AI1890" s="146"/>
      <c r="AJ1890" s="42"/>
      <c r="AK1890" s="146"/>
      <c r="AL1890" s="42"/>
      <c r="AM1890" s="42"/>
      <c r="AN1890" s="42"/>
      <c r="AO1890" s="148"/>
    </row>
    <row r="1891" spans="1:41" s="44" customFormat="1" ht="15" customHeight="1" x14ac:dyDescent="0.45">
      <c r="A1891" s="39">
        <v>1888</v>
      </c>
      <c r="B1891" s="42" t="s">
        <v>1317</v>
      </c>
      <c r="C1891" s="192" t="s">
        <v>1319</v>
      </c>
      <c r="D1891" s="42"/>
      <c r="E1891" s="42">
        <v>2017</v>
      </c>
      <c r="F1891" s="35"/>
      <c r="G1891" s="42" t="s">
        <v>1318</v>
      </c>
      <c r="H1891" s="42"/>
      <c r="I1891" s="42"/>
      <c r="J1891" s="42"/>
      <c r="K1891" s="42"/>
      <c r="L1891" s="42"/>
      <c r="M1891" s="42"/>
      <c r="N1891" s="166" t="s">
        <v>567</v>
      </c>
      <c r="O1891" s="42" t="s">
        <v>364</v>
      </c>
      <c r="P1891" s="42"/>
      <c r="Q1891" s="42"/>
      <c r="R1891" s="42" t="s">
        <v>204</v>
      </c>
      <c r="S1891" s="87" t="s">
        <v>474</v>
      </c>
      <c r="T1891" s="87"/>
      <c r="U1891" s="87"/>
      <c r="V1891" s="87"/>
      <c r="W1891" s="94"/>
      <c r="X1891" s="42"/>
      <c r="Y1891" s="42"/>
      <c r="Z1891" s="42"/>
      <c r="AA1891" s="42"/>
      <c r="AB1891" s="42"/>
      <c r="AC1891" s="42"/>
      <c r="AD1891" s="42"/>
      <c r="AE1891" s="42"/>
      <c r="AF1891" s="42"/>
      <c r="AG1891" s="42"/>
      <c r="AH1891" s="42"/>
      <c r="AI1891" s="146"/>
      <c r="AJ1891" s="42"/>
      <c r="AK1891" s="146"/>
      <c r="AL1891" s="42"/>
      <c r="AM1891" s="42"/>
      <c r="AN1891" s="42"/>
      <c r="AO1891" s="148"/>
    </row>
    <row r="1892" spans="1:41" s="44" customFormat="1" ht="15" customHeight="1" x14ac:dyDescent="0.45">
      <c r="A1892" s="39">
        <v>1889</v>
      </c>
      <c r="B1892" s="42" t="s">
        <v>1317</v>
      </c>
      <c r="C1892" s="192" t="s">
        <v>1319</v>
      </c>
      <c r="D1892" s="42"/>
      <c r="E1892" s="42">
        <v>2017</v>
      </c>
      <c r="F1892" s="35"/>
      <c r="G1892" s="42" t="s">
        <v>1318</v>
      </c>
      <c r="H1892" s="42"/>
      <c r="I1892" s="42"/>
      <c r="J1892" s="42"/>
      <c r="K1892" s="42"/>
      <c r="L1892" s="42"/>
      <c r="M1892" s="42"/>
      <c r="N1892" s="166" t="s">
        <v>567</v>
      </c>
      <c r="O1892" s="42" t="s">
        <v>364</v>
      </c>
      <c r="P1892" s="42"/>
      <c r="Q1892" s="42"/>
      <c r="R1892" s="42" t="s">
        <v>204</v>
      </c>
      <c r="S1892" s="87" t="s">
        <v>474</v>
      </c>
      <c r="T1892" s="87"/>
      <c r="U1892" s="87"/>
      <c r="V1892" s="87"/>
      <c r="W1892" s="94"/>
      <c r="X1892" s="42"/>
      <c r="Y1892" s="42"/>
      <c r="Z1892" s="42"/>
      <c r="AA1892" s="42"/>
      <c r="AB1892" s="42"/>
      <c r="AC1892" s="42"/>
      <c r="AD1892" s="42"/>
      <c r="AE1892" s="42"/>
      <c r="AF1892" s="42"/>
      <c r="AG1892" s="42"/>
      <c r="AH1892" s="42"/>
      <c r="AI1892" s="146"/>
      <c r="AJ1892" s="42"/>
      <c r="AK1892" s="146"/>
      <c r="AL1892" s="42"/>
      <c r="AM1892" s="42"/>
      <c r="AN1892" s="42"/>
      <c r="AO1892" s="148"/>
    </row>
    <row r="1893" spans="1:41" s="44" customFormat="1" ht="15" customHeight="1" x14ac:dyDescent="0.45">
      <c r="A1893" s="39">
        <v>1890</v>
      </c>
      <c r="B1893" s="42" t="s">
        <v>1317</v>
      </c>
      <c r="C1893" s="192" t="s">
        <v>1319</v>
      </c>
      <c r="D1893" s="42"/>
      <c r="E1893" s="42">
        <v>2017</v>
      </c>
      <c r="F1893" s="35"/>
      <c r="G1893" s="42" t="s">
        <v>1318</v>
      </c>
      <c r="H1893" s="42"/>
      <c r="I1893" s="42"/>
      <c r="J1893" s="42"/>
      <c r="K1893" s="42"/>
      <c r="L1893" s="42"/>
      <c r="M1893" s="42"/>
      <c r="N1893" s="166" t="s">
        <v>567</v>
      </c>
      <c r="O1893" s="42" t="s">
        <v>364</v>
      </c>
      <c r="P1893" s="42"/>
      <c r="Q1893" s="42"/>
      <c r="R1893" s="42" t="s">
        <v>204</v>
      </c>
      <c r="S1893" s="87" t="s">
        <v>474</v>
      </c>
      <c r="T1893" s="87"/>
      <c r="U1893" s="87"/>
      <c r="V1893" s="87"/>
      <c r="W1893" s="94"/>
      <c r="X1893" s="42"/>
      <c r="Y1893" s="42"/>
      <c r="Z1893" s="42"/>
      <c r="AA1893" s="42"/>
      <c r="AB1893" s="42"/>
      <c r="AC1893" s="42"/>
      <c r="AD1893" s="42"/>
      <c r="AE1893" s="42"/>
      <c r="AF1893" s="42"/>
      <c r="AG1893" s="42"/>
      <c r="AH1893" s="42"/>
      <c r="AI1893" s="146"/>
      <c r="AJ1893" s="42"/>
      <c r="AK1893" s="146"/>
      <c r="AL1893" s="42"/>
      <c r="AM1893" s="42"/>
      <c r="AN1893" s="42"/>
      <c r="AO1893" s="148"/>
    </row>
    <row r="1894" spans="1:41" ht="15" customHeight="1" x14ac:dyDescent="0.45">
      <c r="A1894" s="39">
        <v>1891</v>
      </c>
      <c r="B1894" s="42" t="s">
        <v>1317</v>
      </c>
      <c r="C1894" s="32" t="s">
        <v>1319</v>
      </c>
      <c r="E1894" s="8">
        <v>2017</v>
      </c>
      <c r="G1894" s="42" t="s">
        <v>1318</v>
      </c>
      <c r="N1894" s="166" t="s">
        <v>567</v>
      </c>
      <c r="O1894" s="42" t="s">
        <v>364</v>
      </c>
      <c r="R1894" s="42" t="s">
        <v>204</v>
      </c>
      <c r="S1894" s="87" t="s">
        <v>474</v>
      </c>
      <c r="T1894" s="87"/>
      <c r="U1894" s="87"/>
      <c r="V1894" s="87"/>
      <c r="W1894" s="94"/>
    </row>
    <row r="1895" spans="1:41" s="64" customFormat="1" ht="15" customHeight="1" x14ac:dyDescent="0.45">
      <c r="A1895" s="36">
        <v>1892</v>
      </c>
      <c r="B1895" s="43" t="s">
        <v>1317</v>
      </c>
      <c r="C1895" s="190" t="s">
        <v>1319</v>
      </c>
      <c r="D1895" s="43"/>
      <c r="E1895" s="43">
        <v>2017</v>
      </c>
      <c r="F1895" s="135"/>
      <c r="G1895" s="43" t="s">
        <v>1318</v>
      </c>
      <c r="H1895" s="43"/>
      <c r="I1895" s="43"/>
      <c r="J1895" s="43"/>
      <c r="K1895" s="43"/>
      <c r="L1895" s="43"/>
      <c r="M1895" s="43"/>
      <c r="N1895" s="168" t="s">
        <v>567</v>
      </c>
      <c r="O1895" s="43" t="s">
        <v>364</v>
      </c>
      <c r="P1895" s="43"/>
      <c r="Q1895" s="43"/>
      <c r="R1895" s="43" t="s">
        <v>204</v>
      </c>
      <c r="S1895" s="87" t="s">
        <v>474</v>
      </c>
      <c r="T1895" s="87"/>
      <c r="U1895" s="87"/>
      <c r="V1895" s="87"/>
      <c r="W1895" s="94"/>
      <c r="X1895" s="43"/>
      <c r="Y1895" s="43"/>
      <c r="Z1895" s="43"/>
      <c r="AA1895" s="43"/>
      <c r="AB1895" s="43"/>
      <c r="AC1895" s="43"/>
      <c r="AD1895" s="43"/>
      <c r="AE1895" s="43"/>
      <c r="AF1895" s="43"/>
      <c r="AG1895" s="43"/>
      <c r="AH1895" s="43"/>
      <c r="AI1895" s="147"/>
      <c r="AJ1895" s="43"/>
      <c r="AK1895" s="147"/>
      <c r="AL1895" s="43"/>
      <c r="AM1895" s="43"/>
      <c r="AN1895" s="43"/>
      <c r="AO1895" s="158"/>
    </row>
    <row r="1896" spans="1:41" s="44" customFormat="1" ht="15" customHeight="1" x14ac:dyDescent="0.45">
      <c r="A1896" s="39">
        <v>1893</v>
      </c>
      <c r="B1896" s="42" t="s">
        <v>1320</v>
      </c>
      <c r="C1896" s="25" t="s">
        <v>1321</v>
      </c>
      <c r="D1896" s="42" t="e">
        <f>#REF!</f>
        <v>#REF!</v>
      </c>
      <c r="E1896" s="42">
        <v>2018</v>
      </c>
      <c r="F1896" s="35" t="e">
        <f>#REF!</f>
        <v>#REF!</v>
      </c>
      <c r="G1896" s="42"/>
      <c r="H1896" s="42"/>
      <c r="I1896" s="42" t="s">
        <v>1322</v>
      </c>
      <c r="J1896" s="42"/>
      <c r="K1896" s="42"/>
      <c r="L1896" s="42"/>
      <c r="M1896" s="42"/>
      <c r="N1896" s="166" t="e">
        <f>#REF!</f>
        <v>#REF!</v>
      </c>
      <c r="O1896" s="42" t="e">
        <f>N1896</f>
        <v>#REF!</v>
      </c>
      <c r="P1896" s="42"/>
      <c r="Q1896" s="42"/>
      <c r="R1896" s="42" t="s">
        <v>222</v>
      </c>
      <c r="S1896" s="87" t="s">
        <v>553</v>
      </c>
      <c r="T1896" s="87"/>
      <c r="U1896" s="87"/>
      <c r="V1896" s="87"/>
      <c r="W1896" s="94"/>
      <c r="X1896" s="42"/>
      <c r="Y1896" s="42"/>
      <c r="Z1896" s="42"/>
      <c r="AA1896" s="42"/>
      <c r="AB1896" s="42"/>
      <c r="AC1896" s="42"/>
      <c r="AD1896" s="42"/>
      <c r="AE1896" s="42"/>
      <c r="AF1896" s="42"/>
      <c r="AG1896" s="42"/>
      <c r="AH1896" s="42"/>
      <c r="AI1896" s="146"/>
      <c r="AJ1896" s="42"/>
      <c r="AK1896" s="146"/>
      <c r="AL1896" s="42"/>
      <c r="AM1896" s="42"/>
      <c r="AN1896" s="42"/>
      <c r="AO1896" s="148"/>
    </row>
    <row r="1897" spans="1:41" ht="15" customHeight="1" x14ac:dyDescent="0.45">
      <c r="A1897" s="39">
        <v>1894</v>
      </c>
      <c r="B1897" s="42" t="s">
        <v>1320</v>
      </c>
      <c r="C1897" s="25" t="s">
        <v>1321</v>
      </c>
      <c r="D1897" s="42" t="e">
        <f>#REF!</f>
        <v>#REF!</v>
      </c>
      <c r="F1897" s="35" t="e">
        <f>#REF!</f>
        <v>#REF!</v>
      </c>
      <c r="I1897" s="42" t="s">
        <v>1322</v>
      </c>
      <c r="O1897" s="42" t="e">
        <f>O1896</f>
        <v>#REF!</v>
      </c>
      <c r="R1897" s="42" t="s">
        <v>222</v>
      </c>
      <c r="S1897" s="87" t="s">
        <v>553</v>
      </c>
      <c r="T1897" s="87"/>
      <c r="U1897" s="87"/>
      <c r="V1897" s="87"/>
      <c r="W1897" s="94"/>
    </row>
    <row r="1898" spans="1:41" ht="15" customHeight="1" x14ac:dyDescent="0.45">
      <c r="A1898" s="39">
        <v>1895</v>
      </c>
      <c r="B1898" s="42" t="s">
        <v>1320</v>
      </c>
      <c r="C1898" s="25" t="s">
        <v>1321</v>
      </c>
      <c r="D1898" s="42" t="e">
        <f>#REF!</f>
        <v>#REF!</v>
      </c>
      <c r="F1898" s="35" t="e">
        <f>#REF!</f>
        <v>#REF!</v>
      </c>
      <c r="I1898" s="42" t="s">
        <v>1322</v>
      </c>
      <c r="O1898" s="42" t="e">
        <f>O1897</f>
        <v>#REF!</v>
      </c>
      <c r="R1898" s="42" t="s">
        <v>222</v>
      </c>
      <c r="S1898" s="87" t="s">
        <v>553</v>
      </c>
      <c r="T1898" s="87"/>
      <c r="U1898" s="87"/>
      <c r="V1898" s="87"/>
      <c r="W1898" s="94"/>
    </row>
    <row r="1899" spans="1:41" ht="15" customHeight="1" x14ac:dyDescent="0.45">
      <c r="A1899" s="39">
        <v>1896</v>
      </c>
      <c r="B1899" s="42" t="s">
        <v>1320</v>
      </c>
      <c r="C1899" s="25" t="s">
        <v>1321</v>
      </c>
      <c r="D1899" s="42" t="e">
        <f>#REF!</f>
        <v>#REF!</v>
      </c>
      <c r="F1899" s="35" t="e">
        <f>#REF!</f>
        <v>#REF!</v>
      </c>
      <c r="I1899" s="42" t="s">
        <v>1322</v>
      </c>
      <c r="N1899" s="166" t="e">
        <f>#REF!</f>
        <v>#REF!</v>
      </c>
      <c r="O1899" s="42" t="e">
        <f>N1899</f>
        <v>#REF!</v>
      </c>
      <c r="R1899" s="42" t="s">
        <v>190</v>
      </c>
      <c r="S1899" s="87" t="s">
        <v>572</v>
      </c>
      <c r="T1899" s="87"/>
      <c r="U1899" s="87"/>
      <c r="V1899" s="87"/>
      <c r="W1899" s="94"/>
    </row>
    <row r="1900" spans="1:41" ht="15" customHeight="1" x14ac:dyDescent="0.45">
      <c r="A1900" s="39">
        <v>1897</v>
      </c>
      <c r="B1900" s="42" t="s">
        <v>1320</v>
      </c>
      <c r="C1900" s="25" t="s">
        <v>1321</v>
      </c>
      <c r="D1900" s="42" t="e">
        <f>#REF!</f>
        <v>#REF!</v>
      </c>
      <c r="F1900" s="35" t="e">
        <f>#REF!</f>
        <v>#REF!</v>
      </c>
      <c r="I1900" s="42" t="s">
        <v>1322</v>
      </c>
      <c r="O1900" s="42" t="e">
        <f>O1899</f>
        <v>#REF!</v>
      </c>
      <c r="R1900" s="42" t="s">
        <v>190</v>
      </c>
      <c r="S1900" s="87" t="s">
        <v>572</v>
      </c>
      <c r="T1900" s="87"/>
      <c r="U1900" s="87"/>
      <c r="V1900" s="87"/>
      <c r="W1900" s="94"/>
    </row>
    <row r="1901" spans="1:41" ht="15" customHeight="1" x14ac:dyDescent="0.45">
      <c r="A1901" s="39">
        <v>1898</v>
      </c>
      <c r="B1901" s="42" t="s">
        <v>1320</v>
      </c>
      <c r="C1901" s="25" t="s">
        <v>1321</v>
      </c>
      <c r="D1901" s="42" t="e">
        <f>#REF!</f>
        <v>#REF!</v>
      </c>
      <c r="F1901" s="35" t="e">
        <f>#REF!</f>
        <v>#REF!</v>
      </c>
      <c r="I1901" s="42" t="s">
        <v>1322</v>
      </c>
      <c r="O1901" s="42" t="e">
        <f>O1899</f>
        <v>#REF!</v>
      </c>
      <c r="R1901" s="8" t="s">
        <v>190</v>
      </c>
      <c r="S1901" s="87" t="s">
        <v>572</v>
      </c>
      <c r="T1901" s="87"/>
      <c r="U1901" s="87"/>
      <c r="V1901" s="87"/>
      <c r="W1901" s="94"/>
    </row>
    <row r="1902" spans="1:41" ht="15" customHeight="1" x14ac:dyDescent="0.45">
      <c r="A1902" s="39">
        <v>1899</v>
      </c>
      <c r="B1902" s="42" t="s">
        <v>1320</v>
      </c>
      <c r="C1902" s="25" t="s">
        <v>1321</v>
      </c>
      <c r="D1902" s="42" t="e">
        <f>#REF!</f>
        <v>#REF!</v>
      </c>
      <c r="F1902" s="35" t="e">
        <f>#REF!</f>
        <v>#REF!</v>
      </c>
      <c r="I1902" s="42" t="s">
        <v>1322</v>
      </c>
      <c r="N1902" s="166" t="e">
        <f>#REF!</f>
        <v>#REF!</v>
      </c>
      <c r="O1902" s="42" t="e">
        <f>N1902</f>
        <v>#REF!</v>
      </c>
      <c r="R1902" s="8" t="s">
        <v>190</v>
      </c>
      <c r="S1902" s="87" t="s">
        <v>426</v>
      </c>
      <c r="T1902" s="87"/>
      <c r="U1902" s="87"/>
      <c r="V1902" s="87"/>
      <c r="W1902" s="94"/>
    </row>
    <row r="1903" spans="1:41" ht="15" customHeight="1" x14ac:dyDescent="0.45">
      <c r="A1903" s="39">
        <v>1900</v>
      </c>
      <c r="B1903" s="42" t="s">
        <v>1320</v>
      </c>
      <c r="C1903" s="25" t="s">
        <v>1321</v>
      </c>
      <c r="D1903" s="42" t="e">
        <f>#REF!</f>
        <v>#REF!</v>
      </c>
      <c r="F1903" s="35" t="e">
        <f>#REF!</f>
        <v>#REF!</v>
      </c>
      <c r="I1903" s="42" t="s">
        <v>1322</v>
      </c>
      <c r="O1903" s="42" t="e">
        <f>O1902</f>
        <v>#REF!</v>
      </c>
      <c r="R1903" s="8" t="s">
        <v>190</v>
      </c>
      <c r="S1903" s="87" t="s">
        <v>426</v>
      </c>
      <c r="T1903" s="87"/>
      <c r="U1903" s="87"/>
      <c r="V1903" s="87"/>
      <c r="W1903" s="94"/>
    </row>
    <row r="1904" spans="1:41" ht="15" customHeight="1" x14ac:dyDescent="0.45">
      <c r="A1904" s="39">
        <v>1901</v>
      </c>
      <c r="B1904" s="42" t="s">
        <v>1320</v>
      </c>
      <c r="C1904" s="25" t="s">
        <v>1321</v>
      </c>
      <c r="D1904" s="42" t="e">
        <f>#REF!</f>
        <v>#REF!</v>
      </c>
      <c r="F1904" s="35" t="e">
        <f>#REF!</f>
        <v>#REF!</v>
      </c>
      <c r="I1904" s="42" t="s">
        <v>1322</v>
      </c>
      <c r="O1904" s="42" t="e">
        <f>O1903</f>
        <v>#REF!</v>
      </c>
      <c r="R1904" s="8" t="s">
        <v>190</v>
      </c>
      <c r="S1904" s="87" t="s">
        <v>426</v>
      </c>
      <c r="T1904" s="87"/>
      <c r="U1904" s="87"/>
      <c r="V1904" s="87"/>
      <c r="W1904" s="94"/>
    </row>
    <row r="1905" spans="1:40" ht="15" customHeight="1" x14ac:dyDescent="0.45">
      <c r="A1905" s="39">
        <v>1902</v>
      </c>
      <c r="B1905" s="42" t="s">
        <v>1320</v>
      </c>
      <c r="C1905" s="25" t="s">
        <v>1321</v>
      </c>
      <c r="D1905" s="42" t="e">
        <f>#REF!</f>
        <v>#REF!</v>
      </c>
      <c r="F1905" s="35" t="e">
        <f>#REF!</f>
        <v>#REF!</v>
      </c>
      <c r="I1905" s="42" t="s">
        <v>1322</v>
      </c>
      <c r="N1905" s="166" t="e">
        <f>#REF!</f>
        <v>#REF!</v>
      </c>
      <c r="O1905" s="42" t="e">
        <f>N1905</f>
        <v>#REF!</v>
      </c>
      <c r="R1905" s="8" t="s">
        <v>190</v>
      </c>
      <c r="S1905" s="87" t="s">
        <v>553</v>
      </c>
      <c r="T1905" s="87"/>
      <c r="U1905" s="87"/>
      <c r="V1905" s="87"/>
      <c r="W1905" s="94"/>
    </row>
    <row r="1906" spans="1:40" ht="15" customHeight="1" x14ac:dyDescent="0.45">
      <c r="A1906" s="39">
        <v>1903</v>
      </c>
      <c r="B1906" s="42" t="s">
        <v>1320</v>
      </c>
      <c r="C1906" s="25" t="s">
        <v>1321</v>
      </c>
      <c r="D1906" s="42" t="e">
        <f>#REF!</f>
        <v>#REF!</v>
      </c>
      <c r="F1906" s="35" t="e">
        <f>#REF!</f>
        <v>#REF!</v>
      </c>
      <c r="I1906" s="42" t="s">
        <v>1322</v>
      </c>
      <c r="O1906" s="42" t="e">
        <f>O1905</f>
        <v>#REF!</v>
      </c>
      <c r="R1906" s="8" t="s">
        <v>190</v>
      </c>
      <c r="S1906" s="87" t="s">
        <v>553</v>
      </c>
      <c r="T1906" s="87"/>
      <c r="U1906" s="87"/>
      <c r="V1906" s="87"/>
      <c r="W1906" s="94"/>
    </row>
    <row r="1907" spans="1:40" ht="15" customHeight="1" x14ac:dyDescent="0.45">
      <c r="A1907" s="39">
        <v>1904</v>
      </c>
      <c r="B1907" s="42" t="s">
        <v>1320</v>
      </c>
      <c r="C1907" s="25" t="s">
        <v>1321</v>
      </c>
      <c r="D1907" s="42" t="e">
        <f>#REF!</f>
        <v>#REF!</v>
      </c>
      <c r="F1907" s="35" t="e">
        <f>#REF!</f>
        <v>#REF!</v>
      </c>
      <c r="I1907" s="42" t="s">
        <v>1322</v>
      </c>
      <c r="O1907" s="42" t="e">
        <f>O1906</f>
        <v>#REF!</v>
      </c>
      <c r="R1907" s="8" t="s">
        <v>190</v>
      </c>
      <c r="S1907" s="87" t="s">
        <v>553</v>
      </c>
      <c r="T1907" s="87"/>
      <c r="U1907" s="87"/>
      <c r="V1907" s="87"/>
      <c r="W1907" s="94"/>
    </row>
    <row r="1908" spans="1:40" ht="15" customHeight="1" x14ac:dyDescent="0.45">
      <c r="A1908" s="39">
        <v>1905</v>
      </c>
      <c r="B1908" s="42" t="s">
        <v>1320</v>
      </c>
      <c r="C1908" s="25" t="s">
        <v>1321</v>
      </c>
      <c r="D1908" s="42" t="e">
        <f>#REF!</f>
        <v>#REF!</v>
      </c>
      <c r="F1908" s="35" t="e">
        <f>#REF!</f>
        <v>#REF!</v>
      </c>
      <c r="I1908" s="42" t="s">
        <v>1322</v>
      </c>
      <c r="N1908" s="166" t="e">
        <f>#REF!</f>
        <v>#REF!</v>
      </c>
      <c r="O1908" s="42" t="e">
        <f>N1908</f>
        <v>#REF!</v>
      </c>
      <c r="R1908" s="8" t="s">
        <v>204</v>
      </c>
      <c r="S1908" s="87" t="s">
        <v>426</v>
      </c>
      <c r="T1908" s="87"/>
      <c r="U1908" s="87"/>
      <c r="V1908" s="87"/>
      <c r="W1908" s="94"/>
    </row>
    <row r="1909" spans="1:40" s="44" customFormat="1" ht="15" customHeight="1" x14ac:dyDescent="0.45">
      <c r="A1909" s="39">
        <v>1906</v>
      </c>
      <c r="B1909" s="42" t="s">
        <v>1320</v>
      </c>
      <c r="C1909" s="70" t="s">
        <v>1321</v>
      </c>
      <c r="D1909" s="42" t="e">
        <f>#REF!</f>
        <v>#REF!</v>
      </c>
      <c r="E1909" s="42"/>
      <c r="F1909" s="42" t="e">
        <f>#REF!</f>
        <v>#REF!</v>
      </c>
      <c r="G1909" s="42"/>
      <c r="H1909" s="42"/>
      <c r="I1909" s="42" t="s">
        <v>1322</v>
      </c>
      <c r="J1909" s="42"/>
      <c r="K1909" s="42"/>
      <c r="L1909" s="42"/>
      <c r="M1909" s="42"/>
      <c r="N1909" s="280" t="e">
        <f>#REF!</f>
        <v>#REF!</v>
      </c>
      <c r="O1909" s="42" t="e">
        <f>N1909</f>
        <v>#REF!</v>
      </c>
      <c r="P1909" s="42"/>
      <c r="Q1909" s="42"/>
      <c r="R1909" s="42" t="s">
        <v>190</v>
      </c>
      <c r="S1909" s="87" t="s">
        <v>464</v>
      </c>
      <c r="T1909" s="87"/>
      <c r="U1909" s="87"/>
      <c r="V1909" s="87"/>
      <c r="W1909" s="94"/>
      <c r="X1909" s="42"/>
      <c r="Y1909" s="42"/>
      <c r="Z1909" s="42"/>
      <c r="AA1909" s="42"/>
      <c r="AB1909" s="42"/>
      <c r="AC1909" s="42"/>
      <c r="AD1909" s="42"/>
      <c r="AE1909" s="42"/>
      <c r="AF1909" s="42"/>
      <c r="AG1909" s="42"/>
      <c r="AH1909" s="42"/>
      <c r="AI1909" s="42"/>
      <c r="AJ1909" s="42"/>
      <c r="AK1909" s="42"/>
      <c r="AL1909" s="42"/>
      <c r="AM1909" s="42"/>
      <c r="AN1909" s="42"/>
    </row>
    <row r="1910" spans="1:40" s="44" customFormat="1" ht="15" customHeight="1" x14ac:dyDescent="0.45">
      <c r="A1910" s="39">
        <v>1907</v>
      </c>
      <c r="B1910" s="42" t="s">
        <v>1320</v>
      </c>
      <c r="C1910" s="70" t="s">
        <v>1321</v>
      </c>
      <c r="D1910" s="42" t="e">
        <f>#REF!</f>
        <v>#REF!</v>
      </c>
      <c r="E1910" s="42"/>
      <c r="F1910" s="42" t="e">
        <f>#REF!</f>
        <v>#REF!</v>
      </c>
      <c r="G1910" s="42"/>
      <c r="H1910" s="42"/>
      <c r="I1910" s="42" t="s">
        <v>1322</v>
      </c>
      <c r="J1910" s="42"/>
      <c r="K1910" s="42"/>
      <c r="L1910" s="42"/>
      <c r="M1910" s="42"/>
      <c r="N1910" s="280" t="e">
        <f>#REF!</f>
        <v>#REF!</v>
      </c>
      <c r="O1910" s="42" t="e">
        <f>N1910</f>
        <v>#REF!</v>
      </c>
      <c r="P1910" s="42"/>
      <c r="Q1910" s="42"/>
      <c r="R1910" s="42" t="s">
        <v>190</v>
      </c>
      <c r="S1910" s="87" t="s">
        <v>474</v>
      </c>
      <c r="T1910" s="87"/>
      <c r="U1910" s="87"/>
      <c r="V1910" s="87"/>
      <c r="W1910" s="94"/>
      <c r="X1910" s="42"/>
      <c r="Y1910" s="42"/>
      <c r="Z1910" s="42"/>
      <c r="AA1910" s="42"/>
      <c r="AB1910" s="42"/>
      <c r="AC1910" s="42"/>
      <c r="AD1910" s="42"/>
      <c r="AE1910" s="42"/>
      <c r="AF1910" s="42"/>
      <c r="AG1910" s="42"/>
      <c r="AH1910" s="42"/>
      <c r="AI1910" s="42"/>
      <c r="AJ1910" s="42"/>
      <c r="AK1910" s="42"/>
      <c r="AL1910" s="42"/>
      <c r="AM1910" s="42"/>
      <c r="AN1910" s="42"/>
    </row>
    <row r="1911" spans="1:40" s="38" customFormat="1" ht="15" customHeight="1" x14ac:dyDescent="0.45">
      <c r="A1911" s="39">
        <v>1908</v>
      </c>
      <c r="B1911" s="40" t="s">
        <v>1320</v>
      </c>
      <c r="C1911" s="281" t="s">
        <v>1321</v>
      </c>
      <c r="D1911" s="40" t="e">
        <f>#REF!</f>
        <v>#REF!</v>
      </c>
      <c r="E1911" s="40"/>
      <c r="F1911" s="40" t="e">
        <f>#REF!</f>
        <v>#REF!</v>
      </c>
      <c r="G1911" s="40"/>
      <c r="H1911" s="40"/>
      <c r="I1911" s="40" t="s">
        <v>1322</v>
      </c>
      <c r="J1911" s="40"/>
      <c r="K1911" s="40"/>
      <c r="L1911" s="40"/>
      <c r="M1911" s="40"/>
      <c r="N1911" s="282" t="e">
        <f>#REF!</f>
        <v>#REF!</v>
      </c>
      <c r="O1911" s="40" t="e">
        <f>N1911</f>
        <v>#REF!</v>
      </c>
      <c r="P1911" s="40"/>
      <c r="Q1911" s="40"/>
      <c r="R1911" s="40" t="s">
        <v>190</v>
      </c>
      <c r="S1911" s="87" t="s">
        <v>553</v>
      </c>
      <c r="T1911" s="84"/>
      <c r="U1911" s="84"/>
      <c r="V1911" s="84"/>
      <c r="W1911" s="209"/>
      <c r="X1911" s="40"/>
      <c r="Y1911" s="40"/>
      <c r="Z1911" s="40"/>
      <c r="AA1911" s="40"/>
      <c r="AB1911" s="40"/>
      <c r="AC1911" s="40"/>
      <c r="AD1911" s="40"/>
      <c r="AE1911" s="40"/>
      <c r="AF1911" s="40"/>
      <c r="AG1911" s="40"/>
      <c r="AH1911" s="40"/>
      <c r="AI1911" s="40"/>
      <c r="AJ1911" s="40"/>
      <c r="AK1911" s="40"/>
      <c r="AL1911" s="40"/>
      <c r="AM1911" s="40"/>
      <c r="AN1911" s="40"/>
    </row>
    <row r="1912" spans="1:40" ht="15" customHeight="1" x14ac:dyDescent="0.45">
      <c r="A1912" s="39">
        <v>1909</v>
      </c>
      <c r="B1912" s="42" t="s">
        <v>1323</v>
      </c>
      <c r="C1912" s="32" t="s">
        <v>1324</v>
      </c>
      <c r="D1912" s="66"/>
      <c r="F1912" s="175" t="s">
        <v>1325</v>
      </c>
      <c r="G1912" s="8" t="s">
        <v>1326</v>
      </c>
      <c r="H1912" s="8" t="s">
        <v>1327</v>
      </c>
      <c r="I1912" s="8" t="s">
        <v>1328</v>
      </c>
      <c r="O1912" s="42"/>
      <c r="P1912" s="42"/>
      <c r="Q1912" s="42"/>
      <c r="S1912" s="87" t="s">
        <v>205</v>
      </c>
      <c r="T1912" s="87"/>
      <c r="U1912" s="87"/>
      <c r="V1912" s="87"/>
      <c r="W1912" s="94"/>
    </row>
    <row r="1913" spans="1:40" s="44" customFormat="1" ht="15" customHeight="1" x14ac:dyDescent="0.45">
      <c r="A1913" s="39">
        <v>1910</v>
      </c>
      <c r="B1913" s="42" t="s">
        <v>1323</v>
      </c>
      <c r="C1913" s="192" t="s">
        <v>1324</v>
      </c>
      <c r="D1913" s="66"/>
      <c r="E1913" s="42"/>
      <c r="F1913" s="175" t="s">
        <v>1329</v>
      </c>
      <c r="G1913" s="8" t="s">
        <v>1326</v>
      </c>
      <c r="H1913" s="8" t="s">
        <v>1327</v>
      </c>
      <c r="I1913" s="8" t="s">
        <v>1328</v>
      </c>
      <c r="J1913" s="8"/>
      <c r="K1913" s="8"/>
      <c r="L1913" s="8"/>
      <c r="M1913" s="42"/>
      <c r="N1913" s="166"/>
      <c r="O1913" s="42"/>
      <c r="P1913" s="42"/>
      <c r="Q1913" s="42"/>
      <c r="R1913" s="8"/>
      <c r="S1913" s="87" t="s">
        <v>205</v>
      </c>
      <c r="T1913" s="87"/>
      <c r="U1913" s="87"/>
      <c r="V1913" s="87"/>
      <c r="W1913" s="94"/>
      <c r="X1913" s="42"/>
      <c r="Y1913" s="42"/>
      <c r="Z1913" s="42"/>
      <c r="AA1913" s="42"/>
      <c r="AB1913" s="42"/>
      <c r="AC1913" s="42"/>
      <c r="AD1913" s="42"/>
      <c r="AE1913" s="42"/>
      <c r="AF1913" s="42"/>
      <c r="AG1913" s="42"/>
      <c r="AH1913" s="42"/>
      <c r="AI1913" s="42"/>
      <c r="AJ1913" s="42"/>
      <c r="AK1913" s="42"/>
      <c r="AL1913" s="42"/>
      <c r="AM1913" s="42"/>
      <c r="AN1913" s="42"/>
    </row>
    <row r="1914" spans="1:40" ht="15" customHeight="1" x14ac:dyDescent="0.45">
      <c r="A1914" s="39">
        <v>1911</v>
      </c>
      <c r="B1914" s="8" t="s">
        <v>1323</v>
      </c>
      <c r="C1914" s="32" t="s">
        <v>1324</v>
      </c>
      <c r="D1914" s="250"/>
      <c r="F1914" s="175" t="s">
        <v>1330</v>
      </c>
      <c r="G1914" s="8" t="s">
        <v>1326</v>
      </c>
      <c r="H1914" s="8" t="s">
        <v>1327</v>
      </c>
      <c r="I1914" s="8" t="s">
        <v>1328</v>
      </c>
      <c r="O1914" s="42"/>
      <c r="P1914" s="42"/>
      <c r="Q1914" s="42"/>
      <c r="S1914" s="87" t="s">
        <v>205</v>
      </c>
      <c r="T1914" s="87"/>
      <c r="U1914" s="87"/>
      <c r="V1914" s="87"/>
      <c r="W1914" s="94"/>
    </row>
    <row r="1915" spans="1:40" ht="15" customHeight="1" x14ac:dyDescent="0.45">
      <c r="A1915" s="39">
        <v>1912</v>
      </c>
      <c r="B1915" s="8" t="s">
        <v>1323</v>
      </c>
      <c r="C1915" s="32" t="s">
        <v>1324</v>
      </c>
      <c r="D1915" s="250"/>
      <c r="F1915" s="175" t="s">
        <v>1331</v>
      </c>
      <c r="G1915" s="8" t="s">
        <v>1326</v>
      </c>
      <c r="H1915" s="8" t="s">
        <v>1327</v>
      </c>
      <c r="I1915" s="8" t="s">
        <v>1328</v>
      </c>
      <c r="O1915" s="42"/>
      <c r="P1915" s="42"/>
      <c r="Q1915" s="42"/>
      <c r="S1915" s="87" t="s">
        <v>205</v>
      </c>
      <c r="T1915" s="87"/>
      <c r="U1915" s="87"/>
      <c r="V1915" s="87"/>
      <c r="W1915" s="94"/>
    </row>
    <row r="1916" spans="1:40" ht="15" customHeight="1" x14ac:dyDescent="0.45">
      <c r="A1916" s="39">
        <v>1913</v>
      </c>
      <c r="B1916" s="8" t="s">
        <v>1323</v>
      </c>
      <c r="C1916" s="32" t="s">
        <v>1324</v>
      </c>
      <c r="D1916" s="250"/>
      <c r="F1916" s="175" t="s">
        <v>1325</v>
      </c>
      <c r="G1916" s="8" t="s">
        <v>1326</v>
      </c>
      <c r="H1916" s="8" t="s">
        <v>1327</v>
      </c>
      <c r="I1916" s="8" t="s">
        <v>1328</v>
      </c>
      <c r="O1916" s="42"/>
      <c r="P1916" s="42"/>
      <c r="Q1916" s="42"/>
      <c r="S1916" s="87" t="s">
        <v>217</v>
      </c>
      <c r="T1916" s="87"/>
      <c r="U1916" s="87"/>
      <c r="V1916" s="87"/>
      <c r="W1916" s="94"/>
    </row>
    <row r="1917" spans="1:40" ht="15" customHeight="1" x14ac:dyDescent="0.45">
      <c r="A1917" s="39">
        <v>1914</v>
      </c>
      <c r="B1917" s="8" t="s">
        <v>1323</v>
      </c>
      <c r="C1917" s="32" t="s">
        <v>1324</v>
      </c>
      <c r="D1917" s="250"/>
      <c r="F1917" s="175" t="s">
        <v>1329</v>
      </c>
      <c r="G1917" s="8" t="s">
        <v>1326</v>
      </c>
      <c r="H1917" s="8" t="s">
        <v>1327</v>
      </c>
      <c r="I1917" s="8" t="s">
        <v>1328</v>
      </c>
      <c r="O1917" s="42"/>
      <c r="P1917" s="42"/>
      <c r="Q1917" s="42"/>
      <c r="S1917" s="87" t="s">
        <v>217</v>
      </c>
      <c r="T1917" s="87"/>
      <c r="U1917" s="87"/>
      <c r="V1917" s="87"/>
      <c r="W1917" s="94"/>
    </row>
    <row r="1918" spans="1:40" ht="15" customHeight="1" x14ac:dyDescent="0.45">
      <c r="A1918" s="39">
        <v>1915</v>
      </c>
      <c r="B1918" s="8" t="s">
        <v>1323</v>
      </c>
      <c r="C1918" s="32" t="s">
        <v>1324</v>
      </c>
      <c r="D1918" s="250"/>
      <c r="F1918" s="175" t="s">
        <v>1330</v>
      </c>
      <c r="G1918" s="8" t="s">
        <v>1326</v>
      </c>
      <c r="H1918" s="8" t="s">
        <v>1327</v>
      </c>
      <c r="I1918" s="8" t="s">
        <v>1328</v>
      </c>
      <c r="O1918" s="42"/>
      <c r="P1918" s="42"/>
      <c r="Q1918" s="42"/>
      <c r="S1918" s="87" t="s">
        <v>217</v>
      </c>
      <c r="T1918" s="87"/>
      <c r="U1918" s="87"/>
      <c r="V1918" s="87"/>
      <c r="W1918" s="94"/>
    </row>
    <row r="1919" spans="1:40" ht="15" customHeight="1" x14ac:dyDescent="0.45">
      <c r="A1919" s="39">
        <v>1916</v>
      </c>
      <c r="B1919" s="8" t="s">
        <v>1323</v>
      </c>
      <c r="C1919" s="32" t="s">
        <v>1324</v>
      </c>
      <c r="D1919" s="250"/>
      <c r="F1919" s="175" t="s">
        <v>1331</v>
      </c>
      <c r="G1919" s="8" t="s">
        <v>1326</v>
      </c>
      <c r="H1919" s="8" t="s">
        <v>1327</v>
      </c>
      <c r="I1919" s="8" t="s">
        <v>1328</v>
      </c>
      <c r="O1919" s="42"/>
      <c r="P1919" s="42"/>
      <c r="Q1919" s="42"/>
      <c r="S1919" s="87" t="s">
        <v>217</v>
      </c>
      <c r="T1919" s="87"/>
      <c r="U1919" s="87"/>
      <c r="V1919" s="87"/>
      <c r="W1919" s="94"/>
    </row>
    <row r="1920" spans="1:40" ht="15" customHeight="1" x14ac:dyDescent="0.45">
      <c r="A1920" s="39">
        <v>1917</v>
      </c>
      <c r="B1920" s="8" t="s">
        <v>1323</v>
      </c>
      <c r="C1920" s="32" t="s">
        <v>1324</v>
      </c>
      <c r="D1920" s="250"/>
      <c r="F1920" s="175" t="s">
        <v>1325</v>
      </c>
      <c r="G1920" s="8" t="s">
        <v>1326</v>
      </c>
      <c r="H1920" s="8" t="s">
        <v>1327</v>
      </c>
      <c r="I1920" s="8" t="s">
        <v>1328</v>
      </c>
      <c r="O1920" s="42"/>
      <c r="P1920" s="42"/>
      <c r="Q1920" s="42"/>
      <c r="S1920" s="87" t="s">
        <v>1332</v>
      </c>
      <c r="T1920" s="87"/>
      <c r="U1920" s="87"/>
      <c r="V1920" s="87"/>
      <c r="W1920" s="94"/>
    </row>
    <row r="1921" spans="1:23" ht="15" customHeight="1" x14ac:dyDescent="0.45">
      <c r="A1921" s="39">
        <v>1918</v>
      </c>
      <c r="B1921" s="8" t="s">
        <v>1323</v>
      </c>
      <c r="C1921" s="32" t="s">
        <v>1324</v>
      </c>
      <c r="D1921" s="170"/>
      <c r="F1921" s="175" t="s">
        <v>1329</v>
      </c>
      <c r="G1921" s="8" t="s">
        <v>1326</v>
      </c>
      <c r="H1921" s="8" t="s">
        <v>1327</v>
      </c>
      <c r="I1921" s="8" t="s">
        <v>1328</v>
      </c>
      <c r="O1921" s="42"/>
      <c r="P1921" s="42"/>
      <c r="Q1921" s="42"/>
      <c r="S1921" s="87" t="s">
        <v>1332</v>
      </c>
      <c r="T1921" s="87"/>
      <c r="U1921" s="87"/>
      <c r="V1921" s="87"/>
      <c r="W1921" s="94"/>
    </row>
    <row r="1922" spans="1:23" ht="15" customHeight="1" x14ac:dyDescent="0.45">
      <c r="A1922" s="39">
        <v>1919</v>
      </c>
      <c r="B1922" s="8" t="s">
        <v>1323</v>
      </c>
      <c r="C1922" s="32" t="s">
        <v>1324</v>
      </c>
      <c r="D1922" s="250"/>
      <c r="F1922" s="175" t="s">
        <v>1330</v>
      </c>
      <c r="G1922" s="8" t="s">
        <v>1326</v>
      </c>
      <c r="H1922" s="8" t="s">
        <v>1327</v>
      </c>
      <c r="I1922" s="8" t="s">
        <v>1328</v>
      </c>
      <c r="O1922" s="42"/>
      <c r="P1922" s="42"/>
      <c r="Q1922" s="42"/>
      <c r="S1922" s="87" t="s">
        <v>1332</v>
      </c>
      <c r="T1922" s="87"/>
      <c r="U1922" s="87"/>
      <c r="V1922" s="87"/>
      <c r="W1922" s="94"/>
    </row>
    <row r="1923" spans="1:23" ht="15" customHeight="1" x14ac:dyDescent="0.45">
      <c r="A1923" s="39">
        <v>1920</v>
      </c>
      <c r="B1923" s="8" t="s">
        <v>1323</v>
      </c>
      <c r="C1923" s="32" t="s">
        <v>1324</v>
      </c>
      <c r="D1923" s="250"/>
      <c r="F1923" s="175" t="s">
        <v>1331</v>
      </c>
      <c r="G1923" s="8" t="s">
        <v>1326</v>
      </c>
      <c r="H1923" s="8" t="s">
        <v>1327</v>
      </c>
      <c r="I1923" s="8" t="s">
        <v>1328</v>
      </c>
      <c r="O1923" s="42"/>
      <c r="P1923" s="42"/>
      <c r="Q1923" s="42"/>
      <c r="S1923" s="87" t="s">
        <v>1332</v>
      </c>
      <c r="T1923" s="87"/>
      <c r="U1923" s="87"/>
      <c r="V1923" s="87"/>
      <c r="W1923" s="94"/>
    </row>
    <row r="1924" spans="1:23" ht="15" customHeight="1" x14ac:dyDescent="0.45">
      <c r="A1924" s="39">
        <v>1921</v>
      </c>
      <c r="B1924" s="8" t="s">
        <v>1323</v>
      </c>
      <c r="C1924" s="32" t="s">
        <v>1324</v>
      </c>
      <c r="D1924" s="250"/>
      <c r="F1924" s="175" t="s">
        <v>1325</v>
      </c>
      <c r="G1924" s="8" t="s">
        <v>1326</v>
      </c>
      <c r="H1924" s="8" t="s">
        <v>1327</v>
      </c>
      <c r="I1924" s="8" t="s">
        <v>1328</v>
      </c>
      <c r="O1924" s="42"/>
      <c r="P1924" s="42"/>
      <c r="Q1924" s="42"/>
      <c r="S1924" s="87" t="s">
        <v>242</v>
      </c>
      <c r="T1924" s="87"/>
      <c r="U1924" s="87"/>
      <c r="V1924" s="87"/>
      <c r="W1924" s="94"/>
    </row>
    <row r="1925" spans="1:23" ht="15" customHeight="1" x14ac:dyDescent="0.45">
      <c r="A1925" s="39">
        <v>1922</v>
      </c>
      <c r="B1925" s="8" t="s">
        <v>1323</v>
      </c>
      <c r="C1925" s="32" t="s">
        <v>1324</v>
      </c>
      <c r="D1925" s="250"/>
      <c r="F1925" s="175" t="s">
        <v>1329</v>
      </c>
      <c r="G1925" s="8" t="s">
        <v>1326</v>
      </c>
      <c r="H1925" s="8" t="s">
        <v>1327</v>
      </c>
      <c r="I1925" s="8" t="s">
        <v>1328</v>
      </c>
      <c r="O1925" s="42"/>
      <c r="P1925" s="42"/>
      <c r="Q1925" s="42"/>
      <c r="S1925" s="87" t="s">
        <v>242</v>
      </c>
      <c r="T1925" s="87"/>
      <c r="U1925" s="87"/>
      <c r="V1925" s="87"/>
      <c r="W1925" s="94"/>
    </row>
    <row r="1926" spans="1:23" ht="15" customHeight="1" x14ac:dyDescent="0.45">
      <c r="A1926" s="39">
        <v>1923</v>
      </c>
      <c r="B1926" s="8" t="s">
        <v>1323</v>
      </c>
      <c r="C1926" s="32" t="s">
        <v>1324</v>
      </c>
      <c r="D1926" s="250"/>
      <c r="F1926" s="175" t="s">
        <v>1330</v>
      </c>
      <c r="G1926" s="8" t="s">
        <v>1326</v>
      </c>
      <c r="H1926" s="8" t="s">
        <v>1327</v>
      </c>
      <c r="I1926" s="8" t="s">
        <v>1328</v>
      </c>
      <c r="O1926" s="42"/>
      <c r="P1926" s="42"/>
      <c r="Q1926" s="42"/>
      <c r="S1926" s="87" t="s">
        <v>242</v>
      </c>
      <c r="T1926" s="87"/>
      <c r="U1926" s="87"/>
      <c r="V1926" s="87"/>
      <c r="W1926" s="94"/>
    </row>
    <row r="1927" spans="1:23" ht="15" customHeight="1" x14ac:dyDescent="0.45">
      <c r="A1927" s="39">
        <v>1924</v>
      </c>
      <c r="B1927" s="8" t="s">
        <v>1323</v>
      </c>
      <c r="C1927" s="32" t="s">
        <v>1324</v>
      </c>
      <c r="D1927" s="250"/>
      <c r="F1927" s="175" t="s">
        <v>1331</v>
      </c>
      <c r="G1927" s="8" t="s">
        <v>1326</v>
      </c>
      <c r="H1927" s="8" t="s">
        <v>1327</v>
      </c>
      <c r="I1927" s="8" t="s">
        <v>1328</v>
      </c>
      <c r="O1927" s="42"/>
      <c r="P1927" s="42"/>
      <c r="Q1927" s="42"/>
      <c r="S1927" s="87" t="s">
        <v>242</v>
      </c>
      <c r="T1927" s="87"/>
      <c r="U1927" s="87"/>
      <c r="V1927" s="87"/>
      <c r="W1927" s="94"/>
    </row>
    <row r="1928" spans="1:23" ht="15" customHeight="1" x14ac:dyDescent="0.45">
      <c r="A1928" s="39">
        <v>1925</v>
      </c>
      <c r="B1928" s="8" t="s">
        <v>1323</v>
      </c>
      <c r="C1928" s="32" t="s">
        <v>1324</v>
      </c>
      <c r="D1928" s="250"/>
      <c r="F1928" s="175" t="s">
        <v>1325</v>
      </c>
      <c r="G1928" s="8" t="s">
        <v>1326</v>
      </c>
      <c r="H1928" s="8" t="s">
        <v>1327</v>
      </c>
      <c r="I1928" s="8" t="s">
        <v>1328</v>
      </c>
      <c r="O1928" s="42"/>
      <c r="P1928" s="42"/>
      <c r="Q1928" s="42"/>
      <c r="S1928" s="87" t="s">
        <v>191</v>
      </c>
      <c r="T1928" s="87"/>
      <c r="U1928" s="87"/>
      <c r="V1928" s="87"/>
      <c r="W1928" s="94"/>
    </row>
    <row r="1929" spans="1:23" ht="15" customHeight="1" x14ac:dyDescent="0.45">
      <c r="A1929" s="39">
        <v>1926</v>
      </c>
      <c r="B1929" s="8" t="s">
        <v>1323</v>
      </c>
      <c r="C1929" s="32" t="s">
        <v>1324</v>
      </c>
      <c r="D1929" s="170"/>
      <c r="F1929" s="175" t="s">
        <v>1329</v>
      </c>
      <c r="G1929" s="8" t="s">
        <v>1326</v>
      </c>
      <c r="H1929" s="8" t="s">
        <v>1327</v>
      </c>
      <c r="I1929" s="8" t="s">
        <v>1328</v>
      </c>
      <c r="O1929" s="42"/>
      <c r="P1929" s="42"/>
      <c r="Q1929" s="42"/>
      <c r="S1929" s="87" t="s">
        <v>191</v>
      </c>
      <c r="T1929" s="87"/>
      <c r="U1929" s="87"/>
      <c r="V1929" s="87"/>
      <c r="W1929" s="94"/>
    </row>
    <row r="1930" spans="1:23" ht="15" customHeight="1" x14ac:dyDescent="0.45">
      <c r="A1930" s="39">
        <v>1927</v>
      </c>
      <c r="B1930" s="8" t="s">
        <v>1323</v>
      </c>
      <c r="C1930" s="32" t="s">
        <v>1324</v>
      </c>
      <c r="D1930" s="170"/>
      <c r="F1930" s="175" t="s">
        <v>1330</v>
      </c>
      <c r="G1930" s="8" t="s">
        <v>1326</v>
      </c>
      <c r="H1930" s="8" t="s">
        <v>1327</v>
      </c>
      <c r="I1930" s="8" t="s">
        <v>1328</v>
      </c>
      <c r="O1930" s="42"/>
      <c r="P1930" s="42"/>
      <c r="Q1930" s="42"/>
      <c r="S1930" s="87" t="s">
        <v>191</v>
      </c>
      <c r="T1930" s="87"/>
      <c r="U1930" s="87"/>
      <c r="V1930" s="87"/>
      <c r="W1930" s="94"/>
    </row>
    <row r="1931" spans="1:23" ht="15" customHeight="1" x14ac:dyDescent="0.45">
      <c r="A1931" s="39">
        <v>1928</v>
      </c>
      <c r="B1931" s="8" t="s">
        <v>1323</v>
      </c>
      <c r="C1931" s="32" t="s">
        <v>1324</v>
      </c>
      <c r="D1931" s="170"/>
      <c r="F1931" s="69" t="s">
        <v>1331</v>
      </c>
      <c r="G1931" s="42" t="s">
        <v>1326</v>
      </c>
      <c r="H1931" s="42" t="s">
        <v>1327</v>
      </c>
      <c r="I1931" s="42" t="s">
        <v>1328</v>
      </c>
      <c r="J1931" s="42"/>
      <c r="K1931" s="42"/>
      <c r="L1931" s="42"/>
      <c r="M1931" s="93"/>
      <c r="N1931" s="280"/>
      <c r="O1931" s="42"/>
      <c r="P1931" s="42"/>
      <c r="Q1931" s="42"/>
      <c r="R1931" s="42"/>
      <c r="S1931" s="87" t="s">
        <v>191</v>
      </c>
      <c r="T1931" s="87"/>
      <c r="U1931" s="87"/>
      <c r="V1931" s="87"/>
      <c r="W1931" s="94"/>
    </row>
    <row r="1932" spans="1:23" ht="15" customHeight="1" x14ac:dyDescent="0.45">
      <c r="A1932" s="39">
        <v>1929</v>
      </c>
      <c r="B1932" s="8" t="s">
        <v>1323</v>
      </c>
      <c r="C1932" s="32" t="s">
        <v>1324</v>
      </c>
      <c r="D1932" s="69" t="s">
        <v>1333</v>
      </c>
      <c r="G1932" s="42" t="s">
        <v>1326</v>
      </c>
      <c r="H1932" s="42" t="s">
        <v>1327</v>
      </c>
      <c r="N1932" s="181" t="s">
        <v>1334</v>
      </c>
      <c r="O1932" s="69" t="s">
        <v>580</v>
      </c>
      <c r="P1932" s="69">
        <v>42.45</v>
      </c>
      <c r="Q1932" s="69">
        <v>8.77</v>
      </c>
      <c r="R1932" s="8" t="s">
        <v>190</v>
      </c>
      <c r="S1932" s="87"/>
      <c r="T1932" s="87"/>
      <c r="U1932" s="87"/>
      <c r="V1932" s="87"/>
      <c r="W1932" s="94"/>
    </row>
    <row r="1933" spans="1:23" ht="15" customHeight="1" x14ac:dyDescent="0.45">
      <c r="A1933" s="39">
        <v>1930</v>
      </c>
      <c r="B1933" s="8" t="s">
        <v>1323</v>
      </c>
      <c r="C1933" s="32" t="s">
        <v>1324</v>
      </c>
      <c r="D1933" s="69" t="s">
        <v>1333</v>
      </c>
      <c r="G1933" s="42" t="s">
        <v>1326</v>
      </c>
      <c r="H1933" s="42" t="s">
        <v>1327</v>
      </c>
      <c r="N1933" s="181" t="s">
        <v>1334</v>
      </c>
      <c r="O1933" s="69" t="s">
        <v>580</v>
      </c>
      <c r="P1933" s="69">
        <v>42.45</v>
      </c>
      <c r="Q1933" s="69">
        <v>8.77</v>
      </c>
      <c r="R1933" s="8" t="s">
        <v>190</v>
      </c>
      <c r="S1933" s="87"/>
      <c r="T1933" s="87"/>
      <c r="U1933" s="87"/>
      <c r="V1933" s="87"/>
      <c r="W1933" s="94"/>
    </row>
    <row r="1934" spans="1:23" ht="15" customHeight="1" x14ac:dyDescent="0.45">
      <c r="A1934" s="39">
        <v>1931</v>
      </c>
      <c r="B1934" s="8" t="s">
        <v>1323</v>
      </c>
      <c r="C1934" s="32" t="s">
        <v>1324</v>
      </c>
      <c r="D1934" s="69" t="s">
        <v>1333</v>
      </c>
      <c r="G1934" s="42" t="s">
        <v>1326</v>
      </c>
      <c r="H1934" s="42" t="s">
        <v>1327</v>
      </c>
      <c r="N1934" s="181" t="s">
        <v>1334</v>
      </c>
      <c r="O1934" s="69" t="s">
        <v>580</v>
      </c>
      <c r="P1934" s="69">
        <v>42.45</v>
      </c>
      <c r="Q1934" s="69">
        <v>8.77</v>
      </c>
      <c r="R1934" s="8" t="s">
        <v>190</v>
      </c>
      <c r="S1934" s="87"/>
      <c r="T1934" s="87"/>
      <c r="U1934" s="87"/>
      <c r="V1934" s="87"/>
      <c r="W1934" s="94"/>
    </row>
    <row r="1935" spans="1:23" ht="15" customHeight="1" x14ac:dyDescent="0.45">
      <c r="A1935" s="39">
        <v>1932</v>
      </c>
      <c r="B1935" s="8" t="s">
        <v>1323</v>
      </c>
      <c r="C1935" s="32" t="s">
        <v>1324</v>
      </c>
      <c r="D1935" s="69" t="s">
        <v>1333</v>
      </c>
      <c r="G1935" s="42" t="s">
        <v>1326</v>
      </c>
      <c r="H1935" s="42" t="s">
        <v>1327</v>
      </c>
      <c r="N1935" s="181" t="s">
        <v>1334</v>
      </c>
      <c r="O1935" s="69" t="s">
        <v>580</v>
      </c>
      <c r="P1935" s="69">
        <v>42.45</v>
      </c>
      <c r="Q1935" s="69">
        <v>8.77</v>
      </c>
      <c r="R1935" s="8" t="s">
        <v>190</v>
      </c>
      <c r="S1935" s="87"/>
      <c r="T1935" s="87"/>
      <c r="U1935" s="87"/>
      <c r="V1935" s="87"/>
      <c r="W1935" s="94"/>
    </row>
    <row r="1936" spans="1:23" ht="15" customHeight="1" x14ac:dyDescent="0.45">
      <c r="A1936" s="39">
        <v>1933</v>
      </c>
      <c r="B1936" s="8" t="s">
        <v>1323</v>
      </c>
      <c r="C1936" s="32" t="s">
        <v>1324</v>
      </c>
      <c r="D1936" s="66" t="s">
        <v>1333</v>
      </c>
      <c r="G1936" s="42" t="s">
        <v>1326</v>
      </c>
      <c r="H1936" s="42" t="s">
        <v>1327</v>
      </c>
      <c r="N1936" s="181" t="s">
        <v>1334</v>
      </c>
      <c r="O1936" s="69" t="s">
        <v>580</v>
      </c>
      <c r="P1936" s="69">
        <v>42.45</v>
      </c>
      <c r="Q1936" s="69">
        <v>8.77</v>
      </c>
      <c r="R1936" s="8" t="s">
        <v>190</v>
      </c>
      <c r="S1936" s="87"/>
      <c r="T1936" s="87"/>
      <c r="U1936" s="87"/>
      <c r="V1936" s="87"/>
      <c r="W1936" s="94"/>
    </row>
    <row r="1937" spans="1:23" ht="15" customHeight="1" x14ac:dyDescent="0.45">
      <c r="A1937" s="39">
        <v>1934</v>
      </c>
      <c r="B1937" s="8" t="s">
        <v>1323</v>
      </c>
      <c r="C1937" s="32" t="s">
        <v>1324</v>
      </c>
      <c r="D1937" s="66" t="s">
        <v>1333</v>
      </c>
      <c r="G1937" s="42" t="s">
        <v>1326</v>
      </c>
      <c r="H1937" s="42" t="s">
        <v>1327</v>
      </c>
      <c r="N1937" s="181" t="s">
        <v>1334</v>
      </c>
      <c r="O1937" s="69" t="s">
        <v>580</v>
      </c>
      <c r="P1937" s="69">
        <v>42.45</v>
      </c>
      <c r="Q1937" s="69">
        <v>8.77</v>
      </c>
      <c r="R1937" s="8" t="s">
        <v>190</v>
      </c>
      <c r="S1937" s="87"/>
      <c r="T1937" s="87"/>
      <c r="U1937" s="87"/>
      <c r="V1937" s="87"/>
      <c r="W1937" s="94"/>
    </row>
    <row r="1938" spans="1:23" ht="15" customHeight="1" x14ac:dyDescent="0.45">
      <c r="A1938" s="39">
        <v>1935</v>
      </c>
      <c r="B1938" s="8" t="s">
        <v>1323</v>
      </c>
      <c r="C1938" s="32" t="s">
        <v>1324</v>
      </c>
      <c r="D1938" s="69" t="s">
        <v>1333</v>
      </c>
      <c r="G1938" s="42" t="s">
        <v>1326</v>
      </c>
      <c r="H1938" s="42" t="s">
        <v>1327</v>
      </c>
      <c r="N1938" s="181" t="s">
        <v>1334</v>
      </c>
      <c r="O1938" s="69" t="s">
        <v>580</v>
      </c>
      <c r="P1938" s="69">
        <v>42.45</v>
      </c>
      <c r="Q1938" s="69">
        <v>8.77</v>
      </c>
      <c r="R1938" s="8" t="s">
        <v>190</v>
      </c>
      <c r="S1938" s="87"/>
      <c r="T1938" s="87"/>
      <c r="U1938" s="87"/>
      <c r="V1938" s="87"/>
      <c r="W1938" s="94"/>
    </row>
    <row r="1939" spans="1:23" ht="15" customHeight="1" x14ac:dyDescent="0.45">
      <c r="A1939" s="39">
        <v>1936</v>
      </c>
      <c r="B1939" s="8" t="s">
        <v>1323</v>
      </c>
      <c r="C1939" s="32" t="s">
        <v>1324</v>
      </c>
      <c r="D1939" s="69" t="s">
        <v>1335</v>
      </c>
      <c r="G1939" s="42" t="s">
        <v>1326</v>
      </c>
      <c r="H1939" s="42" t="s">
        <v>1327</v>
      </c>
      <c r="N1939" s="181" t="s">
        <v>1336</v>
      </c>
      <c r="O1939" s="69" t="s">
        <v>552</v>
      </c>
      <c r="P1939" s="69">
        <v>40.08</v>
      </c>
      <c r="Q1939" s="69">
        <v>8.77</v>
      </c>
      <c r="R1939" s="8" t="s">
        <v>190</v>
      </c>
      <c r="S1939" s="87"/>
      <c r="T1939" s="87"/>
      <c r="U1939" s="87"/>
      <c r="V1939" s="87"/>
      <c r="W1939" s="94"/>
    </row>
    <row r="1940" spans="1:23" ht="15" customHeight="1" x14ac:dyDescent="0.45">
      <c r="A1940" s="39">
        <v>1937</v>
      </c>
      <c r="B1940" s="8" t="s">
        <v>1323</v>
      </c>
      <c r="C1940" s="32" t="s">
        <v>1324</v>
      </c>
      <c r="D1940" s="69" t="s">
        <v>1335</v>
      </c>
      <c r="G1940" s="42" t="s">
        <v>1326</v>
      </c>
      <c r="H1940" s="42" t="s">
        <v>1327</v>
      </c>
      <c r="N1940" s="181" t="s">
        <v>1336</v>
      </c>
      <c r="O1940" s="69" t="s">
        <v>552</v>
      </c>
      <c r="P1940" s="69">
        <v>40.08</v>
      </c>
      <c r="Q1940" s="69">
        <v>8.77</v>
      </c>
      <c r="R1940" s="8" t="s">
        <v>190</v>
      </c>
      <c r="S1940" s="87"/>
      <c r="T1940" s="87"/>
      <c r="U1940" s="87"/>
      <c r="V1940" s="87"/>
      <c r="W1940" s="94"/>
    </row>
    <row r="1941" spans="1:23" ht="15" customHeight="1" x14ac:dyDescent="0.45">
      <c r="A1941" s="39">
        <v>1938</v>
      </c>
      <c r="B1941" s="8" t="s">
        <v>1323</v>
      </c>
      <c r="C1941" s="32" t="s">
        <v>1324</v>
      </c>
      <c r="D1941" s="69" t="s">
        <v>1335</v>
      </c>
      <c r="G1941" s="42" t="s">
        <v>1326</v>
      </c>
      <c r="H1941" s="42" t="s">
        <v>1327</v>
      </c>
      <c r="N1941" s="181" t="s">
        <v>1336</v>
      </c>
      <c r="O1941" s="69" t="s">
        <v>552</v>
      </c>
      <c r="P1941" s="69">
        <v>40.08</v>
      </c>
      <c r="Q1941" s="69">
        <v>8.77</v>
      </c>
      <c r="R1941" s="8" t="s">
        <v>190</v>
      </c>
      <c r="S1941" s="87"/>
      <c r="T1941" s="87"/>
      <c r="U1941" s="87"/>
      <c r="V1941" s="87"/>
      <c r="W1941" s="94"/>
    </row>
    <row r="1942" spans="1:23" ht="15" customHeight="1" x14ac:dyDescent="0.45">
      <c r="A1942" s="39">
        <v>1939</v>
      </c>
      <c r="B1942" s="8" t="s">
        <v>1323</v>
      </c>
      <c r="C1942" s="32" t="s">
        <v>1324</v>
      </c>
      <c r="D1942" s="69" t="s">
        <v>1337</v>
      </c>
      <c r="G1942" s="42" t="s">
        <v>1326</v>
      </c>
      <c r="H1942" s="42" t="s">
        <v>1327</v>
      </c>
      <c r="N1942" s="181" t="s">
        <v>1336</v>
      </c>
      <c r="O1942" s="69" t="s">
        <v>552</v>
      </c>
      <c r="P1942" s="69">
        <v>39.9</v>
      </c>
      <c r="Q1942" s="69">
        <v>8.6</v>
      </c>
      <c r="R1942" s="8" t="s">
        <v>190</v>
      </c>
      <c r="S1942" s="87"/>
      <c r="T1942" s="87"/>
      <c r="U1942" s="87"/>
      <c r="V1942" s="87"/>
      <c r="W1942" s="94"/>
    </row>
    <row r="1943" spans="1:23" ht="15" customHeight="1" x14ac:dyDescent="0.45">
      <c r="A1943" s="39">
        <v>1940</v>
      </c>
      <c r="B1943" s="8" t="s">
        <v>1323</v>
      </c>
      <c r="C1943" s="32" t="s">
        <v>1324</v>
      </c>
      <c r="D1943" s="69" t="s">
        <v>1337</v>
      </c>
      <c r="G1943" s="42" t="s">
        <v>1326</v>
      </c>
      <c r="H1943" s="42" t="s">
        <v>1327</v>
      </c>
      <c r="N1943" s="181" t="s">
        <v>1336</v>
      </c>
      <c r="O1943" s="69" t="s">
        <v>552</v>
      </c>
      <c r="P1943" s="69">
        <v>39.9</v>
      </c>
      <c r="Q1943" s="69">
        <v>8.6</v>
      </c>
      <c r="R1943" s="8" t="s">
        <v>190</v>
      </c>
      <c r="S1943" s="87"/>
      <c r="T1943" s="87"/>
      <c r="U1943" s="87"/>
      <c r="V1943" s="87"/>
      <c r="W1943" s="94"/>
    </row>
    <row r="1944" spans="1:23" ht="15" customHeight="1" x14ac:dyDescent="0.45">
      <c r="A1944" s="39">
        <v>1941</v>
      </c>
      <c r="B1944" s="8" t="s">
        <v>1323</v>
      </c>
      <c r="C1944" s="32" t="s">
        <v>1324</v>
      </c>
      <c r="D1944" s="69" t="s">
        <v>1337</v>
      </c>
      <c r="G1944" s="42" t="s">
        <v>1326</v>
      </c>
      <c r="H1944" s="42" t="s">
        <v>1327</v>
      </c>
      <c r="N1944" s="181" t="s">
        <v>1336</v>
      </c>
      <c r="O1944" s="69" t="s">
        <v>552</v>
      </c>
      <c r="P1944" s="69">
        <v>39.9</v>
      </c>
      <c r="Q1944" s="69">
        <v>8.6</v>
      </c>
      <c r="R1944" s="8" t="s">
        <v>190</v>
      </c>
      <c r="S1944" s="87"/>
      <c r="T1944" s="87"/>
      <c r="U1944" s="87"/>
      <c r="V1944" s="87"/>
      <c r="W1944" s="94"/>
    </row>
    <row r="1945" spans="1:23" ht="15" customHeight="1" x14ac:dyDescent="0.45">
      <c r="A1945" s="39">
        <v>1942</v>
      </c>
      <c r="B1945" s="8" t="s">
        <v>1323</v>
      </c>
      <c r="C1945" s="32" t="s">
        <v>1324</v>
      </c>
      <c r="D1945" s="69" t="s">
        <v>1337</v>
      </c>
      <c r="G1945" s="42" t="s">
        <v>1326</v>
      </c>
      <c r="H1945" s="42" t="s">
        <v>1327</v>
      </c>
      <c r="N1945" s="181" t="s">
        <v>1336</v>
      </c>
      <c r="O1945" s="69" t="s">
        <v>552</v>
      </c>
      <c r="P1945" s="69">
        <v>39.9</v>
      </c>
      <c r="Q1945" s="69">
        <v>8.6</v>
      </c>
      <c r="R1945" s="8" t="s">
        <v>190</v>
      </c>
      <c r="S1945" s="87"/>
      <c r="T1945" s="87"/>
      <c r="U1945" s="87"/>
      <c r="V1945" s="87"/>
      <c r="W1945" s="94"/>
    </row>
    <row r="1946" spans="1:23" ht="15" customHeight="1" x14ac:dyDescent="0.45">
      <c r="A1946" s="39">
        <v>1943</v>
      </c>
      <c r="B1946" s="8" t="s">
        <v>1323</v>
      </c>
      <c r="C1946" s="32" t="s">
        <v>1324</v>
      </c>
      <c r="D1946" s="66" t="s">
        <v>1337</v>
      </c>
      <c r="G1946" s="42" t="s">
        <v>1326</v>
      </c>
      <c r="H1946" s="42" t="s">
        <v>1327</v>
      </c>
      <c r="N1946" s="181" t="s">
        <v>1336</v>
      </c>
      <c r="O1946" s="69" t="s">
        <v>552</v>
      </c>
      <c r="P1946" s="69">
        <v>39.9</v>
      </c>
      <c r="Q1946" s="69">
        <v>8.6</v>
      </c>
      <c r="R1946" s="8" t="s">
        <v>190</v>
      </c>
      <c r="S1946" s="87"/>
      <c r="T1946" s="87"/>
      <c r="U1946" s="87"/>
      <c r="V1946" s="87"/>
      <c r="W1946" s="94"/>
    </row>
    <row r="1947" spans="1:23" ht="15" customHeight="1" x14ac:dyDescent="0.45">
      <c r="A1947" s="39">
        <v>1944</v>
      </c>
      <c r="B1947" s="8" t="s">
        <v>1323</v>
      </c>
      <c r="C1947" s="32" t="s">
        <v>1324</v>
      </c>
      <c r="D1947" s="66" t="s">
        <v>1337</v>
      </c>
      <c r="G1947" s="42" t="s">
        <v>1326</v>
      </c>
      <c r="H1947" s="42" t="s">
        <v>1327</v>
      </c>
      <c r="N1947" s="181" t="s">
        <v>1336</v>
      </c>
      <c r="O1947" s="69" t="s">
        <v>552</v>
      </c>
      <c r="P1947" s="69">
        <v>39.9</v>
      </c>
      <c r="Q1947" s="69">
        <v>8.6</v>
      </c>
      <c r="R1947" s="8" t="s">
        <v>190</v>
      </c>
      <c r="S1947" s="87"/>
      <c r="T1947" s="87"/>
      <c r="U1947" s="87"/>
      <c r="V1947" s="87"/>
      <c r="W1947" s="94"/>
    </row>
    <row r="1948" spans="1:23" ht="15" customHeight="1" x14ac:dyDescent="0.45">
      <c r="A1948" s="39">
        <v>1945</v>
      </c>
      <c r="B1948" s="8" t="s">
        <v>1323</v>
      </c>
      <c r="C1948" s="32" t="s">
        <v>1324</v>
      </c>
      <c r="D1948" s="66" t="s">
        <v>1338</v>
      </c>
      <c r="G1948" s="42" t="s">
        <v>1326</v>
      </c>
      <c r="H1948" s="42" t="s">
        <v>1327</v>
      </c>
      <c r="N1948" s="181" t="s">
        <v>1339</v>
      </c>
      <c r="O1948" s="69" t="s">
        <v>394</v>
      </c>
      <c r="P1948" s="69">
        <v>-18.46</v>
      </c>
      <c r="Q1948" s="69">
        <v>146.19999999999999</v>
      </c>
      <c r="R1948" s="8" t="s">
        <v>190</v>
      </c>
      <c r="S1948" s="87"/>
      <c r="T1948" s="87"/>
      <c r="U1948" s="87"/>
      <c r="V1948" s="87"/>
      <c r="W1948" s="94"/>
    </row>
    <row r="1949" spans="1:23" ht="15" customHeight="1" x14ac:dyDescent="0.45">
      <c r="A1949" s="39">
        <v>1946</v>
      </c>
      <c r="B1949" s="8" t="s">
        <v>1323</v>
      </c>
      <c r="C1949" s="32" t="s">
        <v>1324</v>
      </c>
      <c r="D1949" s="66" t="s">
        <v>1338</v>
      </c>
      <c r="G1949" s="42" t="s">
        <v>1326</v>
      </c>
      <c r="H1949" s="42" t="s">
        <v>1327</v>
      </c>
      <c r="N1949" s="181" t="s">
        <v>1340</v>
      </c>
      <c r="O1949" s="69" t="s">
        <v>394</v>
      </c>
      <c r="P1949" s="69">
        <v>-18.46</v>
      </c>
      <c r="Q1949" s="69">
        <v>146.19999999999999</v>
      </c>
      <c r="R1949" s="8" t="s">
        <v>190</v>
      </c>
      <c r="S1949" s="87"/>
      <c r="T1949" s="87"/>
      <c r="U1949" s="87"/>
      <c r="V1949" s="87"/>
      <c r="W1949" s="94"/>
    </row>
    <row r="1950" spans="1:23" ht="15" customHeight="1" x14ac:dyDescent="0.45">
      <c r="A1950" s="39">
        <v>1947</v>
      </c>
      <c r="B1950" s="8" t="s">
        <v>1323</v>
      </c>
      <c r="C1950" s="32" t="s">
        <v>1324</v>
      </c>
      <c r="D1950" s="66" t="s">
        <v>1338</v>
      </c>
      <c r="G1950" s="42" t="s">
        <v>1326</v>
      </c>
      <c r="H1950" s="42" t="s">
        <v>1327</v>
      </c>
      <c r="N1950" s="181" t="s">
        <v>1341</v>
      </c>
      <c r="O1950" s="69" t="s">
        <v>394</v>
      </c>
      <c r="P1950" s="69">
        <v>-18.46</v>
      </c>
      <c r="Q1950" s="69">
        <v>146.19999999999999</v>
      </c>
      <c r="R1950" s="8" t="s">
        <v>190</v>
      </c>
      <c r="S1950" s="87"/>
      <c r="T1950" s="87"/>
      <c r="U1950" s="87"/>
      <c r="V1950" s="87"/>
      <c r="W1950" s="94"/>
    </row>
    <row r="1951" spans="1:23" ht="15" customHeight="1" x14ac:dyDescent="0.45">
      <c r="A1951" s="39">
        <v>1948</v>
      </c>
      <c r="B1951" s="8" t="s">
        <v>1323</v>
      </c>
      <c r="C1951" s="32" t="s">
        <v>1324</v>
      </c>
      <c r="D1951" s="66" t="s">
        <v>1338</v>
      </c>
      <c r="G1951" s="42" t="s">
        <v>1326</v>
      </c>
      <c r="H1951" s="42" t="s">
        <v>1327</v>
      </c>
      <c r="N1951" s="181" t="s">
        <v>1342</v>
      </c>
      <c r="O1951" s="69" t="s">
        <v>394</v>
      </c>
      <c r="P1951" s="69">
        <v>-18.46</v>
      </c>
      <c r="Q1951" s="69">
        <v>146.19999999999999</v>
      </c>
      <c r="R1951" s="8" t="s">
        <v>190</v>
      </c>
      <c r="S1951" s="87"/>
      <c r="T1951" s="87"/>
      <c r="U1951" s="87"/>
      <c r="V1951" s="87"/>
      <c r="W1951" s="94"/>
    </row>
    <row r="1952" spans="1:23" ht="15" customHeight="1" x14ac:dyDescent="0.45">
      <c r="A1952" s="39">
        <v>1949</v>
      </c>
      <c r="B1952" s="8" t="s">
        <v>1323</v>
      </c>
      <c r="C1952" s="32" t="s">
        <v>1324</v>
      </c>
      <c r="D1952" s="66" t="s">
        <v>1338</v>
      </c>
      <c r="G1952" s="42" t="s">
        <v>1326</v>
      </c>
      <c r="H1952" s="42" t="s">
        <v>1327</v>
      </c>
      <c r="N1952" s="181" t="s">
        <v>1343</v>
      </c>
      <c r="O1952" s="69" t="s">
        <v>394</v>
      </c>
      <c r="P1952" s="69">
        <v>-18.46</v>
      </c>
      <c r="Q1952" s="69">
        <v>146.19999999999999</v>
      </c>
      <c r="R1952" s="8" t="s">
        <v>190</v>
      </c>
      <c r="S1952" s="87"/>
      <c r="T1952" s="87"/>
      <c r="U1952" s="87"/>
      <c r="V1952" s="87"/>
      <c r="W1952" s="94"/>
    </row>
    <row r="1953" spans="1:23" ht="15" customHeight="1" x14ac:dyDescent="0.45">
      <c r="A1953" s="39">
        <v>1950</v>
      </c>
      <c r="B1953" s="8" t="s">
        <v>1323</v>
      </c>
      <c r="C1953" s="32" t="s">
        <v>1324</v>
      </c>
      <c r="D1953" s="69" t="s">
        <v>1338</v>
      </c>
      <c r="G1953" s="42" t="s">
        <v>1326</v>
      </c>
      <c r="H1953" s="42" t="s">
        <v>1327</v>
      </c>
      <c r="N1953" s="181" t="s">
        <v>1344</v>
      </c>
      <c r="O1953" s="69" t="s">
        <v>394</v>
      </c>
      <c r="P1953" s="69">
        <v>-18.46</v>
      </c>
      <c r="Q1953" s="69">
        <v>146.19999999999999</v>
      </c>
      <c r="R1953" s="8" t="s">
        <v>190</v>
      </c>
      <c r="S1953" s="87"/>
      <c r="T1953" s="87"/>
      <c r="U1953" s="87"/>
      <c r="V1953" s="87"/>
      <c r="W1953" s="94"/>
    </row>
    <row r="1954" spans="1:23" ht="15" customHeight="1" x14ac:dyDescent="0.45">
      <c r="A1954" s="39">
        <v>1951</v>
      </c>
      <c r="B1954" s="8" t="s">
        <v>1323</v>
      </c>
      <c r="C1954" s="32" t="s">
        <v>1324</v>
      </c>
      <c r="D1954" s="69" t="s">
        <v>1338</v>
      </c>
      <c r="G1954" s="42" t="s">
        <v>1326</v>
      </c>
      <c r="H1954" s="42" t="s">
        <v>1327</v>
      </c>
      <c r="N1954" s="181" t="s">
        <v>1345</v>
      </c>
      <c r="O1954" s="69" t="s">
        <v>394</v>
      </c>
      <c r="P1954" s="69">
        <v>-18.46</v>
      </c>
      <c r="Q1954" s="69">
        <v>146.19999999999999</v>
      </c>
      <c r="R1954" s="8" t="s">
        <v>190</v>
      </c>
      <c r="S1954" s="87"/>
      <c r="T1954" s="87"/>
      <c r="U1954" s="87"/>
      <c r="V1954" s="87"/>
      <c r="W1954" s="94"/>
    </row>
    <row r="1955" spans="1:23" ht="15" customHeight="1" x14ac:dyDescent="0.45">
      <c r="A1955" s="39">
        <v>1952</v>
      </c>
      <c r="B1955" s="8" t="s">
        <v>1323</v>
      </c>
      <c r="C1955" s="32" t="s">
        <v>1324</v>
      </c>
      <c r="D1955" s="69" t="s">
        <v>1338</v>
      </c>
      <c r="G1955" s="42" t="s">
        <v>1326</v>
      </c>
      <c r="H1955" s="42" t="s">
        <v>1327</v>
      </c>
      <c r="N1955" s="181" t="s">
        <v>1346</v>
      </c>
      <c r="O1955" s="69" t="s">
        <v>394</v>
      </c>
      <c r="P1955" s="69">
        <v>-18.46</v>
      </c>
      <c r="Q1955" s="69">
        <v>146.19999999999999</v>
      </c>
      <c r="R1955" s="8" t="s">
        <v>190</v>
      </c>
      <c r="S1955" s="87"/>
      <c r="T1955" s="87"/>
      <c r="U1955" s="87"/>
      <c r="V1955" s="87"/>
      <c r="W1955" s="94"/>
    </row>
    <row r="1956" spans="1:23" ht="15" customHeight="1" x14ac:dyDescent="0.45">
      <c r="A1956" s="39">
        <v>1953</v>
      </c>
      <c r="B1956" s="8" t="s">
        <v>1323</v>
      </c>
      <c r="C1956" s="32" t="s">
        <v>1324</v>
      </c>
      <c r="D1956" s="69" t="s">
        <v>1338</v>
      </c>
      <c r="G1956" s="42" t="s">
        <v>1326</v>
      </c>
      <c r="H1956" s="42" t="s">
        <v>1327</v>
      </c>
      <c r="N1956" s="181" t="s">
        <v>1347</v>
      </c>
      <c r="O1956" s="69" t="s">
        <v>394</v>
      </c>
      <c r="P1956" s="69">
        <v>-18.46</v>
      </c>
      <c r="Q1956" s="69">
        <v>146.19999999999999</v>
      </c>
      <c r="R1956" s="8" t="s">
        <v>190</v>
      </c>
      <c r="S1956" s="87"/>
      <c r="T1956" s="87"/>
      <c r="U1956" s="87"/>
      <c r="V1956" s="87"/>
      <c r="W1956" s="94"/>
    </row>
    <row r="1957" spans="1:23" ht="15" customHeight="1" x14ac:dyDescent="0.45">
      <c r="A1957" s="39">
        <v>1954</v>
      </c>
      <c r="B1957" s="8" t="s">
        <v>1323</v>
      </c>
      <c r="C1957" s="32" t="s">
        <v>1324</v>
      </c>
      <c r="D1957" s="69" t="s">
        <v>1338</v>
      </c>
      <c r="G1957" s="42" t="s">
        <v>1326</v>
      </c>
      <c r="H1957" s="42" t="s">
        <v>1327</v>
      </c>
      <c r="N1957" s="181" t="s">
        <v>1348</v>
      </c>
      <c r="O1957" s="69" t="s">
        <v>394</v>
      </c>
      <c r="P1957" s="69">
        <v>-18.46</v>
      </c>
      <c r="Q1957" s="69">
        <v>146.19999999999999</v>
      </c>
      <c r="R1957" s="8" t="s">
        <v>190</v>
      </c>
      <c r="S1957" s="87"/>
      <c r="T1957" s="87"/>
      <c r="U1957" s="87"/>
      <c r="V1957" s="87"/>
      <c r="W1957" s="94"/>
    </row>
    <row r="1958" spans="1:23" ht="15" customHeight="1" x14ac:dyDescent="0.45">
      <c r="A1958" s="39">
        <v>1955</v>
      </c>
      <c r="B1958" s="8" t="s">
        <v>1323</v>
      </c>
      <c r="C1958" s="32" t="s">
        <v>1324</v>
      </c>
      <c r="D1958" s="69" t="s">
        <v>1338</v>
      </c>
      <c r="G1958" s="42" t="s">
        <v>1326</v>
      </c>
      <c r="H1958" s="42" t="s">
        <v>1327</v>
      </c>
      <c r="N1958" s="181" t="s">
        <v>1349</v>
      </c>
      <c r="O1958" s="69" t="s">
        <v>394</v>
      </c>
      <c r="P1958" s="69">
        <v>-18.46</v>
      </c>
      <c r="Q1958" s="69">
        <v>146.19999999999999</v>
      </c>
      <c r="R1958" s="8" t="s">
        <v>190</v>
      </c>
      <c r="S1958" s="87"/>
      <c r="T1958" s="87"/>
      <c r="U1958" s="87"/>
      <c r="V1958" s="87"/>
      <c r="W1958" s="94"/>
    </row>
    <row r="1959" spans="1:23" ht="15" customHeight="1" x14ac:dyDescent="0.45">
      <c r="A1959" s="39">
        <v>1956</v>
      </c>
      <c r="B1959" s="8" t="s">
        <v>1323</v>
      </c>
      <c r="C1959" s="32" t="s">
        <v>1324</v>
      </c>
      <c r="D1959" s="69" t="s">
        <v>1338</v>
      </c>
      <c r="G1959" s="42" t="s">
        <v>1326</v>
      </c>
      <c r="H1959" s="42" t="s">
        <v>1327</v>
      </c>
      <c r="N1959" s="181" t="s">
        <v>1350</v>
      </c>
      <c r="O1959" s="69" t="s">
        <v>394</v>
      </c>
      <c r="P1959" s="69">
        <v>-18.46</v>
      </c>
      <c r="Q1959" s="69">
        <v>146.19999999999999</v>
      </c>
      <c r="R1959" s="8" t="s">
        <v>190</v>
      </c>
      <c r="S1959" s="87"/>
      <c r="T1959" s="87"/>
      <c r="U1959" s="87"/>
      <c r="V1959" s="87"/>
      <c r="W1959" s="94"/>
    </row>
    <row r="1960" spans="1:23" ht="15" customHeight="1" x14ac:dyDescent="0.45">
      <c r="A1960" s="39">
        <v>1957</v>
      </c>
      <c r="B1960" s="8" t="s">
        <v>1323</v>
      </c>
      <c r="C1960" s="32" t="s">
        <v>1324</v>
      </c>
      <c r="D1960" s="69" t="s">
        <v>1351</v>
      </c>
      <c r="G1960" s="42" t="s">
        <v>1326</v>
      </c>
      <c r="H1960" s="42" t="s">
        <v>1327</v>
      </c>
      <c r="N1960" s="181" t="s">
        <v>834</v>
      </c>
      <c r="O1960" s="69" t="s">
        <v>835</v>
      </c>
      <c r="P1960" s="69">
        <v>-26.5</v>
      </c>
      <c r="Q1960" s="69">
        <v>33.93</v>
      </c>
      <c r="R1960" s="8" t="s">
        <v>204</v>
      </c>
      <c r="S1960" s="87"/>
      <c r="T1960" s="87"/>
      <c r="U1960" s="87"/>
      <c r="V1960" s="87"/>
      <c r="W1960" s="94"/>
    </row>
    <row r="1961" spans="1:23" ht="15" customHeight="1" x14ac:dyDescent="0.45">
      <c r="A1961" s="39">
        <v>1958</v>
      </c>
      <c r="B1961" s="8" t="s">
        <v>1323</v>
      </c>
      <c r="C1961" s="32" t="s">
        <v>1324</v>
      </c>
      <c r="D1961" s="69" t="s">
        <v>1351</v>
      </c>
      <c r="G1961" s="42" t="s">
        <v>1326</v>
      </c>
      <c r="H1961" s="42" t="s">
        <v>1327</v>
      </c>
      <c r="N1961" s="181" t="s">
        <v>834</v>
      </c>
      <c r="O1961" s="69" t="s">
        <v>835</v>
      </c>
      <c r="P1961" s="69">
        <v>-26.5</v>
      </c>
      <c r="Q1961" s="69">
        <v>33.93</v>
      </c>
      <c r="R1961" s="8" t="s">
        <v>204</v>
      </c>
      <c r="S1961" s="87"/>
      <c r="T1961" s="87"/>
      <c r="U1961" s="87"/>
      <c r="V1961" s="87"/>
      <c r="W1961" s="94"/>
    </row>
    <row r="1962" spans="1:23" ht="15" customHeight="1" x14ac:dyDescent="0.45">
      <c r="A1962" s="39">
        <v>1959</v>
      </c>
      <c r="B1962" s="8" t="s">
        <v>1323</v>
      </c>
      <c r="C1962" s="32" t="s">
        <v>1324</v>
      </c>
      <c r="D1962" s="69" t="s">
        <v>1351</v>
      </c>
      <c r="G1962" s="42" t="s">
        <v>1326</v>
      </c>
      <c r="H1962" s="42" t="s">
        <v>1327</v>
      </c>
      <c r="N1962" s="181" t="s">
        <v>834</v>
      </c>
      <c r="O1962" s="69" t="s">
        <v>835</v>
      </c>
      <c r="P1962" s="69">
        <v>-26.5</v>
      </c>
      <c r="Q1962" s="69">
        <v>33.93</v>
      </c>
      <c r="R1962" s="8" t="s">
        <v>204</v>
      </c>
      <c r="S1962" s="87"/>
      <c r="T1962" s="87"/>
      <c r="U1962" s="87"/>
      <c r="V1962" s="87"/>
      <c r="W1962" s="94"/>
    </row>
    <row r="1963" spans="1:23" ht="15" customHeight="1" x14ac:dyDescent="0.45">
      <c r="A1963" s="39">
        <v>1960</v>
      </c>
      <c r="B1963" s="8" t="s">
        <v>1323</v>
      </c>
      <c r="C1963" s="32" t="s">
        <v>1324</v>
      </c>
      <c r="D1963" s="66" t="s">
        <v>1351</v>
      </c>
      <c r="G1963" s="42" t="s">
        <v>1326</v>
      </c>
      <c r="H1963" s="42" t="s">
        <v>1327</v>
      </c>
      <c r="N1963" s="181" t="s">
        <v>834</v>
      </c>
      <c r="O1963" s="69" t="s">
        <v>835</v>
      </c>
      <c r="P1963" s="69">
        <v>-26.5</v>
      </c>
      <c r="Q1963" s="69">
        <v>33.93</v>
      </c>
      <c r="R1963" s="8" t="s">
        <v>204</v>
      </c>
      <c r="S1963" s="87"/>
      <c r="T1963" s="87"/>
      <c r="U1963" s="87"/>
      <c r="V1963" s="87"/>
      <c r="W1963" s="94"/>
    </row>
    <row r="1964" spans="1:23" ht="15" customHeight="1" x14ac:dyDescent="0.45">
      <c r="A1964" s="39">
        <v>1961</v>
      </c>
      <c r="B1964" s="8" t="s">
        <v>1323</v>
      </c>
      <c r="C1964" s="32" t="s">
        <v>1324</v>
      </c>
      <c r="D1964" s="66" t="s">
        <v>1351</v>
      </c>
      <c r="G1964" s="42" t="s">
        <v>1326</v>
      </c>
      <c r="H1964" s="42" t="s">
        <v>1327</v>
      </c>
      <c r="N1964" s="181" t="s">
        <v>834</v>
      </c>
      <c r="O1964" s="69" t="s">
        <v>835</v>
      </c>
      <c r="P1964" s="69">
        <v>-26.5</v>
      </c>
      <c r="Q1964" s="69">
        <v>33.93</v>
      </c>
      <c r="R1964" s="8" t="s">
        <v>204</v>
      </c>
      <c r="S1964" s="87"/>
      <c r="T1964" s="87"/>
      <c r="U1964" s="87"/>
      <c r="V1964" s="87"/>
      <c r="W1964" s="94"/>
    </row>
    <row r="1965" spans="1:23" ht="15" customHeight="1" x14ac:dyDescent="0.45">
      <c r="A1965" s="39">
        <v>1962</v>
      </c>
      <c r="B1965" s="8" t="s">
        <v>1323</v>
      </c>
      <c r="C1965" s="32" t="s">
        <v>1324</v>
      </c>
      <c r="D1965" s="66" t="s">
        <v>1351</v>
      </c>
      <c r="G1965" s="42" t="s">
        <v>1326</v>
      </c>
      <c r="H1965" s="42" t="s">
        <v>1327</v>
      </c>
      <c r="N1965" s="181" t="s">
        <v>834</v>
      </c>
      <c r="O1965" s="69" t="s">
        <v>835</v>
      </c>
      <c r="P1965" s="69">
        <v>-26.5</v>
      </c>
      <c r="Q1965" s="69">
        <v>33.93</v>
      </c>
      <c r="R1965" s="8" t="s">
        <v>204</v>
      </c>
      <c r="S1965" s="87"/>
      <c r="T1965" s="87"/>
      <c r="U1965" s="87"/>
      <c r="V1965" s="87"/>
      <c r="W1965" s="94"/>
    </row>
    <row r="1966" spans="1:23" ht="15" customHeight="1" x14ac:dyDescent="0.45">
      <c r="A1966" s="39">
        <v>1963</v>
      </c>
      <c r="B1966" s="8" t="s">
        <v>1323</v>
      </c>
      <c r="C1966" s="32" t="s">
        <v>1324</v>
      </c>
      <c r="D1966" s="69" t="s">
        <v>1352</v>
      </c>
      <c r="G1966" s="42" t="s">
        <v>1326</v>
      </c>
      <c r="H1966" s="42" t="s">
        <v>1327</v>
      </c>
      <c r="N1966" s="181" t="s">
        <v>1353</v>
      </c>
      <c r="O1966" s="69" t="s">
        <v>490</v>
      </c>
      <c r="P1966" s="69">
        <v>16.5</v>
      </c>
      <c r="Q1966" s="69">
        <v>120.08</v>
      </c>
      <c r="R1966" s="8" t="s">
        <v>190</v>
      </c>
      <c r="S1966" s="87"/>
      <c r="T1966" s="87"/>
      <c r="U1966" s="87"/>
      <c r="V1966" s="87"/>
      <c r="W1966" s="94"/>
    </row>
    <row r="1967" spans="1:23" ht="15" customHeight="1" x14ac:dyDescent="0.45">
      <c r="A1967" s="39">
        <v>1964</v>
      </c>
      <c r="B1967" s="8" t="s">
        <v>1323</v>
      </c>
      <c r="C1967" s="32" t="s">
        <v>1324</v>
      </c>
      <c r="D1967" s="69" t="s">
        <v>1352</v>
      </c>
      <c r="G1967" s="42" t="s">
        <v>1326</v>
      </c>
      <c r="H1967" s="42" t="s">
        <v>1327</v>
      </c>
      <c r="N1967" s="181" t="s">
        <v>1354</v>
      </c>
      <c r="O1967" s="69" t="s">
        <v>490</v>
      </c>
      <c r="P1967" s="69">
        <v>16.5</v>
      </c>
      <c r="Q1967" s="69">
        <v>120.08</v>
      </c>
      <c r="R1967" s="8" t="s">
        <v>190</v>
      </c>
      <c r="S1967" s="87"/>
      <c r="T1967" s="87"/>
      <c r="U1967" s="87"/>
      <c r="V1967" s="87"/>
      <c r="W1967" s="94"/>
    </row>
    <row r="1968" spans="1:23" ht="15" customHeight="1" x14ac:dyDescent="0.45">
      <c r="A1968" s="39">
        <v>1965</v>
      </c>
      <c r="B1968" s="8" t="s">
        <v>1323</v>
      </c>
      <c r="C1968" s="32" t="s">
        <v>1324</v>
      </c>
      <c r="D1968" s="69" t="s">
        <v>1352</v>
      </c>
      <c r="G1968" s="42" t="s">
        <v>1326</v>
      </c>
      <c r="H1968" s="42" t="s">
        <v>1327</v>
      </c>
      <c r="N1968" s="181" t="s">
        <v>1355</v>
      </c>
      <c r="O1968" s="69" t="s">
        <v>490</v>
      </c>
      <c r="P1968" s="69">
        <v>16.5</v>
      </c>
      <c r="Q1968" s="69">
        <v>120.08</v>
      </c>
      <c r="R1968" s="8" t="s">
        <v>190</v>
      </c>
      <c r="S1968" s="87"/>
      <c r="T1968" s="87"/>
      <c r="U1968" s="87"/>
      <c r="V1968" s="87"/>
      <c r="W1968" s="94"/>
    </row>
    <row r="1969" spans="1:23" ht="15" customHeight="1" x14ac:dyDescent="0.45">
      <c r="A1969" s="39">
        <v>1966</v>
      </c>
      <c r="B1969" s="8" t="s">
        <v>1323</v>
      </c>
      <c r="C1969" s="32" t="s">
        <v>1324</v>
      </c>
      <c r="D1969" s="69" t="s">
        <v>1352</v>
      </c>
      <c r="G1969" s="42" t="s">
        <v>1326</v>
      </c>
      <c r="H1969" s="42" t="s">
        <v>1327</v>
      </c>
      <c r="N1969" s="181" t="s">
        <v>1356</v>
      </c>
      <c r="O1969" s="69" t="s">
        <v>490</v>
      </c>
      <c r="P1969" s="69">
        <v>16.5</v>
      </c>
      <c r="Q1969" s="69">
        <v>120.08</v>
      </c>
      <c r="R1969" s="8" t="s">
        <v>190</v>
      </c>
      <c r="S1969" s="87"/>
      <c r="T1969" s="87"/>
      <c r="U1969" s="87"/>
      <c r="V1969" s="87"/>
      <c r="W1969" s="94"/>
    </row>
    <row r="1970" spans="1:23" ht="15" customHeight="1" x14ac:dyDescent="0.45">
      <c r="A1970" s="39">
        <v>1967</v>
      </c>
      <c r="B1970" s="8" t="s">
        <v>1323</v>
      </c>
      <c r="C1970" s="32" t="s">
        <v>1324</v>
      </c>
      <c r="D1970" s="69" t="s">
        <v>1357</v>
      </c>
      <c r="G1970" s="42" t="s">
        <v>1326</v>
      </c>
      <c r="H1970" s="42" t="s">
        <v>1327</v>
      </c>
      <c r="N1970" s="181" t="s">
        <v>1358</v>
      </c>
      <c r="O1970" s="69" t="s">
        <v>1359</v>
      </c>
      <c r="P1970" s="69">
        <v>18.510000000000002</v>
      </c>
      <c r="Q1970" s="69">
        <v>-64.989999999999995</v>
      </c>
      <c r="R1970" s="8" t="s">
        <v>222</v>
      </c>
      <c r="S1970" s="87"/>
      <c r="T1970" s="87"/>
      <c r="U1970" s="87"/>
      <c r="V1970" s="87"/>
      <c r="W1970" s="94"/>
    </row>
    <row r="1971" spans="1:23" ht="15" customHeight="1" x14ac:dyDescent="0.45">
      <c r="A1971" s="39">
        <v>1968</v>
      </c>
      <c r="B1971" s="8" t="s">
        <v>1323</v>
      </c>
      <c r="C1971" s="32" t="s">
        <v>1324</v>
      </c>
      <c r="D1971" s="69" t="s">
        <v>1357</v>
      </c>
      <c r="G1971" s="42" t="s">
        <v>1326</v>
      </c>
      <c r="H1971" s="42" t="s">
        <v>1327</v>
      </c>
      <c r="N1971" s="181" t="s">
        <v>1360</v>
      </c>
      <c r="O1971" s="69" t="s">
        <v>1359</v>
      </c>
      <c r="P1971" s="69">
        <v>18.510000000000002</v>
      </c>
      <c r="Q1971" s="69">
        <v>-64.989999999999995</v>
      </c>
      <c r="R1971" s="8" t="s">
        <v>222</v>
      </c>
      <c r="S1971" s="87"/>
      <c r="T1971" s="87"/>
      <c r="U1971" s="87"/>
      <c r="V1971" s="87"/>
      <c r="W1971" s="94"/>
    </row>
    <row r="1972" spans="1:23" ht="15" customHeight="1" x14ac:dyDescent="0.45">
      <c r="A1972" s="39">
        <v>1969</v>
      </c>
      <c r="B1972" s="8" t="s">
        <v>1323</v>
      </c>
      <c r="C1972" s="32" t="s">
        <v>1324</v>
      </c>
      <c r="D1972" s="69" t="s">
        <v>1357</v>
      </c>
      <c r="G1972" s="42" t="s">
        <v>1326</v>
      </c>
      <c r="H1972" s="42" t="s">
        <v>1327</v>
      </c>
      <c r="N1972" s="181" t="s">
        <v>1361</v>
      </c>
      <c r="O1972" s="69" t="s">
        <v>1359</v>
      </c>
      <c r="P1972" s="69">
        <v>18.510000000000002</v>
      </c>
      <c r="Q1972" s="69">
        <v>-64.989999999999995</v>
      </c>
      <c r="R1972" s="8" t="s">
        <v>222</v>
      </c>
      <c r="S1972" s="87"/>
      <c r="T1972" s="87"/>
      <c r="U1972" s="87"/>
      <c r="V1972" s="87"/>
      <c r="W1972" s="94"/>
    </row>
    <row r="1973" spans="1:23" ht="15" customHeight="1" x14ac:dyDescent="0.45">
      <c r="A1973" s="39">
        <v>1970</v>
      </c>
      <c r="B1973" s="8" t="s">
        <v>1323</v>
      </c>
      <c r="C1973" s="32" t="s">
        <v>1324</v>
      </c>
      <c r="D1973" s="69" t="s">
        <v>1357</v>
      </c>
      <c r="G1973" s="42" t="s">
        <v>1326</v>
      </c>
      <c r="H1973" s="42" t="s">
        <v>1327</v>
      </c>
      <c r="N1973" s="181" t="s">
        <v>1362</v>
      </c>
      <c r="O1973" s="69" t="s">
        <v>1359</v>
      </c>
      <c r="P1973" s="69">
        <v>18.510000000000002</v>
      </c>
      <c r="Q1973" s="69">
        <v>-64.989999999999995</v>
      </c>
      <c r="R1973" s="8" t="s">
        <v>222</v>
      </c>
      <c r="S1973" s="87"/>
      <c r="T1973" s="87"/>
      <c r="U1973" s="87"/>
      <c r="V1973" s="87"/>
      <c r="W1973" s="94"/>
    </row>
    <row r="1974" spans="1:23" ht="15" customHeight="1" x14ac:dyDescent="0.45">
      <c r="A1974" s="39">
        <v>1971</v>
      </c>
      <c r="B1974" s="8" t="s">
        <v>1323</v>
      </c>
      <c r="C1974" s="32" t="s">
        <v>1324</v>
      </c>
      <c r="D1974" s="69" t="s">
        <v>1363</v>
      </c>
      <c r="G1974" s="42" t="s">
        <v>1326</v>
      </c>
      <c r="H1974" s="42" t="s">
        <v>1327</v>
      </c>
      <c r="N1974" s="181" t="s">
        <v>1364</v>
      </c>
      <c r="O1974" s="69" t="s">
        <v>580</v>
      </c>
      <c r="P1974" s="69">
        <v>39.15</v>
      </c>
      <c r="Q1974" s="69">
        <v>2.93</v>
      </c>
      <c r="R1974" s="8" t="s">
        <v>190</v>
      </c>
      <c r="S1974" s="87"/>
      <c r="T1974" s="87"/>
      <c r="U1974" s="87"/>
      <c r="V1974" s="87"/>
      <c r="W1974" s="94"/>
    </row>
    <row r="1975" spans="1:23" ht="15" customHeight="1" x14ac:dyDescent="0.45">
      <c r="A1975" s="39">
        <v>1972</v>
      </c>
      <c r="B1975" s="8" t="s">
        <v>1323</v>
      </c>
      <c r="C1975" s="32" t="s">
        <v>1324</v>
      </c>
      <c r="D1975" s="69" t="s">
        <v>1363</v>
      </c>
      <c r="G1975" s="42" t="s">
        <v>1326</v>
      </c>
      <c r="H1975" s="42" t="s">
        <v>1327</v>
      </c>
      <c r="N1975" s="181" t="s">
        <v>1365</v>
      </c>
      <c r="O1975" s="69" t="s">
        <v>580</v>
      </c>
      <c r="P1975" s="69">
        <v>39.15</v>
      </c>
      <c r="Q1975" s="69">
        <v>2.93</v>
      </c>
      <c r="R1975" s="8" t="s">
        <v>190</v>
      </c>
      <c r="S1975" s="87"/>
      <c r="T1975" s="87"/>
      <c r="U1975" s="87"/>
      <c r="V1975" s="87"/>
      <c r="W1975" s="94"/>
    </row>
    <row r="1976" spans="1:23" ht="15" customHeight="1" x14ac:dyDescent="0.45">
      <c r="A1976" s="39">
        <v>1973</v>
      </c>
      <c r="B1976" s="8" t="s">
        <v>1323</v>
      </c>
      <c r="C1976" s="32" t="s">
        <v>1324</v>
      </c>
      <c r="D1976" s="69" t="s">
        <v>1363</v>
      </c>
      <c r="G1976" s="42" t="s">
        <v>1326</v>
      </c>
      <c r="H1976" s="42" t="s">
        <v>1327</v>
      </c>
      <c r="N1976" s="181" t="s">
        <v>1366</v>
      </c>
      <c r="O1976" s="69" t="s">
        <v>580</v>
      </c>
      <c r="P1976" s="69">
        <v>39.15</v>
      </c>
      <c r="Q1976" s="69">
        <v>2.93</v>
      </c>
      <c r="R1976" s="8" t="s">
        <v>190</v>
      </c>
      <c r="S1976" s="87"/>
      <c r="T1976" s="87"/>
      <c r="U1976" s="87"/>
      <c r="V1976" s="87"/>
      <c r="W1976" s="94"/>
    </row>
    <row r="1977" spans="1:23" ht="15" customHeight="1" x14ac:dyDescent="0.45">
      <c r="A1977" s="39">
        <v>1974</v>
      </c>
      <c r="B1977" s="8" t="s">
        <v>1323</v>
      </c>
      <c r="C1977" s="32" t="s">
        <v>1324</v>
      </c>
      <c r="D1977" s="69" t="s">
        <v>1363</v>
      </c>
      <c r="G1977" s="42" t="s">
        <v>1326</v>
      </c>
      <c r="H1977" s="42" t="s">
        <v>1327</v>
      </c>
      <c r="N1977" s="181" t="s">
        <v>1367</v>
      </c>
      <c r="O1977" s="69" t="s">
        <v>580</v>
      </c>
      <c r="P1977" s="69">
        <v>39.15</v>
      </c>
      <c r="Q1977" s="69">
        <v>2.93</v>
      </c>
      <c r="R1977" s="8" t="s">
        <v>190</v>
      </c>
      <c r="S1977" s="87"/>
      <c r="T1977" s="87"/>
      <c r="U1977" s="87"/>
      <c r="V1977" s="87"/>
      <c r="W1977" s="94"/>
    </row>
    <row r="1978" spans="1:23" ht="15" customHeight="1" x14ac:dyDescent="0.45">
      <c r="A1978" s="39">
        <v>1975</v>
      </c>
      <c r="B1978" s="8" t="s">
        <v>1323</v>
      </c>
      <c r="C1978" s="32" t="s">
        <v>1324</v>
      </c>
      <c r="D1978" s="66" t="s">
        <v>1363</v>
      </c>
      <c r="G1978" s="42" t="s">
        <v>1326</v>
      </c>
      <c r="H1978" s="42" t="s">
        <v>1327</v>
      </c>
      <c r="N1978" s="181" t="s">
        <v>1368</v>
      </c>
      <c r="O1978" s="69" t="s">
        <v>580</v>
      </c>
      <c r="P1978" s="69">
        <v>39.15</v>
      </c>
      <c r="Q1978" s="69">
        <v>2.93</v>
      </c>
      <c r="R1978" s="8" t="s">
        <v>190</v>
      </c>
      <c r="S1978" s="87"/>
      <c r="T1978" s="87"/>
      <c r="U1978" s="87"/>
      <c r="V1978" s="87"/>
      <c r="W1978" s="94"/>
    </row>
    <row r="1979" spans="1:23" ht="15" customHeight="1" x14ac:dyDescent="0.45">
      <c r="A1979" s="39">
        <v>1976</v>
      </c>
      <c r="B1979" s="8" t="s">
        <v>1323</v>
      </c>
      <c r="C1979" s="32" t="s">
        <v>1324</v>
      </c>
      <c r="D1979" s="66" t="s">
        <v>1363</v>
      </c>
      <c r="G1979" s="42" t="s">
        <v>1326</v>
      </c>
      <c r="H1979" s="42" t="s">
        <v>1327</v>
      </c>
      <c r="N1979" s="181" t="s">
        <v>1369</v>
      </c>
      <c r="O1979" s="69" t="s">
        <v>580</v>
      </c>
      <c r="P1979" s="69">
        <v>39.15</v>
      </c>
      <c r="Q1979" s="69">
        <v>2.93</v>
      </c>
      <c r="R1979" s="8" t="s">
        <v>190</v>
      </c>
      <c r="S1979" s="87"/>
      <c r="T1979" s="87"/>
      <c r="U1979" s="87"/>
      <c r="V1979" s="87"/>
      <c r="W1979" s="94"/>
    </row>
    <row r="1980" spans="1:23" ht="15" customHeight="1" x14ac:dyDescent="0.45">
      <c r="A1980" s="39">
        <v>1977</v>
      </c>
      <c r="B1980" s="8" t="s">
        <v>1323</v>
      </c>
      <c r="C1980" s="32" t="s">
        <v>1324</v>
      </c>
      <c r="D1980" s="66" t="s">
        <v>819</v>
      </c>
      <c r="G1980" s="42" t="s">
        <v>1326</v>
      </c>
      <c r="H1980" s="42" t="s">
        <v>1327</v>
      </c>
      <c r="N1980" s="181" t="s">
        <v>820</v>
      </c>
      <c r="O1980" s="69" t="s">
        <v>485</v>
      </c>
      <c r="P1980" s="69">
        <v>-3.92</v>
      </c>
      <c r="Q1980" s="69">
        <v>128.83000000000001</v>
      </c>
      <c r="R1980" s="8" t="s">
        <v>190</v>
      </c>
      <c r="S1980" s="87"/>
      <c r="T1980" s="87"/>
      <c r="U1980" s="87"/>
      <c r="V1980" s="87"/>
      <c r="W1980" s="94"/>
    </row>
    <row r="1981" spans="1:23" ht="15" customHeight="1" x14ac:dyDescent="0.45">
      <c r="A1981" s="39">
        <v>1978</v>
      </c>
      <c r="B1981" s="8" t="s">
        <v>1323</v>
      </c>
      <c r="C1981" s="32" t="s">
        <v>1324</v>
      </c>
      <c r="D1981" s="69" t="s">
        <v>819</v>
      </c>
      <c r="G1981" s="42" t="s">
        <v>1326</v>
      </c>
      <c r="H1981" s="42" t="s">
        <v>1327</v>
      </c>
      <c r="N1981" s="181" t="s">
        <v>820</v>
      </c>
      <c r="O1981" s="69" t="s">
        <v>485</v>
      </c>
      <c r="P1981" s="69">
        <v>-3.92</v>
      </c>
      <c r="Q1981" s="69">
        <v>128.83000000000001</v>
      </c>
      <c r="R1981" s="8" t="s">
        <v>190</v>
      </c>
      <c r="S1981" s="87"/>
      <c r="T1981" s="87"/>
      <c r="U1981" s="87"/>
      <c r="V1981" s="87"/>
      <c r="W1981" s="94"/>
    </row>
    <row r="1982" spans="1:23" ht="15" customHeight="1" x14ac:dyDescent="0.45">
      <c r="A1982" s="39">
        <v>1979</v>
      </c>
      <c r="B1982" s="8" t="s">
        <v>1323</v>
      </c>
      <c r="C1982" s="32" t="s">
        <v>1324</v>
      </c>
      <c r="D1982" s="66" t="s">
        <v>819</v>
      </c>
      <c r="G1982" s="42" t="s">
        <v>1326</v>
      </c>
      <c r="H1982" s="42" t="s">
        <v>1327</v>
      </c>
      <c r="N1982" s="181" t="s">
        <v>820</v>
      </c>
      <c r="O1982" s="69" t="s">
        <v>485</v>
      </c>
      <c r="P1982" s="69">
        <v>-3.92</v>
      </c>
      <c r="Q1982" s="69">
        <v>128.83000000000001</v>
      </c>
      <c r="R1982" s="8" t="s">
        <v>190</v>
      </c>
      <c r="S1982" s="87"/>
      <c r="T1982" s="87"/>
      <c r="U1982" s="87"/>
      <c r="V1982" s="87"/>
      <c r="W1982" s="94"/>
    </row>
    <row r="1983" spans="1:23" ht="15" customHeight="1" x14ac:dyDescent="0.45">
      <c r="A1983" s="39">
        <v>1980</v>
      </c>
      <c r="B1983" s="8" t="s">
        <v>1323</v>
      </c>
      <c r="C1983" s="32" t="s">
        <v>1324</v>
      </c>
      <c r="D1983" s="66" t="s">
        <v>1370</v>
      </c>
      <c r="G1983" s="42" t="s">
        <v>1326</v>
      </c>
      <c r="H1983" s="42" t="s">
        <v>1327</v>
      </c>
      <c r="N1983" s="181" t="s">
        <v>1371</v>
      </c>
      <c r="O1983" s="69" t="s">
        <v>580</v>
      </c>
      <c r="P1983" s="69">
        <v>42.29</v>
      </c>
      <c r="Q1983" s="69">
        <v>3.29</v>
      </c>
      <c r="R1983" s="8" t="s">
        <v>190</v>
      </c>
      <c r="S1983" s="87"/>
      <c r="T1983" s="87"/>
      <c r="U1983" s="87"/>
      <c r="V1983" s="87"/>
      <c r="W1983" s="94"/>
    </row>
    <row r="1984" spans="1:23" ht="15" customHeight="1" x14ac:dyDescent="0.45">
      <c r="A1984" s="39">
        <v>1981</v>
      </c>
      <c r="B1984" s="8" t="s">
        <v>1323</v>
      </c>
      <c r="C1984" s="32" t="s">
        <v>1324</v>
      </c>
      <c r="D1984" s="66" t="s">
        <v>1372</v>
      </c>
      <c r="G1984" s="42" t="s">
        <v>1326</v>
      </c>
      <c r="H1984" s="42" t="s">
        <v>1327</v>
      </c>
      <c r="N1984" s="181" t="s">
        <v>1373</v>
      </c>
      <c r="O1984" s="69" t="s">
        <v>394</v>
      </c>
      <c r="P1984" s="69">
        <v>-34.99</v>
      </c>
      <c r="Q1984" s="69">
        <v>117.94</v>
      </c>
      <c r="R1984" s="8" t="s">
        <v>190</v>
      </c>
      <c r="S1984" s="87"/>
      <c r="T1984" s="87"/>
      <c r="U1984" s="87"/>
      <c r="V1984" s="87"/>
      <c r="W1984" s="94"/>
    </row>
    <row r="1985" spans="1:23" ht="15" customHeight="1" x14ac:dyDescent="0.45">
      <c r="A1985" s="39">
        <v>1982</v>
      </c>
      <c r="B1985" s="8" t="s">
        <v>1323</v>
      </c>
      <c r="C1985" s="32" t="s">
        <v>1324</v>
      </c>
      <c r="D1985" s="69" t="s">
        <v>1372</v>
      </c>
      <c r="G1985" s="42" t="s">
        <v>1326</v>
      </c>
      <c r="H1985" s="42" t="s">
        <v>1327</v>
      </c>
      <c r="N1985" s="181" t="s">
        <v>1373</v>
      </c>
      <c r="O1985" s="69" t="s">
        <v>394</v>
      </c>
      <c r="P1985" s="69">
        <v>-34.99</v>
      </c>
      <c r="Q1985" s="69">
        <v>117.94</v>
      </c>
      <c r="R1985" s="8" t="s">
        <v>190</v>
      </c>
      <c r="S1985" s="87"/>
      <c r="T1985" s="87"/>
      <c r="U1985" s="87"/>
      <c r="V1985" s="87"/>
      <c r="W1985" s="94"/>
    </row>
    <row r="1986" spans="1:23" ht="15" customHeight="1" x14ac:dyDescent="0.45">
      <c r="A1986" s="39">
        <v>1983</v>
      </c>
      <c r="B1986" s="8" t="s">
        <v>1323</v>
      </c>
      <c r="C1986" s="32" t="s">
        <v>1324</v>
      </c>
      <c r="D1986" s="69" t="s">
        <v>1372</v>
      </c>
      <c r="G1986" s="42" t="s">
        <v>1326</v>
      </c>
      <c r="H1986" s="42" t="s">
        <v>1327</v>
      </c>
      <c r="N1986" s="181" t="s">
        <v>1373</v>
      </c>
      <c r="O1986" s="69" t="s">
        <v>394</v>
      </c>
      <c r="P1986" s="69">
        <v>-34.99</v>
      </c>
      <c r="Q1986" s="69">
        <v>117.94</v>
      </c>
      <c r="R1986" s="8" t="s">
        <v>190</v>
      </c>
      <c r="S1986" s="87"/>
      <c r="T1986" s="87"/>
      <c r="U1986" s="87"/>
      <c r="V1986" s="87"/>
      <c r="W1986" s="94"/>
    </row>
    <row r="1987" spans="1:23" ht="15" customHeight="1" x14ac:dyDescent="0.45">
      <c r="A1987" s="39">
        <v>1984</v>
      </c>
      <c r="B1987" s="8" t="s">
        <v>1323</v>
      </c>
      <c r="C1987" s="32" t="s">
        <v>1324</v>
      </c>
      <c r="D1987" s="69" t="s">
        <v>1374</v>
      </c>
      <c r="G1987" s="42" t="s">
        <v>1326</v>
      </c>
      <c r="H1987" s="42" t="s">
        <v>1327</v>
      </c>
      <c r="N1987" s="181" t="s">
        <v>1375</v>
      </c>
      <c r="O1987" s="69" t="s">
        <v>854</v>
      </c>
      <c r="P1987" s="69">
        <v>24.64</v>
      </c>
      <c r="Q1987" s="69">
        <v>54.5</v>
      </c>
      <c r="R1987" s="8" t="s">
        <v>230</v>
      </c>
      <c r="S1987" s="87"/>
      <c r="T1987" s="87"/>
      <c r="U1987" s="87"/>
      <c r="V1987" s="87"/>
      <c r="W1987" s="94"/>
    </row>
    <row r="1988" spans="1:23" ht="15" customHeight="1" x14ac:dyDescent="0.45">
      <c r="A1988" s="39">
        <v>1985</v>
      </c>
      <c r="B1988" s="8" t="s">
        <v>1323</v>
      </c>
      <c r="C1988" s="32" t="s">
        <v>1324</v>
      </c>
      <c r="D1988" s="69" t="s">
        <v>1374</v>
      </c>
      <c r="G1988" s="42" t="s">
        <v>1326</v>
      </c>
      <c r="H1988" s="42" t="s">
        <v>1327</v>
      </c>
      <c r="N1988" s="181" t="s">
        <v>1376</v>
      </c>
      <c r="O1988" s="69" t="s">
        <v>854</v>
      </c>
      <c r="P1988" s="69">
        <v>24.64</v>
      </c>
      <c r="Q1988" s="69">
        <v>54.51</v>
      </c>
      <c r="R1988" s="8" t="s">
        <v>230</v>
      </c>
      <c r="S1988" s="87"/>
      <c r="T1988" s="87"/>
      <c r="U1988" s="87"/>
      <c r="V1988" s="87"/>
      <c r="W1988" s="94"/>
    </row>
    <row r="1989" spans="1:23" ht="15" customHeight="1" x14ac:dyDescent="0.45">
      <c r="A1989" s="39">
        <v>1986</v>
      </c>
      <c r="B1989" s="8" t="s">
        <v>1323</v>
      </c>
      <c r="C1989" s="32" t="s">
        <v>1324</v>
      </c>
      <c r="D1989" s="69" t="s">
        <v>1374</v>
      </c>
      <c r="G1989" s="42" t="s">
        <v>1326</v>
      </c>
      <c r="H1989" s="42" t="s">
        <v>1327</v>
      </c>
      <c r="N1989" s="181" t="s">
        <v>1376</v>
      </c>
      <c r="O1989" s="69" t="s">
        <v>854</v>
      </c>
      <c r="P1989" s="69">
        <v>24.64</v>
      </c>
      <c r="Q1989" s="69">
        <v>54.51</v>
      </c>
      <c r="R1989" s="8" t="s">
        <v>230</v>
      </c>
      <c r="S1989" s="87"/>
      <c r="T1989" s="87"/>
      <c r="U1989" s="87"/>
      <c r="V1989" s="87"/>
      <c r="W1989" s="94"/>
    </row>
    <row r="1990" spans="1:23" ht="15" customHeight="1" x14ac:dyDescent="0.45">
      <c r="A1990" s="39">
        <v>1987</v>
      </c>
      <c r="B1990" s="8" t="s">
        <v>1323</v>
      </c>
      <c r="C1990" s="32" t="s">
        <v>1324</v>
      </c>
      <c r="D1990" s="69" t="s">
        <v>1374</v>
      </c>
      <c r="G1990" s="42" t="s">
        <v>1326</v>
      </c>
      <c r="H1990" s="42" t="s">
        <v>1327</v>
      </c>
      <c r="N1990" s="181" t="s">
        <v>1377</v>
      </c>
      <c r="O1990" s="69" t="s">
        <v>854</v>
      </c>
      <c r="P1990" s="69">
        <v>24.66</v>
      </c>
      <c r="Q1990" s="69">
        <v>54.54</v>
      </c>
      <c r="R1990" s="8" t="s">
        <v>230</v>
      </c>
      <c r="S1990" s="87"/>
      <c r="T1990" s="87"/>
      <c r="U1990" s="87"/>
      <c r="V1990" s="87"/>
      <c r="W1990" s="94"/>
    </row>
    <row r="1991" spans="1:23" ht="15" customHeight="1" x14ac:dyDescent="0.45">
      <c r="A1991" s="39">
        <v>1988</v>
      </c>
      <c r="B1991" s="8" t="s">
        <v>1323</v>
      </c>
      <c r="C1991" s="32" t="s">
        <v>1324</v>
      </c>
      <c r="D1991" s="69" t="s">
        <v>1374</v>
      </c>
      <c r="G1991" s="42" t="s">
        <v>1326</v>
      </c>
      <c r="H1991" s="42" t="s">
        <v>1327</v>
      </c>
      <c r="N1991" s="181" t="s">
        <v>1377</v>
      </c>
      <c r="O1991" s="69" t="s">
        <v>854</v>
      </c>
      <c r="P1991" s="69">
        <v>24.66</v>
      </c>
      <c r="Q1991" s="69">
        <v>54.54</v>
      </c>
      <c r="R1991" s="8" t="s">
        <v>230</v>
      </c>
      <c r="S1991" s="87"/>
      <c r="T1991" s="87"/>
      <c r="U1991" s="87"/>
      <c r="V1991" s="87"/>
      <c r="W1991" s="94"/>
    </row>
    <row r="1992" spans="1:23" ht="15" customHeight="1" x14ac:dyDescent="0.45">
      <c r="A1992" s="39">
        <v>1989</v>
      </c>
      <c r="B1992" s="8" t="s">
        <v>1323</v>
      </c>
      <c r="C1992" s="32" t="s">
        <v>1324</v>
      </c>
      <c r="D1992" s="69" t="s">
        <v>1374</v>
      </c>
      <c r="G1992" s="42" t="s">
        <v>1326</v>
      </c>
      <c r="H1992" s="42" t="s">
        <v>1327</v>
      </c>
      <c r="N1992" s="181" t="s">
        <v>1378</v>
      </c>
      <c r="O1992" s="69" t="s">
        <v>854</v>
      </c>
      <c r="P1992" s="69">
        <v>24.21</v>
      </c>
      <c r="Q1992" s="69">
        <v>51.87</v>
      </c>
      <c r="R1992" s="8" t="s">
        <v>230</v>
      </c>
      <c r="S1992" s="87"/>
      <c r="T1992" s="87"/>
      <c r="U1992" s="87"/>
      <c r="V1992" s="87"/>
      <c r="W1992" s="94"/>
    </row>
    <row r="1993" spans="1:23" ht="15" customHeight="1" x14ac:dyDescent="0.45">
      <c r="A1993" s="39">
        <v>1990</v>
      </c>
      <c r="B1993" s="8" t="s">
        <v>1323</v>
      </c>
      <c r="C1993" s="32" t="s">
        <v>1324</v>
      </c>
      <c r="D1993" s="69" t="s">
        <v>1374</v>
      </c>
      <c r="G1993" s="42" t="s">
        <v>1326</v>
      </c>
      <c r="H1993" s="42" t="s">
        <v>1327</v>
      </c>
      <c r="N1993" s="181" t="s">
        <v>1378</v>
      </c>
      <c r="O1993" s="69" t="s">
        <v>854</v>
      </c>
      <c r="P1993" s="69">
        <v>24.21</v>
      </c>
      <c r="Q1993" s="69">
        <v>51.87</v>
      </c>
      <c r="R1993" s="8" t="s">
        <v>230</v>
      </c>
      <c r="S1993" s="87"/>
      <c r="T1993" s="87"/>
      <c r="U1993" s="87"/>
      <c r="V1993" s="87"/>
      <c r="W1993" s="94"/>
    </row>
    <row r="1994" spans="1:23" ht="15" customHeight="1" x14ac:dyDescent="0.45">
      <c r="A1994" s="39">
        <v>1991</v>
      </c>
      <c r="B1994" s="8" t="s">
        <v>1323</v>
      </c>
      <c r="C1994" s="32" t="s">
        <v>1324</v>
      </c>
      <c r="D1994" s="69" t="s">
        <v>1374</v>
      </c>
      <c r="G1994" s="42" t="s">
        <v>1326</v>
      </c>
      <c r="H1994" s="42" t="s">
        <v>1327</v>
      </c>
      <c r="N1994" s="181" t="s">
        <v>1379</v>
      </c>
      <c r="O1994" s="69" t="s">
        <v>854</v>
      </c>
      <c r="P1994" s="69">
        <v>24.23</v>
      </c>
      <c r="Q1994" s="69">
        <v>51.8</v>
      </c>
      <c r="R1994" s="8" t="s">
        <v>230</v>
      </c>
      <c r="S1994" s="87"/>
      <c r="T1994" s="87"/>
      <c r="U1994" s="87"/>
      <c r="V1994" s="87"/>
      <c r="W1994" s="94"/>
    </row>
    <row r="1995" spans="1:23" ht="15" customHeight="1" x14ac:dyDescent="0.45">
      <c r="A1995" s="39">
        <v>1992</v>
      </c>
      <c r="B1995" s="8" t="s">
        <v>1323</v>
      </c>
      <c r="C1995" s="32" t="s">
        <v>1324</v>
      </c>
      <c r="D1995" s="66" t="s">
        <v>1374</v>
      </c>
      <c r="G1995" s="42" t="s">
        <v>1326</v>
      </c>
      <c r="H1995" s="42" t="s">
        <v>1327</v>
      </c>
      <c r="N1995" s="181" t="s">
        <v>1379</v>
      </c>
      <c r="O1995" s="69" t="s">
        <v>854</v>
      </c>
      <c r="P1995" s="69">
        <v>24.23</v>
      </c>
      <c r="Q1995" s="69">
        <v>51.8</v>
      </c>
      <c r="R1995" s="8" t="s">
        <v>230</v>
      </c>
      <c r="S1995" s="87"/>
      <c r="T1995" s="87"/>
      <c r="U1995" s="87"/>
      <c r="V1995" s="87"/>
      <c r="W1995" s="94"/>
    </row>
    <row r="1996" spans="1:23" ht="15" customHeight="1" x14ac:dyDescent="0.45">
      <c r="A1996" s="39">
        <v>1993</v>
      </c>
      <c r="B1996" s="8" t="s">
        <v>1323</v>
      </c>
      <c r="C1996" s="32" t="s">
        <v>1324</v>
      </c>
      <c r="D1996" s="66" t="s">
        <v>1374</v>
      </c>
      <c r="G1996" s="42" t="s">
        <v>1326</v>
      </c>
      <c r="H1996" s="42" t="s">
        <v>1327</v>
      </c>
      <c r="N1996" s="181" t="s">
        <v>1380</v>
      </c>
      <c r="O1996" s="69" t="s">
        <v>854</v>
      </c>
      <c r="P1996" s="69">
        <v>24.25</v>
      </c>
      <c r="Q1996" s="69">
        <v>51.69</v>
      </c>
      <c r="R1996" s="8" t="s">
        <v>230</v>
      </c>
      <c r="S1996" s="87"/>
      <c r="T1996" s="87"/>
      <c r="U1996" s="87"/>
      <c r="V1996" s="87"/>
      <c r="W1996" s="94"/>
    </row>
    <row r="1997" spans="1:23" ht="15" customHeight="1" x14ac:dyDescent="0.45">
      <c r="A1997" s="39">
        <v>1994</v>
      </c>
      <c r="B1997" s="8" t="s">
        <v>1323</v>
      </c>
      <c r="C1997" s="32" t="s">
        <v>1324</v>
      </c>
      <c r="D1997" s="69" t="s">
        <v>1374</v>
      </c>
      <c r="G1997" s="42" t="s">
        <v>1326</v>
      </c>
      <c r="H1997" s="42" t="s">
        <v>1327</v>
      </c>
      <c r="N1997" s="181" t="s">
        <v>1380</v>
      </c>
      <c r="O1997" s="69" t="s">
        <v>854</v>
      </c>
      <c r="P1997" s="69">
        <v>24.25</v>
      </c>
      <c r="Q1997" s="69">
        <v>51.69</v>
      </c>
      <c r="R1997" s="8" t="s">
        <v>230</v>
      </c>
      <c r="S1997" s="87"/>
      <c r="T1997" s="87"/>
      <c r="U1997" s="87"/>
      <c r="V1997" s="87"/>
      <c r="W1997" s="94"/>
    </row>
    <row r="1998" spans="1:23" ht="15" customHeight="1" x14ac:dyDescent="0.45">
      <c r="A1998" s="39">
        <v>1995</v>
      </c>
      <c r="B1998" s="8" t="s">
        <v>1323</v>
      </c>
      <c r="C1998" s="32" t="s">
        <v>1324</v>
      </c>
      <c r="D1998" s="69" t="s">
        <v>1374</v>
      </c>
      <c r="G1998" s="42" t="s">
        <v>1326</v>
      </c>
      <c r="H1998" s="42" t="s">
        <v>1327</v>
      </c>
      <c r="N1998" s="181" t="s">
        <v>1381</v>
      </c>
      <c r="O1998" s="69" t="s">
        <v>854</v>
      </c>
      <c r="P1998" s="69">
        <v>24.25</v>
      </c>
      <c r="Q1998" s="69">
        <v>51.67</v>
      </c>
      <c r="R1998" s="8" t="s">
        <v>230</v>
      </c>
      <c r="S1998" s="87"/>
      <c r="T1998" s="87"/>
      <c r="U1998" s="87"/>
      <c r="V1998" s="87"/>
      <c r="W1998" s="94"/>
    </row>
    <row r="1999" spans="1:23" ht="15" customHeight="1" x14ac:dyDescent="0.45">
      <c r="A1999" s="39">
        <v>1996</v>
      </c>
      <c r="B1999" s="8" t="s">
        <v>1323</v>
      </c>
      <c r="C1999" s="32" t="s">
        <v>1324</v>
      </c>
      <c r="D1999" s="66" t="s">
        <v>1374</v>
      </c>
      <c r="G1999" s="42" t="s">
        <v>1326</v>
      </c>
      <c r="H1999" s="42" t="s">
        <v>1327</v>
      </c>
      <c r="N1999" s="181" t="s">
        <v>1381</v>
      </c>
      <c r="O1999" s="69" t="s">
        <v>854</v>
      </c>
      <c r="P1999" s="69">
        <v>24.25</v>
      </c>
      <c r="Q1999" s="69">
        <v>51.67</v>
      </c>
      <c r="R1999" s="8" t="s">
        <v>230</v>
      </c>
      <c r="S1999" s="87"/>
      <c r="T1999" s="87"/>
      <c r="U1999" s="87"/>
      <c r="V1999" s="87"/>
      <c r="W1999" s="94"/>
    </row>
    <row r="2000" spans="1:23" ht="15" customHeight="1" x14ac:dyDescent="0.45">
      <c r="A2000" s="39">
        <v>1997</v>
      </c>
      <c r="B2000" s="8" t="s">
        <v>1323</v>
      </c>
      <c r="C2000" s="32" t="s">
        <v>1324</v>
      </c>
      <c r="D2000" s="66" t="s">
        <v>1374</v>
      </c>
      <c r="G2000" s="42" t="s">
        <v>1326</v>
      </c>
      <c r="H2000" s="42" t="s">
        <v>1327</v>
      </c>
      <c r="N2000" s="181" t="s">
        <v>1382</v>
      </c>
      <c r="O2000" s="69" t="s">
        <v>854</v>
      </c>
      <c r="P2000" s="69">
        <v>24.15</v>
      </c>
      <c r="Q2000" s="69">
        <v>52.05</v>
      </c>
      <c r="R2000" s="8" t="s">
        <v>230</v>
      </c>
      <c r="S2000" s="87"/>
      <c r="T2000" s="87"/>
      <c r="U2000" s="87"/>
      <c r="V2000" s="87"/>
      <c r="W2000" s="94"/>
    </row>
    <row r="2001" spans="1:23" ht="15" customHeight="1" x14ac:dyDescent="0.45">
      <c r="A2001" s="39">
        <v>1998</v>
      </c>
      <c r="B2001" s="8" t="s">
        <v>1323</v>
      </c>
      <c r="C2001" s="32" t="s">
        <v>1324</v>
      </c>
      <c r="D2001" s="69" t="s">
        <v>1374</v>
      </c>
      <c r="G2001" s="42" t="s">
        <v>1326</v>
      </c>
      <c r="H2001" s="42" t="s">
        <v>1327</v>
      </c>
      <c r="N2001" s="181" t="s">
        <v>1382</v>
      </c>
      <c r="O2001" s="69" t="s">
        <v>854</v>
      </c>
      <c r="P2001" s="69">
        <v>24.15</v>
      </c>
      <c r="Q2001" s="69">
        <v>52.05</v>
      </c>
      <c r="R2001" s="8" t="s">
        <v>230</v>
      </c>
      <c r="S2001" s="87"/>
      <c r="T2001" s="87"/>
      <c r="U2001" s="87"/>
      <c r="V2001" s="87"/>
      <c r="W2001" s="94"/>
    </row>
    <row r="2002" spans="1:23" ht="15" customHeight="1" x14ac:dyDescent="0.45">
      <c r="A2002" s="39">
        <v>1999</v>
      </c>
      <c r="B2002" s="8" t="s">
        <v>1323</v>
      </c>
      <c r="C2002" s="32" t="s">
        <v>1324</v>
      </c>
      <c r="D2002" s="69" t="s">
        <v>1374</v>
      </c>
      <c r="G2002" s="42" t="s">
        <v>1326</v>
      </c>
      <c r="H2002" s="42" t="s">
        <v>1327</v>
      </c>
      <c r="N2002" s="181" t="s">
        <v>1382</v>
      </c>
      <c r="O2002" s="69" t="s">
        <v>854</v>
      </c>
      <c r="P2002" s="69">
        <v>24.15</v>
      </c>
      <c r="Q2002" s="69">
        <v>52.05</v>
      </c>
      <c r="R2002" s="8" t="s">
        <v>230</v>
      </c>
      <c r="S2002" s="87"/>
      <c r="T2002" s="87"/>
      <c r="U2002" s="87"/>
      <c r="V2002" s="87"/>
      <c r="W2002" s="94"/>
    </row>
    <row r="2003" spans="1:23" ht="15" customHeight="1" x14ac:dyDescent="0.45">
      <c r="A2003" s="39">
        <v>2000</v>
      </c>
      <c r="B2003" s="8" t="s">
        <v>1323</v>
      </c>
      <c r="C2003" s="32" t="s">
        <v>1324</v>
      </c>
      <c r="D2003" s="69" t="s">
        <v>1374</v>
      </c>
      <c r="G2003" s="42" t="s">
        <v>1326</v>
      </c>
      <c r="H2003" s="42" t="s">
        <v>1327</v>
      </c>
      <c r="N2003" s="181" t="s">
        <v>1383</v>
      </c>
      <c r="O2003" s="69" t="s">
        <v>854</v>
      </c>
      <c r="P2003" s="69">
        <v>24.2</v>
      </c>
      <c r="Q2003" s="69">
        <v>52.45</v>
      </c>
      <c r="R2003" s="8" t="s">
        <v>230</v>
      </c>
      <c r="S2003" s="87"/>
      <c r="T2003" s="87"/>
      <c r="U2003" s="87"/>
      <c r="V2003" s="87"/>
      <c r="W2003" s="94"/>
    </row>
    <row r="2004" spans="1:23" ht="15" customHeight="1" x14ac:dyDescent="0.45">
      <c r="A2004" s="39">
        <v>2001</v>
      </c>
      <c r="B2004" s="8" t="s">
        <v>1323</v>
      </c>
      <c r="C2004" s="32" t="s">
        <v>1324</v>
      </c>
      <c r="D2004" s="69" t="s">
        <v>1374</v>
      </c>
      <c r="G2004" s="42" t="s">
        <v>1326</v>
      </c>
      <c r="H2004" s="42" t="s">
        <v>1327</v>
      </c>
      <c r="N2004" s="181" t="s">
        <v>1383</v>
      </c>
      <c r="O2004" s="69" t="s">
        <v>854</v>
      </c>
      <c r="P2004" s="69">
        <v>24.2</v>
      </c>
      <c r="Q2004" s="69">
        <v>52.45</v>
      </c>
      <c r="R2004" s="8" t="s">
        <v>230</v>
      </c>
      <c r="S2004" s="87"/>
      <c r="T2004" s="87"/>
      <c r="U2004" s="87"/>
      <c r="V2004" s="87"/>
      <c r="W2004" s="94"/>
    </row>
    <row r="2005" spans="1:23" ht="15" customHeight="1" x14ac:dyDescent="0.45">
      <c r="A2005" s="39">
        <v>2002</v>
      </c>
      <c r="B2005" s="8" t="s">
        <v>1323</v>
      </c>
      <c r="C2005" s="32" t="s">
        <v>1324</v>
      </c>
      <c r="D2005" s="66" t="s">
        <v>1374</v>
      </c>
      <c r="G2005" s="42" t="s">
        <v>1326</v>
      </c>
      <c r="H2005" s="42" t="s">
        <v>1327</v>
      </c>
      <c r="N2005" s="181" t="s">
        <v>1383</v>
      </c>
      <c r="O2005" s="69" t="s">
        <v>854</v>
      </c>
      <c r="P2005" s="69">
        <v>24.2</v>
      </c>
      <c r="Q2005" s="69">
        <v>52.45</v>
      </c>
      <c r="R2005" s="8" t="s">
        <v>230</v>
      </c>
      <c r="S2005" s="87"/>
      <c r="T2005" s="87"/>
      <c r="U2005" s="87"/>
      <c r="V2005" s="87"/>
      <c r="W2005" s="94"/>
    </row>
    <row r="2006" spans="1:23" ht="15" customHeight="1" x14ac:dyDescent="0.45">
      <c r="A2006" s="39">
        <v>2003</v>
      </c>
      <c r="B2006" s="8" t="s">
        <v>1323</v>
      </c>
      <c r="C2006" s="32" t="s">
        <v>1324</v>
      </c>
      <c r="D2006" s="66" t="s">
        <v>1374</v>
      </c>
      <c r="G2006" s="42" t="s">
        <v>1326</v>
      </c>
      <c r="H2006" s="42" t="s">
        <v>1327</v>
      </c>
      <c r="N2006" s="181" t="s">
        <v>1384</v>
      </c>
      <c r="O2006" s="69" t="s">
        <v>854</v>
      </c>
      <c r="P2006" s="69">
        <v>24.28</v>
      </c>
      <c r="Q2006" s="69">
        <v>53.35</v>
      </c>
      <c r="R2006" s="8" t="s">
        <v>230</v>
      </c>
      <c r="S2006" s="87"/>
      <c r="T2006" s="87"/>
      <c r="U2006" s="87"/>
      <c r="V2006" s="87"/>
      <c r="W2006" s="94"/>
    </row>
    <row r="2007" spans="1:23" ht="15" customHeight="1" x14ac:dyDescent="0.45">
      <c r="A2007" s="39">
        <v>2004</v>
      </c>
      <c r="B2007" s="8" t="s">
        <v>1323</v>
      </c>
      <c r="C2007" s="32" t="s">
        <v>1324</v>
      </c>
      <c r="D2007" s="42" t="s">
        <v>1374</v>
      </c>
      <c r="G2007" s="42" t="s">
        <v>1326</v>
      </c>
      <c r="H2007" s="42" t="s">
        <v>1327</v>
      </c>
      <c r="N2007" s="166" t="s">
        <v>1384</v>
      </c>
      <c r="O2007" s="8" t="s">
        <v>854</v>
      </c>
      <c r="P2007" s="8">
        <v>24.28</v>
      </c>
      <c r="Q2007" s="8">
        <v>53.35</v>
      </c>
      <c r="R2007" s="8" t="s">
        <v>230</v>
      </c>
    </row>
    <row r="2008" spans="1:23" ht="15" customHeight="1" x14ac:dyDescent="0.45">
      <c r="A2008" s="39">
        <v>2005</v>
      </c>
      <c r="B2008" s="8" t="s">
        <v>1323</v>
      </c>
      <c r="C2008" s="32" t="s">
        <v>1324</v>
      </c>
      <c r="D2008" s="42" t="s">
        <v>1374</v>
      </c>
      <c r="G2008" s="42" t="s">
        <v>1326</v>
      </c>
      <c r="H2008" s="42" t="s">
        <v>1327</v>
      </c>
      <c r="N2008" s="166" t="s">
        <v>1384</v>
      </c>
      <c r="O2008" s="8" t="s">
        <v>854</v>
      </c>
      <c r="P2008" s="8">
        <v>24.28</v>
      </c>
      <c r="Q2008" s="8">
        <v>53.35</v>
      </c>
      <c r="R2008" s="8" t="s">
        <v>230</v>
      </c>
    </row>
    <row r="2009" spans="1:23" ht="15" customHeight="1" x14ac:dyDescent="0.45">
      <c r="A2009" s="39">
        <v>2006</v>
      </c>
      <c r="B2009" s="8" t="s">
        <v>1323</v>
      </c>
      <c r="C2009" s="32" t="s">
        <v>1324</v>
      </c>
      <c r="D2009" s="42" t="s">
        <v>1374</v>
      </c>
      <c r="G2009" s="42" t="s">
        <v>1326</v>
      </c>
      <c r="H2009" s="42" t="s">
        <v>1327</v>
      </c>
      <c r="N2009" s="166" t="s">
        <v>1385</v>
      </c>
      <c r="O2009" s="8" t="s">
        <v>854</v>
      </c>
      <c r="P2009" s="8">
        <v>24.24</v>
      </c>
      <c r="Q2009" s="8">
        <v>53.47</v>
      </c>
      <c r="R2009" s="8" t="s">
        <v>230</v>
      </c>
    </row>
    <row r="2010" spans="1:23" ht="15" customHeight="1" x14ac:dyDescent="0.45">
      <c r="A2010" s="39">
        <v>2007</v>
      </c>
      <c r="B2010" s="8" t="s">
        <v>1323</v>
      </c>
      <c r="C2010" s="32" t="s">
        <v>1324</v>
      </c>
      <c r="D2010" s="42" t="s">
        <v>1374</v>
      </c>
      <c r="G2010" s="42" t="s">
        <v>1326</v>
      </c>
      <c r="H2010" s="42" t="s">
        <v>1327</v>
      </c>
      <c r="N2010" s="166" t="s">
        <v>1385</v>
      </c>
      <c r="O2010" s="8" t="s">
        <v>854</v>
      </c>
      <c r="P2010" s="8">
        <v>24.24</v>
      </c>
      <c r="Q2010" s="8">
        <v>53.47</v>
      </c>
      <c r="R2010" s="8" t="s">
        <v>230</v>
      </c>
    </row>
    <row r="2011" spans="1:23" ht="15" customHeight="1" x14ac:dyDescent="0.45">
      <c r="A2011" s="39">
        <v>2008</v>
      </c>
      <c r="B2011" s="8" t="s">
        <v>1323</v>
      </c>
      <c r="C2011" s="32" t="s">
        <v>1324</v>
      </c>
      <c r="D2011" s="42" t="s">
        <v>1374</v>
      </c>
      <c r="G2011" s="42" t="s">
        <v>1326</v>
      </c>
      <c r="H2011" s="42" t="s">
        <v>1327</v>
      </c>
      <c r="N2011" s="166" t="s">
        <v>1386</v>
      </c>
      <c r="O2011" s="8" t="s">
        <v>854</v>
      </c>
      <c r="P2011" s="8">
        <v>24.21</v>
      </c>
      <c r="Q2011" s="8">
        <v>53.62</v>
      </c>
      <c r="R2011" s="8" t="s">
        <v>230</v>
      </c>
    </row>
    <row r="2012" spans="1:23" ht="15" customHeight="1" x14ac:dyDescent="0.45">
      <c r="A2012" s="39">
        <v>2009</v>
      </c>
      <c r="B2012" s="8" t="s">
        <v>1323</v>
      </c>
      <c r="C2012" s="32" t="s">
        <v>1324</v>
      </c>
      <c r="D2012" s="42" t="s">
        <v>1374</v>
      </c>
      <c r="G2012" s="42" t="s">
        <v>1326</v>
      </c>
      <c r="H2012" s="42" t="s">
        <v>1327</v>
      </c>
      <c r="N2012" s="166" t="s">
        <v>1386</v>
      </c>
      <c r="O2012" s="8" t="s">
        <v>854</v>
      </c>
      <c r="P2012" s="8">
        <v>24.21</v>
      </c>
      <c r="Q2012" s="8">
        <v>53.62</v>
      </c>
      <c r="R2012" s="8" t="s">
        <v>230</v>
      </c>
    </row>
    <row r="2013" spans="1:23" ht="15" customHeight="1" x14ac:dyDescent="0.45">
      <c r="A2013" s="39">
        <v>2010</v>
      </c>
      <c r="B2013" s="8" t="s">
        <v>1323</v>
      </c>
      <c r="C2013" s="32" t="s">
        <v>1324</v>
      </c>
      <c r="D2013" s="42" t="s">
        <v>1374</v>
      </c>
      <c r="G2013" s="42" t="s">
        <v>1326</v>
      </c>
      <c r="H2013" s="42" t="s">
        <v>1327</v>
      </c>
      <c r="N2013" s="166" t="s">
        <v>1387</v>
      </c>
      <c r="O2013" s="8" t="s">
        <v>854</v>
      </c>
      <c r="P2013" s="8">
        <v>24.55</v>
      </c>
      <c r="Q2013" s="8">
        <v>53.11</v>
      </c>
      <c r="R2013" s="8" t="s">
        <v>230</v>
      </c>
    </row>
    <row r="2014" spans="1:23" ht="15" customHeight="1" x14ac:dyDescent="0.45">
      <c r="A2014" s="39">
        <v>2011</v>
      </c>
      <c r="B2014" s="8" t="s">
        <v>1323</v>
      </c>
      <c r="C2014" s="32" t="s">
        <v>1324</v>
      </c>
      <c r="D2014" s="42" t="s">
        <v>1374</v>
      </c>
      <c r="G2014" s="42" t="s">
        <v>1326</v>
      </c>
      <c r="H2014" s="42" t="s">
        <v>1327</v>
      </c>
      <c r="N2014" s="166" t="s">
        <v>1387</v>
      </c>
      <c r="O2014" s="8" t="s">
        <v>854</v>
      </c>
      <c r="P2014" s="8">
        <v>24.55</v>
      </c>
      <c r="Q2014" s="8">
        <v>53.11</v>
      </c>
      <c r="R2014" s="8" t="s">
        <v>230</v>
      </c>
    </row>
    <row r="2015" spans="1:23" ht="15" customHeight="1" x14ac:dyDescent="0.45">
      <c r="A2015" s="39">
        <v>2012</v>
      </c>
      <c r="B2015" s="8" t="s">
        <v>1323</v>
      </c>
      <c r="C2015" s="32" t="s">
        <v>1324</v>
      </c>
      <c r="D2015" s="42" t="s">
        <v>1374</v>
      </c>
      <c r="G2015" s="42" t="s">
        <v>1326</v>
      </c>
      <c r="H2015" s="42" t="s">
        <v>1327</v>
      </c>
      <c r="N2015" s="166" t="s">
        <v>1388</v>
      </c>
      <c r="O2015" s="8" t="s">
        <v>854</v>
      </c>
      <c r="P2015" s="8">
        <v>24.58</v>
      </c>
      <c r="Q2015" s="8">
        <v>53.08</v>
      </c>
      <c r="R2015" s="8" t="s">
        <v>230</v>
      </c>
    </row>
    <row r="2016" spans="1:23" ht="15" customHeight="1" x14ac:dyDescent="0.45">
      <c r="A2016" s="39">
        <v>2013</v>
      </c>
      <c r="B2016" s="8" t="s">
        <v>1323</v>
      </c>
      <c r="C2016" s="32" t="s">
        <v>1324</v>
      </c>
      <c r="D2016" s="42" t="s">
        <v>1374</v>
      </c>
      <c r="G2016" s="42" t="s">
        <v>1326</v>
      </c>
      <c r="H2016" s="42" t="s">
        <v>1327</v>
      </c>
      <c r="N2016" s="166" t="s">
        <v>1388</v>
      </c>
      <c r="O2016" s="8" t="s">
        <v>854</v>
      </c>
      <c r="P2016" s="8">
        <v>24.58</v>
      </c>
      <c r="Q2016" s="8">
        <v>53.08</v>
      </c>
      <c r="R2016" s="8" t="s">
        <v>230</v>
      </c>
    </row>
    <row r="2017" spans="1:41" ht="15" customHeight="1" x14ac:dyDescent="0.45">
      <c r="A2017" s="39">
        <v>2014</v>
      </c>
      <c r="B2017" s="8" t="s">
        <v>1323</v>
      </c>
      <c r="C2017" s="32" t="s">
        <v>1324</v>
      </c>
      <c r="D2017" s="42" t="s">
        <v>1374</v>
      </c>
      <c r="G2017" s="42" t="s">
        <v>1326</v>
      </c>
      <c r="H2017" s="42" t="s">
        <v>1327</v>
      </c>
      <c r="N2017" s="166" t="s">
        <v>1389</v>
      </c>
      <c r="O2017" s="8" t="s">
        <v>854</v>
      </c>
      <c r="P2017" s="8">
        <v>24.55</v>
      </c>
      <c r="Q2017" s="8">
        <v>53.04</v>
      </c>
      <c r="R2017" s="8" t="s">
        <v>230</v>
      </c>
    </row>
    <row r="2018" spans="1:41" ht="15" customHeight="1" x14ac:dyDescent="0.45">
      <c r="A2018" s="39">
        <v>2015</v>
      </c>
      <c r="B2018" s="8" t="s">
        <v>1323</v>
      </c>
      <c r="C2018" s="32" t="s">
        <v>1324</v>
      </c>
      <c r="D2018" s="42" t="s">
        <v>1374</v>
      </c>
      <c r="G2018" s="42" t="s">
        <v>1326</v>
      </c>
      <c r="H2018" s="42" t="s">
        <v>1327</v>
      </c>
      <c r="N2018" s="166" t="s">
        <v>1389</v>
      </c>
      <c r="O2018" s="8" t="s">
        <v>854</v>
      </c>
      <c r="P2018" s="8">
        <v>24.55</v>
      </c>
      <c r="Q2018" s="8">
        <v>53.04</v>
      </c>
      <c r="R2018" s="8" t="s">
        <v>230</v>
      </c>
    </row>
    <row r="2019" spans="1:41" ht="15" customHeight="1" x14ac:dyDescent="0.45">
      <c r="A2019" s="39">
        <v>2016</v>
      </c>
      <c r="B2019" s="8" t="s">
        <v>1323</v>
      </c>
      <c r="C2019" s="32" t="s">
        <v>1324</v>
      </c>
      <c r="D2019" s="42" t="s">
        <v>1374</v>
      </c>
      <c r="G2019" s="42" t="s">
        <v>1326</v>
      </c>
      <c r="H2019" s="42" t="s">
        <v>1327</v>
      </c>
      <c r="N2019" s="166" t="s">
        <v>1389</v>
      </c>
      <c r="O2019" s="8" t="s">
        <v>854</v>
      </c>
      <c r="P2019" s="8">
        <v>24.55</v>
      </c>
      <c r="Q2019" s="8">
        <v>53.04</v>
      </c>
      <c r="R2019" s="8" t="s">
        <v>230</v>
      </c>
    </row>
    <row r="2020" spans="1:41" ht="15" customHeight="1" x14ac:dyDescent="0.45">
      <c r="A2020" s="39">
        <v>2017</v>
      </c>
      <c r="B2020" s="8" t="s">
        <v>1323</v>
      </c>
      <c r="C2020" s="32" t="s">
        <v>1324</v>
      </c>
      <c r="D2020" s="42" t="s">
        <v>1374</v>
      </c>
      <c r="G2020" s="42" t="s">
        <v>1326</v>
      </c>
      <c r="H2020" s="42" t="s">
        <v>1327</v>
      </c>
      <c r="N2020" s="166" t="s">
        <v>1390</v>
      </c>
      <c r="O2020" s="8" t="s">
        <v>854</v>
      </c>
      <c r="P2020" s="8">
        <v>24.31</v>
      </c>
      <c r="Q2020" s="8">
        <v>53.97</v>
      </c>
      <c r="R2020" s="8" t="s">
        <v>230</v>
      </c>
    </row>
    <row r="2021" spans="1:41" ht="15" customHeight="1" x14ac:dyDescent="0.45">
      <c r="A2021" s="39">
        <v>2018</v>
      </c>
      <c r="B2021" s="8" t="s">
        <v>1323</v>
      </c>
      <c r="C2021" s="32" t="s">
        <v>1324</v>
      </c>
      <c r="D2021" s="42" t="s">
        <v>1374</v>
      </c>
      <c r="G2021" s="42" t="s">
        <v>1326</v>
      </c>
      <c r="H2021" s="42" t="s">
        <v>1327</v>
      </c>
      <c r="N2021" s="166" t="s">
        <v>1390</v>
      </c>
      <c r="O2021" s="8" t="s">
        <v>854</v>
      </c>
      <c r="P2021" s="8">
        <v>24.31</v>
      </c>
      <c r="Q2021" s="8">
        <v>53.97</v>
      </c>
      <c r="R2021" s="8" t="s">
        <v>230</v>
      </c>
    </row>
    <row r="2022" spans="1:41" ht="15" customHeight="1" x14ac:dyDescent="0.45">
      <c r="A2022" s="39">
        <v>2019</v>
      </c>
      <c r="B2022" s="8" t="s">
        <v>1323</v>
      </c>
      <c r="C2022" s="32" t="s">
        <v>1324</v>
      </c>
      <c r="D2022" s="42" t="s">
        <v>1374</v>
      </c>
      <c r="G2022" s="42" t="s">
        <v>1326</v>
      </c>
      <c r="H2022" s="42" t="s">
        <v>1327</v>
      </c>
      <c r="N2022" s="166" t="s">
        <v>1391</v>
      </c>
      <c r="O2022" s="8" t="s">
        <v>854</v>
      </c>
      <c r="P2022" s="8">
        <v>24.31</v>
      </c>
      <c r="Q2022" s="8">
        <v>54</v>
      </c>
      <c r="R2022" s="8" t="s">
        <v>230</v>
      </c>
    </row>
    <row r="2023" spans="1:41" ht="15" customHeight="1" x14ac:dyDescent="0.45">
      <c r="A2023" s="39">
        <v>2020</v>
      </c>
      <c r="B2023" s="8" t="s">
        <v>1323</v>
      </c>
      <c r="C2023" s="32" t="s">
        <v>1324</v>
      </c>
      <c r="D2023" s="42" t="s">
        <v>1374</v>
      </c>
      <c r="G2023" s="42" t="s">
        <v>1326</v>
      </c>
      <c r="H2023" s="42" t="s">
        <v>1327</v>
      </c>
      <c r="N2023" s="166" t="s">
        <v>1391</v>
      </c>
      <c r="O2023" s="8" t="s">
        <v>854</v>
      </c>
      <c r="P2023" s="8">
        <v>24.31</v>
      </c>
      <c r="Q2023" s="8">
        <v>54</v>
      </c>
      <c r="R2023" s="8" t="s">
        <v>230</v>
      </c>
    </row>
    <row r="2024" spans="1:41" ht="15" customHeight="1" x14ac:dyDescent="0.45">
      <c r="A2024" s="39">
        <v>2021</v>
      </c>
      <c r="B2024" s="8" t="s">
        <v>1323</v>
      </c>
      <c r="C2024" s="32" t="s">
        <v>1324</v>
      </c>
      <c r="D2024" s="42" t="s">
        <v>1374</v>
      </c>
      <c r="G2024" s="42" t="s">
        <v>1326</v>
      </c>
      <c r="H2024" s="42" t="s">
        <v>1327</v>
      </c>
      <c r="N2024" s="166" t="s">
        <v>1392</v>
      </c>
      <c r="O2024" s="8" t="s">
        <v>854</v>
      </c>
      <c r="P2024" s="8">
        <v>24.32</v>
      </c>
      <c r="Q2024" s="8">
        <v>54.06</v>
      </c>
      <c r="R2024" s="8" t="s">
        <v>230</v>
      </c>
    </row>
    <row r="2025" spans="1:41" ht="15" customHeight="1" x14ac:dyDescent="0.45">
      <c r="A2025" s="39">
        <v>2022</v>
      </c>
      <c r="B2025" s="8" t="s">
        <v>1323</v>
      </c>
      <c r="C2025" s="32" t="s">
        <v>1324</v>
      </c>
      <c r="D2025" s="42" t="s">
        <v>1374</v>
      </c>
      <c r="G2025" s="42" t="s">
        <v>1326</v>
      </c>
      <c r="H2025" s="42" t="s">
        <v>1327</v>
      </c>
      <c r="N2025" s="166" t="s">
        <v>1393</v>
      </c>
      <c r="O2025" s="8" t="s">
        <v>854</v>
      </c>
      <c r="P2025" s="8">
        <v>24.32</v>
      </c>
      <c r="Q2025" s="8">
        <v>54.06</v>
      </c>
      <c r="R2025" s="8" t="s">
        <v>230</v>
      </c>
    </row>
    <row r="2026" spans="1:41" s="64" customFormat="1" ht="15" customHeight="1" x14ac:dyDescent="0.45">
      <c r="A2026" s="39">
        <v>2023</v>
      </c>
      <c r="B2026" s="43" t="s">
        <v>1323</v>
      </c>
      <c r="C2026" s="190" t="s">
        <v>1324</v>
      </c>
      <c r="D2026" s="43" t="s">
        <v>1374</v>
      </c>
      <c r="E2026" s="43"/>
      <c r="G2026" s="42" t="s">
        <v>1326</v>
      </c>
      <c r="H2026" s="42" t="s">
        <v>1327</v>
      </c>
      <c r="M2026" s="285"/>
      <c r="N2026" s="64" t="s">
        <v>1393</v>
      </c>
      <c r="O2026" s="64" t="s">
        <v>854</v>
      </c>
      <c r="P2026" s="64">
        <v>24.32</v>
      </c>
      <c r="Q2026" s="43">
        <v>54.06</v>
      </c>
      <c r="R2026" s="8" t="s">
        <v>230</v>
      </c>
      <c r="S2026" s="44"/>
      <c r="W2026" s="285"/>
      <c r="X2026" s="43"/>
      <c r="Y2026" s="43"/>
      <c r="Z2026" s="43"/>
      <c r="AA2026" s="43"/>
      <c r="AB2026" s="43"/>
      <c r="AC2026" s="43"/>
      <c r="AD2026" s="43"/>
      <c r="AE2026" s="43"/>
      <c r="AF2026" s="43"/>
      <c r="AG2026" s="43"/>
      <c r="AH2026" s="43"/>
      <c r="AI2026" s="147"/>
      <c r="AJ2026" s="43"/>
      <c r="AK2026" s="147"/>
      <c r="AL2026" s="43"/>
      <c r="AM2026" s="43"/>
      <c r="AN2026" s="43"/>
      <c r="AO2026" s="158"/>
    </row>
    <row r="2027" spans="1:41" s="64" customFormat="1" ht="15" customHeight="1" x14ac:dyDescent="0.45">
      <c r="A2027" s="39">
        <v>2024</v>
      </c>
      <c r="B2027" s="43" t="s">
        <v>1394</v>
      </c>
      <c r="C2027" s="190" t="str">
        <f>'Ref Check'!B6</f>
        <v>Alberto Guerra-Vargas, L., L. Gwen Gillis, and J. Ernesto Mancera-Pineda, Stronger Together: Do Coral Reefs Enhance Seagrass Meadows "Blue Carbon" Potential? Frontiers in Marine Science, 2020.</v>
      </c>
      <c r="D2027" s="43"/>
      <c r="E2027" s="43">
        <v>2020</v>
      </c>
      <c r="F2027" s="135"/>
      <c r="G2027" s="284" t="s">
        <v>1395</v>
      </c>
      <c r="H2027" s="284"/>
      <c r="I2027" s="43"/>
      <c r="J2027" s="43"/>
      <c r="K2027" s="43"/>
      <c r="L2027" s="43"/>
      <c r="M2027" s="43"/>
      <c r="N2027" s="260" t="s">
        <v>1396</v>
      </c>
      <c r="O2027" s="43" t="s">
        <v>1275</v>
      </c>
      <c r="P2027" s="43" t="s">
        <v>1397</v>
      </c>
      <c r="Q2027" s="43" t="s">
        <v>1398</v>
      </c>
      <c r="R2027" s="43" t="s">
        <v>222</v>
      </c>
      <c r="S2027" s="87" t="s">
        <v>553</v>
      </c>
      <c r="T2027" s="77"/>
      <c r="U2027" s="77"/>
      <c r="V2027" s="77"/>
      <c r="W2027" s="191"/>
      <c r="X2027" s="43"/>
      <c r="Y2027" s="43"/>
      <c r="Z2027" s="43"/>
      <c r="AA2027" s="43"/>
      <c r="AB2027" s="43"/>
      <c r="AC2027" s="43"/>
      <c r="AD2027" s="43"/>
      <c r="AE2027" s="43"/>
      <c r="AF2027" s="43"/>
      <c r="AG2027" s="43"/>
      <c r="AH2027" s="43"/>
      <c r="AI2027" s="147"/>
      <c r="AJ2027" s="43"/>
      <c r="AK2027" s="147"/>
      <c r="AL2027" s="43"/>
      <c r="AM2027" s="43"/>
      <c r="AN2027" s="43"/>
      <c r="AO2027" s="158"/>
    </row>
    <row r="2028" spans="1:41" s="64" customFormat="1" ht="15" customHeight="1" x14ac:dyDescent="0.45">
      <c r="A2028" s="39">
        <v>2025</v>
      </c>
      <c r="B2028" s="43" t="s">
        <v>1399</v>
      </c>
      <c r="C2028" s="190" t="str">
        <f>'Ref Check'!B77</f>
        <v>Champenois, W. and A.V. Borges, Inter-annual variations over a decade of primary production of the seagrass Posidonia oceanica. Limnology and Oceanography, 2019.</v>
      </c>
      <c r="D2028" s="43"/>
      <c r="E2028" s="43">
        <v>2019</v>
      </c>
      <c r="F2028" s="135"/>
      <c r="G2028" s="43"/>
      <c r="H2028" s="43"/>
      <c r="I2028" s="43" t="s">
        <v>1400</v>
      </c>
      <c r="J2028" s="43"/>
      <c r="K2028" s="43"/>
      <c r="L2028" s="43"/>
      <c r="M2028" s="43"/>
      <c r="N2028" s="261" t="s">
        <v>1401</v>
      </c>
      <c r="O2028" s="43" t="s">
        <v>381</v>
      </c>
      <c r="P2028" s="43" t="s">
        <v>1402</v>
      </c>
      <c r="Q2028" s="259" t="s">
        <v>1403</v>
      </c>
      <c r="R2028" s="43" t="s">
        <v>190</v>
      </c>
      <c r="S2028" s="87" t="s">
        <v>553</v>
      </c>
      <c r="T2028" s="77"/>
      <c r="U2028" s="77"/>
      <c r="V2028" s="77"/>
      <c r="W2028" s="191"/>
      <c r="X2028" s="43"/>
      <c r="Y2028" s="43"/>
      <c r="Z2028" s="43"/>
      <c r="AA2028" s="43"/>
      <c r="AB2028" s="43"/>
      <c r="AC2028" s="43"/>
      <c r="AD2028" s="43"/>
      <c r="AE2028" s="43"/>
      <c r="AF2028" s="43"/>
      <c r="AG2028" s="43"/>
      <c r="AH2028" s="43"/>
      <c r="AI2028" s="147"/>
      <c r="AJ2028" s="43"/>
      <c r="AK2028" s="147"/>
      <c r="AL2028" s="43"/>
      <c r="AM2028" s="43"/>
      <c r="AN2028" s="43"/>
      <c r="AO2028" s="158"/>
    </row>
    <row r="2029" spans="1:41" s="64" customFormat="1" ht="15" customHeight="1" x14ac:dyDescent="0.45">
      <c r="A2029" s="39">
        <v>2026</v>
      </c>
      <c r="B2029" s="43" t="s">
        <v>1404</v>
      </c>
      <c r="C2029" s="190" t="str">
        <f>'Ref Check'!B78</f>
        <v>Champenois, W. and A.V. Borges, Net community metabolism of a Posidonia oceanica meadow. Limnology and Oceanography, 2021.</v>
      </c>
      <c r="D2029" s="43"/>
      <c r="E2029" s="43">
        <v>2021</v>
      </c>
      <c r="F2029" s="135"/>
      <c r="G2029" s="43"/>
      <c r="H2029" s="43"/>
      <c r="I2029" s="43" t="s">
        <v>1405</v>
      </c>
      <c r="J2029" s="43" t="s">
        <v>1406</v>
      </c>
      <c r="K2029" s="43"/>
      <c r="L2029" s="43"/>
      <c r="M2029" s="259" t="s">
        <v>1407</v>
      </c>
      <c r="N2029" s="147" t="str">
        <f>N2028</f>
        <v>Bay of Revellata, Corsica</v>
      </c>
      <c r="O2029" s="43" t="str">
        <f>O2028</f>
        <v>France</v>
      </c>
      <c r="P2029" s="43" t="str">
        <f>P2028</f>
        <v>42.580°N</v>
      </c>
      <c r="Q2029" s="43" t="str">
        <f>Q2028</f>
        <v>8.725°E</v>
      </c>
      <c r="R2029" s="43" t="s">
        <v>190</v>
      </c>
      <c r="S2029" s="87" t="s">
        <v>553</v>
      </c>
      <c r="T2029" s="77"/>
      <c r="U2029" s="77"/>
      <c r="V2029" s="77"/>
      <c r="W2029" s="191"/>
      <c r="X2029" s="43"/>
      <c r="Y2029" s="43"/>
      <c r="Z2029" s="43"/>
      <c r="AA2029" s="43"/>
      <c r="AB2029" s="43"/>
      <c r="AC2029" s="43"/>
      <c r="AD2029" s="43"/>
      <c r="AE2029" s="43"/>
      <c r="AF2029" s="43"/>
      <c r="AG2029" s="43"/>
      <c r="AH2029" s="43"/>
      <c r="AI2029" s="147"/>
      <c r="AJ2029" s="43"/>
      <c r="AK2029" s="147"/>
      <c r="AL2029" s="43"/>
      <c r="AM2029" s="43"/>
      <c r="AN2029" s="43"/>
      <c r="AO2029" s="158"/>
    </row>
    <row r="2030" spans="1:41" s="64" customFormat="1" ht="15" customHeight="1" x14ac:dyDescent="0.45">
      <c r="A2030" s="39">
        <v>2027</v>
      </c>
      <c r="B2030" s="43" t="s">
        <v>1408</v>
      </c>
      <c r="C2030" s="190" t="str">
        <f>'Ref Check'!B166</f>
        <v>Gazeau, F., Duarte, C.M., Gattuso, J.P., Barrón, C., Navarro, N., Ruiz, S., Prairie, Y.T., Calleja, M., Delille, B., Frankignoulle, M. and Borges, A.V., 2005. Whole-system metabolism and CO 2 fluxes in a Mediterranean Bay dominated by seagrass beds (Palma Bay, NW Mediterranean). Biogeosciences, 2(1), pp.43-60.</v>
      </c>
      <c r="D2030" s="43"/>
      <c r="E2030" s="43">
        <v>2005</v>
      </c>
      <c r="F2030" s="135"/>
      <c r="G2030" s="43"/>
      <c r="H2030" s="43"/>
      <c r="I2030" s="43" t="s">
        <v>1409</v>
      </c>
      <c r="J2030" s="43"/>
      <c r="K2030" s="43"/>
      <c r="L2030" s="43"/>
      <c r="M2030" s="43"/>
      <c r="N2030" s="147" t="s">
        <v>1410</v>
      </c>
      <c r="O2030" s="43" t="s">
        <v>580</v>
      </c>
      <c r="P2030" s="43" t="s">
        <v>1411</v>
      </c>
      <c r="Q2030" s="43" t="s">
        <v>1412</v>
      </c>
      <c r="R2030" s="43" t="s">
        <v>190</v>
      </c>
      <c r="S2030" s="87" t="s">
        <v>553</v>
      </c>
      <c r="T2030" s="77"/>
      <c r="U2030" s="77"/>
      <c r="V2030" s="77"/>
      <c r="W2030" s="191"/>
      <c r="X2030" s="43"/>
      <c r="Y2030" s="43"/>
      <c r="Z2030" s="43"/>
      <c r="AA2030" s="43"/>
      <c r="AB2030" s="43"/>
      <c r="AC2030" s="43"/>
      <c r="AD2030" s="43"/>
      <c r="AE2030" s="43"/>
      <c r="AF2030" s="43"/>
      <c r="AG2030" s="43"/>
      <c r="AH2030" s="43"/>
      <c r="AI2030" s="147"/>
      <c r="AJ2030" s="43"/>
      <c r="AK2030" s="147"/>
      <c r="AL2030" s="43"/>
      <c r="AM2030" s="43"/>
      <c r="AN2030" s="43"/>
      <c r="AO2030" s="158"/>
    </row>
    <row r="2031" spans="1:41" s="64" customFormat="1" ht="15" customHeight="1" x14ac:dyDescent="0.45">
      <c r="A2031" s="39">
        <v>2028</v>
      </c>
      <c r="B2031" s="43" t="s">
        <v>1413</v>
      </c>
      <c r="C2031" s="190" t="str">
        <f>'Ref Check'!B274</f>
        <v>Li, Y., Fu, C., Zeng, L., Zhou, Q., Zhang, H., Tu, C., Li, L. and Luo, Y., 2021. Black Carbon Contributes Substantially to Allochthonous Carbon Storage in Deltaic Vegetated Coastal Habitats. Environmental Science &amp; Technology, 55(9), pp.6495-6504.</v>
      </c>
      <c r="D2031" s="43"/>
      <c r="E2031" s="43">
        <v>2021</v>
      </c>
      <c r="F2031" s="135"/>
      <c r="G2031" s="43"/>
      <c r="H2031" s="43"/>
      <c r="I2031" s="43" t="s">
        <v>1414</v>
      </c>
      <c r="J2031" s="43"/>
      <c r="K2031" s="43"/>
      <c r="L2031" s="43"/>
      <c r="M2031" s="43"/>
      <c r="N2031" s="147" t="s">
        <v>1415</v>
      </c>
      <c r="O2031" s="43" t="s">
        <v>522</v>
      </c>
      <c r="P2031" s="43"/>
      <c r="Q2031" s="43"/>
      <c r="R2031" s="43" t="s">
        <v>216</v>
      </c>
      <c r="S2031" s="87" t="s">
        <v>572</v>
      </c>
      <c r="T2031" s="77"/>
      <c r="U2031" s="77"/>
      <c r="V2031" s="77"/>
      <c r="W2031" s="191"/>
      <c r="X2031" s="43"/>
      <c r="Y2031" s="43"/>
      <c r="Z2031" s="43"/>
      <c r="AA2031" s="43"/>
      <c r="AB2031" s="43"/>
      <c r="AC2031" s="43"/>
      <c r="AD2031" s="43"/>
      <c r="AE2031" s="43"/>
      <c r="AF2031" s="43"/>
      <c r="AG2031" s="43"/>
      <c r="AH2031" s="43"/>
      <c r="AI2031" s="147"/>
      <c r="AJ2031" s="43"/>
      <c r="AK2031" s="147"/>
      <c r="AL2031" s="43"/>
      <c r="AM2031" s="43"/>
      <c r="AN2031" s="43"/>
      <c r="AO2031" s="158"/>
    </row>
    <row r="2032" spans="1:41" s="64" customFormat="1" ht="15" customHeight="1" x14ac:dyDescent="0.45">
      <c r="A2032" s="39">
        <v>2029</v>
      </c>
      <c r="B2032" s="43" t="s">
        <v>1416</v>
      </c>
      <c r="C2032" s="190" t="e">
        <f>#REF!</f>
        <v>#REF!</v>
      </c>
      <c r="D2032" s="43"/>
      <c r="E2032" s="43">
        <v>2018</v>
      </c>
      <c r="F2032" s="135"/>
      <c r="G2032" s="43" t="s">
        <v>1318</v>
      </c>
      <c r="H2032" s="43"/>
      <c r="I2032" s="43" t="s">
        <v>1417</v>
      </c>
      <c r="J2032" s="43"/>
      <c r="K2032" s="43"/>
      <c r="L2032" s="43"/>
      <c r="M2032" s="43"/>
      <c r="N2032" s="147" t="s">
        <v>1418</v>
      </c>
      <c r="O2032" s="43" t="s">
        <v>485</v>
      </c>
      <c r="P2032" s="43" t="s">
        <v>1419</v>
      </c>
      <c r="Q2032" s="43" t="s">
        <v>1420</v>
      </c>
      <c r="R2032" s="43" t="s">
        <v>190</v>
      </c>
      <c r="S2032" s="87" t="s">
        <v>426</v>
      </c>
      <c r="T2032" s="77"/>
      <c r="U2032" s="77"/>
      <c r="V2032" s="77"/>
      <c r="W2032" s="191"/>
      <c r="X2032" s="43"/>
      <c r="Y2032" s="43"/>
      <c r="Z2032" s="43"/>
      <c r="AA2032" s="43"/>
      <c r="AB2032" s="43"/>
      <c r="AC2032" s="43"/>
      <c r="AD2032" s="43"/>
      <c r="AE2032" s="43"/>
      <c r="AF2032" s="43"/>
      <c r="AG2032" s="43"/>
      <c r="AH2032" s="43"/>
      <c r="AI2032" s="147"/>
      <c r="AJ2032" s="43"/>
      <c r="AK2032" s="147"/>
      <c r="AL2032" s="43"/>
      <c r="AM2032" s="43"/>
      <c r="AN2032" s="43"/>
      <c r="AO2032" s="158"/>
    </row>
    <row r="2033" spans="1:51" s="64" customFormat="1" ht="15" customHeight="1" x14ac:dyDescent="0.45">
      <c r="A2033" s="39">
        <v>2030</v>
      </c>
      <c r="B2033" s="43" t="s">
        <v>1421</v>
      </c>
      <c r="C2033" s="190" t="str">
        <f>'Ref Check'!B53</f>
        <v>Boutahar, L., Espinosa, F., Richir, J., Lepoint, G., Gobert, S., Maanan, M., &amp; Bazairi, H. (2020). Deep-water Zostera marina meadows in the Mediterranean. Aquatic Botany, 166, 103269.</v>
      </c>
      <c r="D2033" s="43"/>
      <c r="E2033" s="43">
        <v>2020</v>
      </c>
      <c r="F2033" s="135"/>
      <c r="G2033" s="43" t="s">
        <v>1318</v>
      </c>
      <c r="H2033" s="43"/>
      <c r="I2033" s="43"/>
      <c r="J2033" s="43"/>
      <c r="K2033" s="43"/>
      <c r="L2033" s="43"/>
      <c r="M2033" s="43"/>
      <c r="N2033" s="168" t="s">
        <v>1422</v>
      </c>
      <c r="O2033" s="43" t="s">
        <v>897</v>
      </c>
      <c r="P2033" s="43" t="s">
        <v>1423</v>
      </c>
      <c r="Q2033" s="43" t="s">
        <v>1424</v>
      </c>
      <c r="R2033" s="43" t="s">
        <v>190</v>
      </c>
      <c r="S2033" s="87" t="s">
        <v>553</v>
      </c>
      <c r="T2033" s="87"/>
      <c r="U2033" s="87"/>
      <c r="V2033" s="87"/>
      <c r="W2033" s="94"/>
      <c r="X2033" s="42"/>
      <c r="Y2033" s="43">
        <v>15.02</v>
      </c>
      <c r="Z2033" s="43">
        <v>16.45</v>
      </c>
      <c r="AA2033" s="43"/>
      <c r="AB2033" s="43"/>
      <c r="AC2033" s="43"/>
      <c r="AD2033" s="43">
        <f>AVERAGE(36.82,36.99)</f>
        <v>36.905000000000001</v>
      </c>
      <c r="AE2033" s="43"/>
      <c r="AF2033" s="43"/>
      <c r="AG2033" s="43"/>
      <c r="AH2033" s="43"/>
      <c r="AI2033" s="147"/>
      <c r="AJ2033" s="43"/>
      <c r="AK2033" s="147"/>
      <c r="AL2033" s="43"/>
      <c r="AM2033" s="43"/>
      <c r="AN2033" s="43"/>
      <c r="AO2033" s="158"/>
    </row>
    <row r="2034" spans="1:51" s="64" customFormat="1" ht="15" customHeight="1" x14ac:dyDescent="0.45">
      <c r="A2034" s="39">
        <v>2031</v>
      </c>
      <c r="B2034" s="43" t="str">
        <f>'Ref Check'!C54</f>
        <v>CC_029</v>
      </c>
      <c r="C2034" s="190" t="str">
        <f>'Ref Check'!B54</f>
        <v>Brouns, J. and F. Heijs, Production and biomass of the seagrass Enhalus acoroides (Lf) Royle and its epiphytes. Aquatic Botany, 1986.</v>
      </c>
      <c r="D2034" s="43"/>
      <c r="E2034" s="43">
        <v>1986</v>
      </c>
      <c r="F2034" s="135"/>
      <c r="G2034" s="43" t="s">
        <v>1425</v>
      </c>
      <c r="H2034" s="43"/>
      <c r="I2034" s="43" t="s">
        <v>1426</v>
      </c>
      <c r="J2034" s="43"/>
      <c r="K2034" s="43"/>
      <c r="L2034" s="43"/>
      <c r="M2034" s="43"/>
      <c r="N2034" s="168" t="s">
        <v>1427</v>
      </c>
      <c r="O2034" s="43" t="s">
        <v>1428</v>
      </c>
      <c r="P2034" s="43" t="s">
        <v>1429</v>
      </c>
      <c r="Q2034" s="43" t="s">
        <v>1430</v>
      </c>
      <c r="R2034" s="43" t="s">
        <v>197</v>
      </c>
      <c r="S2034" s="87" t="s">
        <v>426</v>
      </c>
      <c r="T2034" s="87"/>
      <c r="U2034" s="87"/>
      <c r="V2034" s="87"/>
      <c r="W2034" s="94"/>
      <c r="X2034" s="233"/>
      <c r="Y2034" s="43"/>
      <c r="Z2034" s="43"/>
      <c r="AA2034" s="43"/>
      <c r="AB2034" s="43"/>
      <c r="AC2034" s="43"/>
      <c r="AD2034" s="43"/>
      <c r="AE2034" s="43"/>
      <c r="AF2034" s="43"/>
      <c r="AG2034" s="43"/>
      <c r="AH2034" s="43"/>
      <c r="AI2034" s="147"/>
      <c r="AJ2034" s="43"/>
      <c r="AK2034" s="147"/>
      <c r="AL2034" s="43"/>
      <c r="AM2034" s="43"/>
      <c r="AN2034" s="43"/>
      <c r="AO2034" s="158"/>
    </row>
    <row r="2035" spans="1:51" s="44" customFormat="1" ht="15" customHeight="1" x14ac:dyDescent="0.45">
      <c r="A2035" s="39">
        <v>2032</v>
      </c>
      <c r="B2035" s="96" t="s">
        <v>1431</v>
      </c>
      <c r="C2035" s="230" t="str">
        <f>'Ref Check'!B81</f>
        <v>Clavier, J., Chauvaud, L., Carlier, A., Amice, E., Van der Geest, M., Labrosse, P., Diagne, A. and Hily, C., 2011. Aerial and underwater carbon metabolism of a Zostera noltii seagrass bed in the Banc d’Arguin, Mauritania. Aquatic Botany, 95(1), pp.24-30.</v>
      </c>
      <c r="D2035" s="96"/>
      <c r="E2035" s="96">
        <v>2011</v>
      </c>
      <c r="F2035" s="258"/>
      <c r="G2035" s="96" t="s">
        <v>1318</v>
      </c>
      <c r="H2035" s="96"/>
      <c r="I2035" s="96" t="s">
        <v>1432</v>
      </c>
      <c r="J2035" s="96"/>
      <c r="K2035" s="96"/>
      <c r="L2035" s="96"/>
      <c r="M2035" s="96"/>
      <c r="N2035" s="264" t="s">
        <v>1433</v>
      </c>
      <c r="O2035" s="96" t="s">
        <v>1434</v>
      </c>
      <c r="P2035" s="96" t="s">
        <v>1435</v>
      </c>
      <c r="Q2035" s="96" t="s">
        <v>1436</v>
      </c>
      <c r="R2035" s="43" t="s">
        <v>230</v>
      </c>
      <c r="S2035" s="87" t="s">
        <v>1437</v>
      </c>
      <c r="T2035" s="87"/>
      <c r="U2035" s="87"/>
      <c r="V2035" s="87"/>
      <c r="W2035" s="94"/>
      <c r="X2035" s="40"/>
      <c r="Y2035" s="96">
        <v>17.8</v>
      </c>
      <c r="Z2035" s="96">
        <v>29</v>
      </c>
      <c r="AA2035" s="96">
        <v>23.1</v>
      </c>
      <c r="AB2035" s="96"/>
      <c r="AC2035" s="96"/>
      <c r="AD2035" s="96" t="s">
        <v>1438</v>
      </c>
      <c r="AE2035" s="96"/>
      <c r="AF2035" s="96"/>
      <c r="AG2035" s="96"/>
      <c r="AH2035" s="96"/>
      <c r="AI2035" s="268"/>
      <c r="AJ2035" s="96"/>
      <c r="AK2035" s="268"/>
      <c r="AL2035" s="96"/>
      <c r="AM2035" s="96"/>
      <c r="AN2035" s="96"/>
      <c r="AO2035" s="271"/>
      <c r="AP2035" s="231"/>
      <c r="AQ2035" s="231"/>
      <c r="AR2035" s="231"/>
      <c r="AS2035" s="231"/>
      <c r="AT2035" s="231"/>
      <c r="AU2035" s="231"/>
      <c r="AV2035" s="231"/>
      <c r="AW2035" s="231"/>
      <c r="AX2035" s="231"/>
      <c r="AY2035" s="231"/>
    </row>
    <row r="2036" spans="1:51" s="38" customFormat="1" ht="15" customHeight="1" x14ac:dyDescent="0.45">
      <c r="A2036" s="39">
        <v>2033</v>
      </c>
      <c r="B2036" s="40" t="s">
        <v>1439</v>
      </c>
      <c r="C2036" s="287" t="s">
        <v>1440</v>
      </c>
      <c r="D2036" s="40"/>
      <c r="E2036" s="40">
        <v>2019</v>
      </c>
      <c r="F2036" s="130" t="s">
        <v>237</v>
      </c>
      <c r="G2036" s="36"/>
      <c r="H2036" s="36"/>
      <c r="I2036" s="36"/>
      <c r="J2036" s="36"/>
      <c r="K2036" s="36"/>
      <c r="L2036" s="36" t="s">
        <v>1441</v>
      </c>
      <c r="M2036" s="40" t="s">
        <v>1442</v>
      </c>
      <c r="N2036" s="288" t="s">
        <v>1443</v>
      </c>
      <c r="O2036" s="265" t="s">
        <v>485</v>
      </c>
      <c r="P2036" s="40"/>
      <c r="Q2036" s="40"/>
      <c r="R2036" s="84" t="s">
        <v>190</v>
      </c>
      <c r="S2036" s="87" t="s">
        <v>426</v>
      </c>
      <c r="T2036" s="84"/>
      <c r="U2036" s="84"/>
      <c r="V2036" s="84"/>
      <c r="W2036" s="209"/>
      <c r="X2036" s="40"/>
      <c r="Y2036" s="40"/>
      <c r="Z2036" s="40"/>
      <c r="AA2036" s="40"/>
      <c r="AB2036" s="40"/>
      <c r="AC2036" s="40"/>
      <c r="AD2036" s="40"/>
      <c r="AE2036" s="40"/>
      <c r="AF2036" s="40"/>
      <c r="AG2036" s="40"/>
      <c r="AH2036" s="40"/>
      <c r="AI2036" s="152"/>
      <c r="AJ2036" s="40"/>
      <c r="AK2036" s="152"/>
      <c r="AL2036" s="40"/>
      <c r="AM2036" s="40"/>
      <c r="AN2036" s="40"/>
      <c r="AO2036" s="213"/>
    </row>
    <row r="2037" spans="1:51" s="234" customFormat="1" ht="15" customHeight="1" x14ac:dyDescent="0.45">
      <c r="A2037" s="39">
        <v>2034</v>
      </c>
      <c r="B2037" s="97" t="s">
        <v>1444</v>
      </c>
      <c r="C2037" s="289" t="s">
        <v>1445</v>
      </c>
      <c r="D2037" s="97"/>
      <c r="E2037" s="97">
        <v>2021</v>
      </c>
      <c r="F2037" s="290" t="s">
        <v>1446</v>
      </c>
      <c r="G2037" s="189" t="s">
        <v>108</v>
      </c>
      <c r="H2037" s="189"/>
      <c r="I2037" s="189"/>
      <c r="J2037" s="189"/>
      <c r="K2037" s="189"/>
      <c r="L2037" s="189" t="s">
        <v>1447</v>
      </c>
      <c r="M2037" s="97" t="s">
        <v>1448</v>
      </c>
      <c r="N2037" s="291" t="s">
        <v>1449</v>
      </c>
      <c r="O2037" s="292" t="s">
        <v>485</v>
      </c>
      <c r="P2037" s="97" t="s">
        <v>1450</v>
      </c>
      <c r="Q2037" s="97" t="s">
        <v>1451</v>
      </c>
      <c r="R2037" s="233" t="s">
        <v>190</v>
      </c>
      <c r="S2037" s="87" t="s">
        <v>426</v>
      </c>
      <c r="T2037" s="233"/>
      <c r="U2037" s="233"/>
      <c r="V2037" s="233"/>
      <c r="W2037" s="211"/>
      <c r="X2037" s="97"/>
      <c r="Y2037" s="97"/>
      <c r="Z2037" s="97"/>
      <c r="AA2037" s="97"/>
      <c r="AB2037" s="97"/>
      <c r="AC2037" s="97"/>
      <c r="AD2037" s="97"/>
      <c r="AE2037" s="97"/>
      <c r="AF2037" s="97"/>
      <c r="AG2037" s="97"/>
      <c r="AH2037" s="97"/>
      <c r="AI2037" s="293"/>
      <c r="AJ2037" s="97"/>
      <c r="AK2037" s="293">
        <v>4903</v>
      </c>
      <c r="AL2037" s="97"/>
      <c r="AM2037" s="97"/>
      <c r="AN2037" s="97">
        <v>295.62</v>
      </c>
      <c r="AO2037" s="294"/>
    </row>
    <row r="2038" spans="1:51" s="44" customFormat="1" ht="15" customHeight="1" x14ac:dyDescent="0.45">
      <c r="A2038" s="39">
        <v>2035</v>
      </c>
      <c r="B2038" s="42" t="str">
        <f>'Ref Check'!C110</f>
        <v>CC_033</v>
      </c>
      <c r="C2038" s="192" t="str">
        <f>'Ref Check'!B110</f>
        <v>Drylie, T. P., Lohrer, A. M., Needham, H. R., Bulmer, R. H., &amp; Pilditch, C. A. (2018). Benthic primary production in emerged intertidal habitats provides resilience to high water column turbidity. Journal of sea research, 142, 101-112.</v>
      </c>
      <c r="D2038" s="42"/>
      <c r="E2038" s="42">
        <v>2018</v>
      </c>
      <c r="F2038" s="35" t="e">
        <f>#REF!</f>
        <v>#REF!</v>
      </c>
      <c r="G2038" s="42"/>
      <c r="H2038" s="42"/>
      <c r="I2038" s="42" t="s">
        <v>1452</v>
      </c>
      <c r="J2038" s="42"/>
      <c r="K2038" s="42"/>
      <c r="L2038" s="42"/>
      <c r="M2038" s="42"/>
      <c r="N2038" s="166" t="s">
        <v>1453</v>
      </c>
      <c r="O2038" s="42" t="s">
        <v>612</v>
      </c>
      <c r="P2038" s="42" t="s">
        <v>1454</v>
      </c>
      <c r="Q2038" s="42" t="s">
        <v>1455</v>
      </c>
      <c r="R2038" s="87" t="s">
        <v>190</v>
      </c>
      <c r="S2038" s="87" t="s">
        <v>613</v>
      </c>
      <c r="T2038" s="87"/>
      <c r="U2038" s="87"/>
      <c r="V2038" s="87"/>
      <c r="W2038" s="94"/>
      <c r="X2038" s="42"/>
      <c r="Y2038" s="42"/>
      <c r="Z2038" s="42"/>
      <c r="AA2038" s="42"/>
      <c r="AB2038" s="42"/>
      <c r="AC2038" s="42">
        <v>33</v>
      </c>
      <c r="AD2038" s="42"/>
      <c r="AE2038" s="42"/>
      <c r="AF2038" s="42"/>
      <c r="AG2038" s="42"/>
      <c r="AH2038" s="42"/>
      <c r="AI2038" s="146"/>
      <c r="AJ2038" s="42"/>
      <c r="AK2038" s="146"/>
      <c r="AL2038" s="42"/>
      <c r="AM2038" s="42"/>
      <c r="AN2038" s="42"/>
      <c r="AO2038" s="148"/>
    </row>
    <row r="2039" spans="1:51" ht="15" customHeight="1" x14ac:dyDescent="0.45">
      <c r="A2039" s="39">
        <v>2036</v>
      </c>
      <c r="B2039" s="8" t="s">
        <v>1456</v>
      </c>
      <c r="C2039" s="192" t="s">
        <v>1457</v>
      </c>
      <c r="E2039" s="8">
        <v>2018</v>
      </c>
      <c r="F2039" s="35" t="e">
        <f>#REF!</f>
        <v>#REF!</v>
      </c>
      <c r="G2039" s="42"/>
      <c r="H2039" s="42"/>
      <c r="I2039" s="42" t="s">
        <v>1452</v>
      </c>
      <c r="J2039" s="42"/>
      <c r="K2039" s="42"/>
      <c r="L2039" s="42"/>
      <c r="N2039" s="166" t="s">
        <v>1453</v>
      </c>
      <c r="O2039" s="42" t="s">
        <v>612</v>
      </c>
      <c r="P2039" s="42" t="s">
        <v>1454</v>
      </c>
      <c r="Q2039" s="42" t="s">
        <v>1455</v>
      </c>
      <c r="R2039" s="87" t="s">
        <v>190</v>
      </c>
      <c r="S2039" s="87" t="s">
        <v>613</v>
      </c>
      <c r="T2039" s="87"/>
      <c r="U2039" s="87"/>
      <c r="V2039" s="87"/>
      <c r="W2039" s="94"/>
      <c r="AC2039" s="8">
        <v>60</v>
      </c>
    </row>
    <row r="2040" spans="1:51" s="38" customFormat="1" ht="15" customHeight="1" x14ac:dyDescent="0.45">
      <c r="A2040" s="39">
        <v>2037</v>
      </c>
      <c r="B2040" s="40" t="s">
        <v>1456</v>
      </c>
      <c r="C2040" s="195" t="s">
        <v>1457</v>
      </c>
      <c r="D2040" s="40"/>
      <c r="E2040" s="40">
        <v>2018</v>
      </c>
      <c r="F2040" s="178" t="e">
        <f>#REF!</f>
        <v>#REF!</v>
      </c>
      <c r="G2040" s="40"/>
      <c r="H2040" s="40"/>
      <c r="I2040" s="40" t="s">
        <v>1452</v>
      </c>
      <c r="J2040" s="40"/>
      <c r="K2040" s="40"/>
      <c r="L2040" s="40"/>
      <c r="M2040" s="40"/>
      <c r="N2040" s="286" t="s">
        <v>1453</v>
      </c>
      <c r="O2040" s="40" t="s">
        <v>612</v>
      </c>
      <c r="P2040" s="42" t="s">
        <v>1454</v>
      </c>
      <c r="Q2040" s="42" t="s">
        <v>1455</v>
      </c>
      <c r="R2040" s="87" t="s">
        <v>190</v>
      </c>
      <c r="S2040" s="87" t="s">
        <v>613</v>
      </c>
      <c r="T2040" s="87"/>
      <c r="U2040" s="87"/>
      <c r="V2040" s="87"/>
      <c r="W2040" s="94"/>
      <c r="X2040" s="40"/>
      <c r="Y2040" s="40"/>
      <c r="Z2040" s="40"/>
      <c r="AA2040" s="40"/>
      <c r="AB2040" s="40"/>
      <c r="AC2040" s="40">
        <v>68</v>
      </c>
      <c r="AD2040" s="40"/>
      <c r="AE2040" s="40"/>
      <c r="AF2040" s="40"/>
      <c r="AG2040" s="40"/>
      <c r="AH2040" s="40"/>
      <c r="AI2040" s="152"/>
      <c r="AJ2040" s="40"/>
      <c r="AK2040" s="152"/>
      <c r="AL2040" s="40"/>
      <c r="AM2040" s="40"/>
      <c r="AN2040" s="40"/>
      <c r="AO2040" s="213"/>
    </row>
    <row r="2041" spans="1:51" s="234" customFormat="1" ht="15" customHeight="1" x14ac:dyDescent="0.45">
      <c r="A2041" s="39">
        <v>2038</v>
      </c>
      <c r="B2041" s="97" t="str">
        <f>'Ref Check'!C80</f>
        <v>CC_034</v>
      </c>
      <c r="C2041" s="232" t="str">
        <f>'Ref Check'!B80</f>
        <v>Choi, S. K., Kim, S., Lee, K. S., Li, W. T., &amp; Park, S. R. (2016). The ecological importance of the dwarf seagrass Zostera japonica in intertidal areas on the southern coast of Korea. Ocean Science Journal, 51(1), 1-12.</v>
      </c>
      <c r="D2041" s="97"/>
      <c r="E2041" s="301">
        <v>2016</v>
      </c>
      <c r="F2041" s="290"/>
      <c r="G2041" s="97"/>
      <c r="H2041" s="97"/>
      <c r="I2041" s="97" t="s">
        <v>1417</v>
      </c>
      <c r="J2041" s="97"/>
      <c r="K2041" s="97"/>
      <c r="L2041" s="97"/>
      <c r="M2041" s="97"/>
      <c r="N2041" s="295" t="s">
        <v>1458</v>
      </c>
      <c r="O2041" s="97" t="s">
        <v>345</v>
      </c>
      <c r="P2041" s="97" t="s">
        <v>1459</v>
      </c>
      <c r="Q2041" s="97" t="s">
        <v>1460</v>
      </c>
      <c r="R2041" s="233" t="s">
        <v>204</v>
      </c>
      <c r="S2041" s="87" t="s">
        <v>572</v>
      </c>
      <c r="T2041" s="233"/>
      <c r="U2041" s="233"/>
      <c r="V2041" s="233"/>
      <c r="W2041" s="211"/>
      <c r="X2041" s="97"/>
      <c r="Y2041" s="97"/>
      <c r="Z2041" s="97"/>
      <c r="AA2041" s="97"/>
      <c r="AB2041" s="97"/>
      <c r="AC2041" s="97"/>
      <c r="AD2041" s="97"/>
      <c r="AE2041" s="97"/>
      <c r="AF2041" s="97"/>
      <c r="AG2041" s="97"/>
      <c r="AH2041" s="97"/>
      <c r="AI2041" s="293"/>
      <c r="AJ2041" s="97"/>
      <c r="AK2041" s="293"/>
      <c r="AL2041" s="97"/>
      <c r="AM2041" s="97"/>
      <c r="AN2041" s="97"/>
      <c r="AO2041" s="294"/>
    </row>
    <row r="2042" spans="1:51" ht="15" customHeight="1" x14ac:dyDescent="0.45">
      <c r="A2042" s="39">
        <v>2039</v>
      </c>
      <c r="B2042" s="8" t="s">
        <v>1461</v>
      </c>
      <c r="C2042" s="32" t="s">
        <v>1462</v>
      </c>
      <c r="D2042" s="42" t="s">
        <v>1463</v>
      </c>
      <c r="E2042" s="300">
        <v>2017</v>
      </c>
      <c r="F2042" s="42"/>
      <c r="G2042" s="42" t="s">
        <v>1464</v>
      </c>
      <c r="H2042" s="42" t="s">
        <v>1465</v>
      </c>
      <c r="L2042" s="8" t="s">
        <v>1466</v>
      </c>
      <c r="M2042" s="42" t="s">
        <v>1467</v>
      </c>
      <c r="N2042" s="146" t="s">
        <v>1468</v>
      </c>
      <c r="O2042" s="8" t="s">
        <v>522</v>
      </c>
      <c r="P2042" s="296" t="s">
        <v>1469</v>
      </c>
      <c r="Q2042" s="8" t="s">
        <v>1470</v>
      </c>
      <c r="R2042" s="8" t="str">
        <f>'[1]Dropdown list'!$G$4</f>
        <v>Type 1: Small deltas</v>
      </c>
      <c r="S2042" s="42" t="str">
        <f>'[1]Dropdown list'!$H$8</f>
        <v>Central Indo-Pacific</v>
      </c>
      <c r="AD2042" s="8">
        <v>15.75</v>
      </c>
      <c r="AF2042" s="184">
        <v>0.10065250000000001</v>
      </c>
      <c r="AG2042" s="184">
        <v>0.54921999999999993</v>
      </c>
      <c r="AK2042" s="146">
        <v>0.5</v>
      </c>
      <c r="AN2042" s="300"/>
      <c r="AO2042" s="44"/>
    </row>
    <row r="2043" spans="1:51" s="44" customFormat="1" ht="15" customHeight="1" x14ac:dyDescent="0.45">
      <c r="A2043" s="39">
        <v>2040</v>
      </c>
      <c r="B2043" s="8" t="s">
        <v>1461</v>
      </c>
      <c r="C2043" s="32" t="s">
        <v>1462</v>
      </c>
      <c r="D2043" s="8"/>
      <c r="E2043" s="93">
        <v>2017</v>
      </c>
      <c r="F2043" s="42"/>
      <c r="G2043" s="42" t="s">
        <v>1464</v>
      </c>
      <c r="H2043" s="42" t="s">
        <v>1465</v>
      </c>
      <c r="I2043" s="8"/>
      <c r="J2043" s="8"/>
      <c r="K2043" s="8"/>
      <c r="L2043" s="8"/>
      <c r="M2043" s="42"/>
      <c r="N2043" s="166" t="s">
        <v>1471</v>
      </c>
      <c r="O2043" s="8" t="s">
        <v>522</v>
      </c>
      <c r="P2043" s="296" t="s">
        <v>1469</v>
      </c>
      <c r="Q2043" s="8" t="s">
        <v>1470</v>
      </c>
      <c r="R2043" s="8" t="str">
        <f>'[1]Dropdown list'!$G$4</f>
        <v>Type 1: Small deltas</v>
      </c>
      <c r="S2043" s="42" t="str">
        <f>'[1]Dropdown list'!$H$8</f>
        <v>Central Indo-Pacific</v>
      </c>
      <c r="T2043" s="42"/>
      <c r="U2043" s="42"/>
      <c r="V2043" s="42"/>
      <c r="W2043" s="93"/>
      <c r="X2043" s="42"/>
      <c r="Y2043" s="8"/>
      <c r="Z2043" s="8"/>
      <c r="AA2043" s="8"/>
      <c r="AB2043" s="8"/>
      <c r="AC2043" s="8"/>
      <c r="AD2043" s="8">
        <v>29.5</v>
      </c>
      <c r="AE2043" s="8"/>
      <c r="AF2043" s="184">
        <v>2.5705099999999998E-2</v>
      </c>
      <c r="AG2043" s="184">
        <v>6.4400000000000004E-3</v>
      </c>
      <c r="AH2043" s="42"/>
      <c r="AI2043" s="146"/>
      <c r="AJ2043" s="42"/>
      <c r="AK2043" s="146">
        <v>27.42</v>
      </c>
      <c r="AL2043" s="8"/>
      <c r="AM2043" s="8"/>
      <c r="AN2043" s="93"/>
    </row>
    <row r="2044" spans="1:51" s="44" customFormat="1" ht="15" customHeight="1" x14ac:dyDescent="0.45">
      <c r="A2044" s="39">
        <v>2041</v>
      </c>
      <c r="B2044" s="8" t="s">
        <v>1461</v>
      </c>
      <c r="C2044" s="32" t="s">
        <v>1462</v>
      </c>
      <c r="D2044" s="8"/>
      <c r="E2044" s="93">
        <v>2017</v>
      </c>
      <c r="F2044" s="42"/>
      <c r="G2044" s="42" t="s">
        <v>1464</v>
      </c>
      <c r="H2044" s="42" t="s">
        <v>1465</v>
      </c>
      <c r="I2044" s="8"/>
      <c r="J2044" s="8"/>
      <c r="K2044" s="8"/>
      <c r="L2044" s="8"/>
      <c r="M2044" s="42"/>
      <c r="N2044" s="166" t="s">
        <v>1472</v>
      </c>
      <c r="O2044" s="8" t="s">
        <v>522</v>
      </c>
      <c r="P2044" s="42" t="s">
        <v>1473</v>
      </c>
      <c r="Q2044" s="8" t="s">
        <v>1470</v>
      </c>
      <c r="R2044" s="8" t="str">
        <f>'[1]Dropdown list'!$G$4</f>
        <v>Type 1: Small deltas</v>
      </c>
      <c r="S2044" s="42" t="str">
        <f>'[1]Dropdown list'!$H$8</f>
        <v>Central Indo-Pacific</v>
      </c>
      <c r="T2044" s="42"/>
      <c r="U2044" s="42"/>
      <c r="V2044" s="42"/>
      <c r="W2044" s="93"/>
      <c r="X2044" s="42"/>
      <c r="Y2044" s="8"/>
      <c r="Z2044" s="8"/>
      <c r="AA2044" s="8"/>
      <c r="AB2044" s="8"/>
      <c r="AC2044" s="8"/>
      <c r="AD2044" s="8">
        <v>31.9</v>
      </c>
      <c r="AE2044" s="8"/>
      <c r="AF2044" s="184">
        <v>8.0521999999999989E-3</v>
      </c>
      <c r="AG2044" s="184">
        <v>9.8420000000000007E-2</v>
      </c>
      <c r="AH2044" s="42"/>
      <c r="AI2044" s="146"/>
      <c r="AJ2044" s="42"/>
      <c r="AK2044" s="146">
        <v>12.04</v>
      </c>
      <c r="AL2044" s="8"/>
      <c r="AM2044" s="8"/>
      <c r="AN2044" s="93"/>
    </row>
    <row r="2045" spans="1:51" s="44" customFormat="1" ht="15" customHeight="1" x14ac:dyDescent="0.45">
      <c r="A2045" s="39">
        <v>2042</v>
      </c>
      <c r="B2045" s="8" t="s">
        <v>1461</v>
      </c>
      <c r="C2045" s="32" t="s">
        <v>1462</v>
      </c>
      <c r="D2045" s="8"/>
      <c r="E2045" s="93">
        <v>2017</v>
      </c>
      <c r="F2045" s="42"/>
      <c r="G2045" s="42" t="s">
        <v>1464</v>
      </c>
      <c r="H2045" s="42" t="s">
        <v>1465</v>
      </c>
      <c r="I2045" s="8"/>
      <c r="J2045" s="8"/>
      <c r="K2045" s="8"/>
      <c r="L2045" s="8"/>
      <c r="M2045" s="42"/>
      <c r="N2045" s="161" t="s">
        <v>1474</v>
      </c>
      <c r="O2045" s="8" t="s">
        <v>522</v>
      </c>
      <c r="P2045" s="42" t="s">
        <v>1473</v>
      </c>
      <c r="Q2045" s="8" t="s">
        <v>1470</v>
      </c>
      <c r="R2045" s="8" t="str">
        <f>'[1]Dropdown list'!$G$4</f>
        <v>Type 1: Small deltas</v>
      </c>
      <c r="S2045" s="42" t="str">
        <f>'[1]Dropdown list'!$H$8</f>
        <v>Central Indo-Pacific</v>
      </c>
      <c r="T2045" s="42"/>
      <c r="U2045" s="42"/>
      <c r="V2045" s="42"/>
      <c r="W2045" s="93"/>
      <c r="X2045" s="42"/>
      <c r="Y2045" s="8"/>
      <c r="Z2045" s="8"/>
      <c r="AA2045" s="8"/>
      <c r="AB2045" s="8"/>
      <c r="AC2045" s="8"/>
      <c r="AD2045" s="8">
        <v>30.5</v>
      </c>
      <c r="AE2045" s="8"/>
      <c r="AF2045" s="184">
        <v>7.4327999999999998E-3</v>
      </c>
      <c r="AG2045" s="184">
        <v>4.0600000000000004E-2</v>
      </c>
      <c r="AH2045" s="42"/>
      <c r="AI2045" s="146"/>
      <c r="AJ2045" s="42"/>
      <c r="AK2045" s="146">
        <v>8.0399999999999991</v>
      </c>
      <c r="AL2045" s="8"/>
      <c r="AM2045" s="8"/>
      <c r="AN2045" s="93"/>
    </row>
    <row r="2046" spans="1:51" s="44" customFormat="1" ht="15" customHeight="1" x14ac:dyDescent="0.45">
      <c r="A2046" s="39">
        <v>2043</v>
      </c>
      <c r="B2046" s="8" t="s">
        <v>1461</v>
      </c>
      <c r="C2046" s="32" t="s">
        <v>1462</v>
      </c>
      <c r="D2046" s="8"/>
      <c r="E2046" s="93">
        <v>2017</v>
      </c>
      <c r="F2046" s="42"/>
      <c r="G2046" s="42" t="s">
        <v>1464</v>
      </c>
      <c r="H2046" s="42" t="s">
        <v>1465</v>
      </c>
      <c r="I2046" s="8"/>
      <c r="J2046" s="8"/>
      <c r="K2046" s="8"/>
      <c r="L2046" s="8"/>
      <c r="M2046" s="42"/>
      <c r="N2046" s="166" t="s">
        <v>1475</v>
      </c>
      <c r="O2046" s="8" t="s">
        <v>522</v>
      </c>
      <c r="P2046" s="42" t="s">
        <v>1473</v>
      </c>
      <c r="Q2046" s="8" t="s">
        <v>1470</v>
      </c>
      <c r="R2046" s="8" t="str">
        <f>'[1]Dropdown list'!$G$4</f>
        <v>Type 1: Small deltas</v>
      </c>
      <c r="S2046" s="42" t="str">
        <f>'[1]Dropdown list'!$H$8</f>
        <v>Central Indo-Pacific</v>
      </c>
      <c r="T2046" s="42"/>
      <c r="U2046" s="42"/>
      <c r="V2046" s="42"/>
      <c r="W2046" s="93"/>
      <c r="X2046" s="42"/>
      <c r="Y2046" s="8"/>
      <c r="Z2046" s="8"/>
      <c r="AA2046" s="8"/>
      <c r="AB2046" s="8"/>
      <c r="AC2046" s="8"/>
      <c r="AD2046" s="8">
        <v>20.5</v>
      </c>
      <c r="AE2046" s="8"/>
      <c r="AF2046" s="184">
        <v>2.1678999999999997E-2</v>
      </c>
      <c r="AG2046" s="184">
        <v>0.24906</v>
      </c>
      <c r="AH2046" s="42"/>
      <c r="AI2046" s="146"/>
      <c r="AJ2046" s="42"/>
      <c r="AK2046" s="146">
        <v>100.87</v>
      </c>
      <c r="AL2046" s="8"/>
      <c r="AM2046" s="8"/>
      <c r="AN2046" s="93"/>
    </row>
    <row r="2047" spans="1:51" s="44" customFormat="1" ht="15" customHeight="1" x14ac:dyDescent="0.45">
      <c r="A2047" s="39">
        <v>2044</v>
      </c>
      <c r="B2047" s="8" t="s">
        <v>1461</v>
      </c>
      <c r="C2047" s="32" t="s">
        <v>1462</v>
      </c>
      <c r="D2047" s="8"/>
      <c r="E2047" s="93">
        <v>2017</v>
      </c>
      <c r="F2047" s="42"/>
      <c r="G2047" s="42" t="s">
        <v>1464</v>
      </c>
      <c r="H2047" s="42" t="s">
        <v>1465</v>
      </c>
      <c r="I2047" s="8"/>
      <c r="J2047" s="8"/>
      <c r="K2047" s="8"/>
      <c r="L2047" s="8"/>
      <c r="M2047" s="42"/>
      <c r="N2047" s="166" t="s">
        <v>1476</v>
      </c>
      <c r="O2047" s="8" t="s">
        <v>522</v>
      </c>
      <c r="P2047" s="42" t="s">
        <v>1473</v>
      </c>
      <c r="Q2047" s="8" t="s">
        <v>1470</v>
      </c>
      <c r="R2047" s="8" t="str">
        <f>'[1]Dropdown list'!$G$4</f>
        <v>Type 1: Small deltas</v>
      </c>
      <c r="S2047" s="42" t="str">
        <f>'[1]Dropdown list'!$H$8</f>
        <v>Central Indo-Pacific</v>
      </c>
      <c r="T2047" s="42"/>
      <c r="U2047" s="42"/>
      <c r="V2047" s="42"/>
      <c r="W2047" s="93"/>
      <c r="X2047" s="42"/>
      <c r="Y2047" s="8"/>
      <c r="Z2047" s="8"/>
      <c r="AA2047" s="8"/>
      <c r="AB2047" s="8"/>
      <c r="AC2047" s="8"/>
      <c r="AD2047" s="8">
        <v>31</v>
      </c>
      <c r="AE2047" s="8"/>
      <c r="AF2047" s="184">
        <v>1.5485E-3</v>
      </c>
      <c r="AG2047" s="184">
        <v>3.4439999999999998E-2</v>
      </c>
      <c r="AH2047" s="42"/>
      <c r="AI2047" s="146"/>
      <c r="AJ2047" s="42"/>
      <c r="AK2047" s="146">
        <v>3.72</v>
      </c>
      <c r="AL2047" s="8"/>
      <c r="AM2047" s="8"/>
      <c r="AN2047" s="93"/>
    </row>
    <row r="2048" spans="1:51" s="44" customFormat="1" ht="15" customHeight="1" x14ac:dyDescent="0.45">
      <c r="A2048" s="39">
        <v>2045</v>
      </c>
      <c r="B2048" s="8" t="s">
        <v>1461</v>
      </c>
      <c r="C2048" s="32" t="s">
        <v>1462</v>
      </c>
      <c r="D2048" s="8"/>
      <c r="E2048" s="93">
        <v>2017</v>
      </c>
      <c r="F2048" s="42"/>
      <c r="G2048" s="42" t="s">
        <v>1464</v>
      </c>
      <c r="H2048" s="42" t="s">
        <v>1465</v>
      </c>
      <c r="I2048" s="8"/>
      <c r="J2048" s="8"/>
      <c r="K2048" s="8"/>
      <c r="L2048" s="8"/>
      <c r="M2048" s="42"/>
      <c r="N2048" s="166" t="s">
        <v>1477</v>
      </c>
      <c r="O2048" s="8" t="s">
        <v>522</v>
      </c>
      <c r="P2048" s="42" t="s">
        <v>1473</v>
      </c>
      <c r="Q2048" s="8" t="s">
        <v>1470</v>
      </c>
      <c r="R2048" s="8" t="str">
        <f>'[1]Dropdown list'!$G$4</f>
        <v>Type 1: Small deltas</v>
      </c>
      <c r="S2048" s="42" t="str">
        <f>'[1]Dropdown list'!$H$8</f>
        <v>Central Indo-Pacific</v>
      </c>
      <c r="T2048" s="42"/>
      <c r="U2048" s="42"/>
      <c r="V2048" s="42"/>
      <c r="W2048" s="93"/>
      <c r="X2048" s="42"/>
      <c r="Y2048" s="8"/>
      <c r="Z2048" s="8"/>
      <c r="AA2048" s="8"/>
      <c r="AB2048" s="8"/>
      <c r="AC2048" s="8"/>
      <c r="AD2048" s="8">
        <v>30</v>
      </c>
      <c r="AE2048" s="8"/>
      <c r="AF2048" s="184">
        <v>3.4066999999999999E-3</v>
      </c>
      <c r="AG2048" s="184">
        <v>5.1520000000000003E-2</v>
      </c>
      <c r="AH2048" s="42"/>
      <c r="AI2048" s="146"/>
      <c r="AJ2048" s="42"/>
      <c r="AK2048" s="146">
        <v>46</v>
      </c>
      <c r="AL2048" s="8"/>
      <c r="AM2048" s="8"/>
      <c r="AN2048" s="93"/>
    </row>
    <row r="2049" spans="1:40" s="44" customFormat="1" ht="15" customHeight="1" x14ac:dyDescent="0.45">
      <c r="A2049" s="39">
        <v>2046</v>
      </c>
      <c r="B2049" s="40" t="s">
        <v>1461</v>
      </c>
      <c r="C2049" s="195" t="s">
        <v>1462</v>
      </c>
      <c r="D2049" s="40"/>
      <c r="E2049" s="95">
        <v>2017</v>
      </c>
      <c r="F2049" s="40"/>
      <c r="G2049" s="40" t="s">
        <v>1464</v>
      </c>
      <c r="H2049" s="40" t="s">
        <v>1465</v>
      </c>
      <c r="I2049" s="40"/>
      <c r="J2049" s="40"/>
      <c r="K2049" s="40"/>
      <c r="L2049" s="40"/>
      <c r="M2049" s="40"/>
      <c r="N2049" s="286" t="s">
        <v>1478</v>
      </c>
      <c r="O2049" s="40" t="s">
        <v>522</v>
      </c>
      <c r="P2049" s="40" t="s">
        <v>1473</v>
      </c>
      <c r="Q2049" s="40" t="s">
        <v>1470</v>
      </c>
      <c r="R2049" s="40" t="str">
        <f>'[1]Dropdown list'!$G$4</f>
        <v>Type 1: Small deltas</v>
      </c>
      <c r="S2049" s="42" t="str">
        <f>'[1]Dropdown list'!$H$8</f>
        <v>Central Indo-Pacific</v>
      </c>
      <c r="T2049" s="40"/>
      <c r="U2049" s="40"/>
      <c r="V2049" s="40"/>
      <c r="W2049" s="95"/>
      <c r="X2049" s="40"/>
      <c r="Y2049" s="40"/>
      <c r="Z2049" s="40"/>
      <c r="AA2049" s="40"/>
      <c r="AB2049" s="40"/>
      <c r="AC2049" s="40"/>
      <c r="AD2049" s="40">
        <v>3.8</v>
      </c>
      <c r="AE2049" s="40"/>
      <c r="AF2049" s="235">
        <v>4.4287099999999996E-2</v>
      </c>
      <c r="AG2049" s="235">
        <v>0.21909999999999999</v>
      </c>
      <c r="AH2049" s="40"/>
      <c r="AI2049" s="152"/>
      <c r="AJ2049" s="40"/>
      <c r="AK2049" s="152">
        <v>2.96</v>
      </c>
      <c r="AL2049" s="40"/>
      <c r="AM2049" s="40"/>
      <c r="AN2049" s="95"/>
    </row>
    <row r="2050" spans="1:40" s="44" customFormat="1" ht="15" customHeight="1" x14ac:dyDescent="0.45">
      <c r="A2050" s="39">
        <v>2047</v>
      </c>
      <c r="B2050" s="8" t="s">
        <v>1479</v>
      </c>
      <c r="C2050" s="42" t="s">
        <v>1480</v>
      </c>
      <c r="D2050" s="32"/>
      <c r="E2050" s="193">
        <v>2019</v>
      </c>
      <c r="F2050" s="42"/>
      <c r="G2050" s="8" t="s">
        <v>1318</v>
      </c>
      <c r="H2050" s="8" t="s">
        <v>1318</v>
      </c>
      <c r="I2050" s="8"/>
      <c r="J2050" s="8"/>
      <c r="K2050" s="8"/>
      <c r="L2050" s="8" t="s">
        <v>1481</v>
      </c>
      <c r="M2050" s="300"/>
      <c r="N2050" s="280" t="s">
        <v>1482</v>
      </c>
      <c r="O2050" s="8" t="s">
        <v>485</v>
      </c>
      <c r="P2050" s="42" t="s">
        <v>1483</v>
      </c>
      <c r="Q2050" s="8" t="s">
        <v>1484</v>
      </c>
      <c r="R2050" s="8" t="str">
        <f>'[1]Dropdown list'!$G$4</f>
        <v>Type 1: Small deltas</v>
      </c>
      <c r="S2050" s="42" t="str">
        <f>'[1]Dropdown list'!$H$8</f>
        <v>Central Indo-Pacific</v>
      </c>
      <c r="T2050" s="42"/>
      <c r="U2050" s="42"/>
      <c r="V2050" s="42"/>
      <c r="W2050" s="93"/>
      <c r="X2050" s="42"/>
      <c r="Y2050" s="8"/>
      <c r="Z2050" s="8"/>
      <c r="AA2050" s="8"/>
      <c r="AB2050" s="8"/>
      <c r="AC2050" s="8"/>
      <c r="AD2050" s="8"/>
      <c r="AE2050" s="8"/>
      <c r="AF2050" s="8"/>
      <c r="AG2050" s="8"/>
      <c r="AH2050" s="42"/>
      <c r="AI2050" s="146"/>
      <c r="AJ2050" s="42"/>
      <c r="AK2050" s="146">
        <v>29</v>
      </c>
      <c r="AL2050" s="8"/>
      <c r="AM2050" s="8"/>
      <c r="AN2050" s="93"/>
    </row>
    <row r="2051" spans="1:40" s="44" customFormat="1" ht="15" customHeight="1" x14ac:dyDescent="0.45">
      <c r="A2051" s="39">
        <v>2048</v>
      </c>
      <c r="B2051" s="40" t="s">
        <v>1479</v>
      </c>
      <c r="C2051" s="40" t="s">
        <v>1480</v>
      </c>
      <c r="D2051" s="195"/>
      <c r="E2051" s="197">
        <v>2019</v>
      </c>
      <c r="F2051" s="40"/>
      <c r="G2051" s="40" t="s">
        <v>1318</v>
      </c>
      <c r="H2051" s="40" t="s">
        <v>1318</v>
      </c>
      <c r="I2051" s="40"/>
      <c r="J2051" s="40"/>
      <c r="K2051" s="40"/>
      <c r="L2051" s="40"/>
      <c r="M2051" s="95"/>
      <c r="N2051" s="195" t="s">
        <v>1485</v>
      </c>
      <c r="O2051" s="40" t="s">
        <v>485</v>
      </c>
      <c r="P2051" s="40" t="s">
        <v>1483</v>
      </c>
      <c r="Q2051" s="40" t="s">
        <v>1484</v>
      </c>
      <c r="R2051" s="40" t="str">
        <f>'[1]Dropdown list'!$G$4</f>
        <v>Type 1: Small deltas</v>
      </c>
      <c r="S2051" s="42" t="str">
        <f>'[1]Dropdown list'!$H$8</f>
        <v>Central Indo-Pacific</v>
      </c>
      <c r="T2051" s="40"/>
      <c r="U2051" s="40"/>
      <c r="V2051" s="40"/>
      <c r="W2051" s="95"/>
      <c r="X2051" s="40"/>
      <c r="Y2051" s="40"/>
      <c r="Z2051" s="40"/>
      <c r="AA2051" s="40"/>
      <c r="AB2051" s="40"/>
      <c r="AC2051" s="40"/>
      <c r="AD2051" s="40"/>
      <c r="AE2051" s="40"/>
      <c r="AF2051" s="40"/>
      <c r="AG2051" s="40"/>
      <c r="AH2051" s="40"/>
      <c r="AI2051" s="152"/>
      <c r="AJ2051" s="40"/>
      <c r="AK2051" s="152">
        <v>47</v>
      </c>
      <c r="AL2051" s="40"/>
      <c r="AM2051" s="40"/>
      <c r="AN2051" s="95"/>
    </row>
    <row r="2052" spans="1:40" s="44" customFormat="1" ht="15" customHeight="1" x14ac:dyDescent="0.45">
      <c r="A2052" s="39">
        <v>2049</v>
      </c>
      <c r="B2052" s="8" t="s">
        <v>1486</v>
      </c>
      <c r="C2052" s="42" t="s">
        <v>1487</v>
      </c>
      <c r="D2052" s="8"/>
      <c r="E2052" s="93">
        <v>2020</v>
      </c>
      <c r="F2052" s="42"/>
      <c r="G2052" s="8" t="s">
        <v>1488</v>
      </c>
      <c r="H2052" s="8" t="s">
        <v>1489</v>
      </c>
      <c r="I2052" s="8" t="s">
        <v>1490</v>
      </c>
      <c r="J2052" s="8"/>
      <c r="K2052" s="8"/>
      <c r="L2052" s="8"/>
      <c r="M2052" s="93"/>
      <c r="N2052" s="299" t="s">
        <v>1491</v>
      </c>
      <c r="O2052" s="8" t="s">
        <v>364</v>
      </c>
      <c r="P2052" s="297" t="s">
        <v>1492</v>
      </c>
      <c r="Q2052" s="297" t="s">
        <v>1493</v>
      </c>
      <c r="R2052" s="8" t="str">
        <f>'[1]Dropdown list'!$G$5</f>
        <v>Type II: Tidal systems</v>
      </c>
      <c r="S2052" s="42" t="str">
        <f>'[1]Dropdown list'!$H$4</f>
        <v>Temerate Northern Atlantic</v>
      </c>
      <c r="T2052" s="42"/>
      <c r="U2052" s="42"/>
      <c r="V2052" s="42"/>
      <c r="W2052" s="93"/>
      <c r="X2052" s="42"/>
      <c r="Y2052" s="8"/>
      <c r="Z2052" s="8"/>
      <c r="AA2052" s="8"/>
      <c r="AB2052" s="8"/>
      <c r="AC2052" s="8"/>
      <c r="AD2052" s="8"/>
      <c r="AE2052" s="8"/>
      <c r="AF2052" s="8"/>
      <c r="AG2052" s="8"/>
      <c r="AH2052" s="42"/>
      <c r="AI2052" s="146"/>
      <c r="AJ2052" s="42"/>
      <c r="AK2052" s="146"/>
      <c r="AL2052" s="8"/>
      <c r="AM2052" s="8"/>
      <c r="AN2052" s="93">
        <v>182</v>
      </c>
    </row>
    <row r="2053" spans="1:40" s="44" customFormat="1" ht="15" customHeight="1" x14ac:dyDescent="0.45">
      <c r="A2053" s="39">
        <v>2050</v>
      </c>
      <c r="B2053" s="8" t="s">
        <v>1486</v>
      </c>
      <c r="C2053" s="42" t="s">
        <v>1487</v>
      </c>
      <c r="D2053" s="8"/>
      <c r="E2053" s="93">
        <v>2020</v>
      </c>
      <c r="F2053" s="42"/>
      <c r="G2053" s="8" t="s">
        <v>1488</v>
      </c>
      <c r="H2053" s="8" t="s">
        <v>1489</v>
      </c>
      <c r="I2053" s="8" t="s">
        <v>1490</v>
      </c>
      <c r="J2053" s="8"/>
      <c r="K2053" s="8"/>
      <c r="L2053" s="8"/>
      <c r="M2053" s="93"/>
      <c r="N2053" s="299" t="s">
        <v>1494</v>
      </c>
      <c r="O2053" s="8" t="s">
        <v>364</v>
      </c>
      <c r="P2053" s="297" t="s">
        <v>1495</v>
      </c>
      <c r="Q2053" s="297" t="s">
        <v>1496</v>
      </c>
      <c r="R2053" s="8" t="str">
        <f>'[1]Dropdown list'!$G$5</f>
        <v>Type II: Tidal systems</v>
      </c>
      <c r="S2053" s="42" t="str">
        <f>'[1]Dropdown list'!$H$4</f>
        <v>Temerate Northern Atlantic</v>
      </c>
      <c r="T2053" s="42"/>
      <c r="U2053" s="42"/>
      <c r="V2053" s="42"/>
      <c r="W2053" s="93"/>
      <c r="X2053" s="42"/>
      <c r="Y2053" s="8"/>
      <c r="Z2053" s="8"/>
      <c r="AA2053" s="8"/>
      <c r="AB2053" s="8"/>
      <c r="AC2053" s="8"/>
      <c r="AD2053" s="8"/>
      <c r="AE2053" s="8"/>
      <c r="AF2053" s="8"/>
      <c r="AG2053" s="8"/>
      <c r="AH2053" s="42"/>
      <c r="AI2053" s="146"/>
      <c r="AJ2053" s="42"/>
      <c r="AK2053" s="146"/>
      <c r="AL2053" s="8"/>
      <c r="AM2053" s="8"/>
      <c r="AN2053" s="93">
        <v>202</v>
      </c>
    </row>
    <row r="2054" spans="1:40" s="44" customFormat="1" ht="15" customHeight="1" x14ac:dyDescent="0.45">
      <c r="A2054" s="39">
        <v>2051</v>
      </c>
      <c r="B2054" s="8" t="s">
        <v>1486</v>
      </c>
      <c r="C2054" s="42" t="s">
        <v>1487</v>
      </c>
      <c r="D2054" s="8"/>
      <c r="E2054" s="93">
        <v>2020</v>
      </c>
      <c r="F2054" s="42"/>
      <c r="G2054" s="8" t="s">
        <v>1488</v>
      </c>
      <c r="H2054" s="8" t="s">
        <v>1489</v>
      </c>
      <c r="I2054" s="8" t="s">
        <v>1490</v>
      </c>
      <c r="J2054" s="8"/>
      <c r="K2054" s="8"/>
      <c r="L2054" s="8"/>
      <c r="M2054" s="93"/>
      <c r="N2054" s="299" t="s">
        <v>1497</v>
      </c>
      <c r="O2054" s="8" t="s">
        <v>364</v>
      </c>
      <c r="P2054" s="297" t="s">
        <v>1498</v>
      </c>
      <c r="Q2054" s="297" t="s">
        <v>1499</v>
      </c>
      <c r="R2054" s="8" t="str">
        <f>'[1]Dropdown list'!$G$5</f>
        <v>Type II: Tidal systems</v>
      </c>
      <c r="S2054" s="42" t="str">
        <f>'[1]Dropdown list'!$H$4</f>
        <v>Temerate Northern Atlantic</v>
      </c>
      <c r="T2054" s="42"/>
      <c r="U2054" s="42"/>
      <c r="V2054" s="42"/>
      <c r="W2054" s="93"/>
      <c r="X2054" s="42"/>
      <c r="Y2054" s="8"/>
      <c r="Z2054" s="8"/>
      <c r="AA2054" s="8"/>
      <c r="AB2054" s="8"/>
      <c r="AC2054" s="8"/>
      <c r="AD2054" s="8"/>
      <c r="AE2054" s="8"/>
      <c r="AF2054" s="8"/>
      <c r="AG2054" s="8"/>
      <c r="AH2054" s="42"/>
      <c r="AI2054" s="146"/>
      <c r="AJ2054" s="42"/>
      <c r="AK2054" s="146"/>
      <c r="AL2054" s="8"/>
      <c r="AM2054" s="8"/>
      <c r="AN2054" s="93">
        <v>566</v>
      </c>
    </row>
    <row r="2055" spans="1:40" s="44" customFormat="1" ht="15" customHeight="1" x14ac:dyDescent="0.45">
      <c r="A2055" s="39">
        <v>2052</v>
      </c>
      <c r="B2055" s="8" t="s">
        <v>1486</v>
      </c>
      <c r="C2055" s="42" t="s">
        <v>1487</v>
      </c>
      <c r="D2055" s="8"/>
      <c r="E2055" s="93">
        <v>2020</v>
      </c>
      <c r="F2055" s="42"/>
      <c r="G2055" s="8" t="s">
        <v>1488</v>
      </c>
      <c r="H2055" s="8" t="s">
        <v>1489</v>
      </c>
      <c r="I2055" s="8" t="s">
        <v>1490</v>
      </c>
      <c r="J2055" s="8"/>
      <c r="K2055" s="8"/>
      <c r="L2055" s="8"/>
      <c r="M2055" s="93"/>
      <c r="N2055" s="299" t="s">
        <v>1500</v>
      </c>
      <c r="O2055" s="8" t="s">
        <v>364</v>
      </c>
      <c r="P2055" s="297" t="s">
        <v>1501</v>
      </c>
      <c r="Q2055" s="297" t="s">
        <v>1502</v>
      </c>
      <c r="R2055" s="8" t="str">
        <f>'[1]Dropdown list'!$G$5</f>
        <v>Type II: Tidal systems</v>
      </c>
      <c r="S2055" s="42" t="str">
        <f>'[1]Dropdown list'!$H$4</f>
        <v>Temerate Northern Atlantic</v>
      </c>
      <c r="T2055" s="42"/>
      <c r="U2055" s="42"/>
      <c r="V2055" s="42"/>
      <c r="W2055" s="93"/>
      <c r="X2055" s="42"/>
      <c r="Y2055" s="8"/>
      <c r="Z2055" s="8"/>
      <c r="AA2055" s="8"/>
      <c r="AB2055" s="8"/>
      <c r="AC2055" s="8"/>
      <c r="AD2055" s="8"/>
      <c r="AE2055" s="8"/>
      <c r="AF2055" s="8"/>
      <c r="AG2055" s="8"/>
      <c r="AH2055" s="42"/>
      <c r="AI2055" s="146"/>
      <c r="AJ2055" s="42"/>
      <c r="AK2055" s="146"/>
      <c r="AL2055" s="8"/>
      <c r="AM2055" s="8"/>
      <c r="AN2055" s="93">
        <v>368</v>
      </c>
    </row>
    <row r="2056" spans="1:40" s="44" customFormat="1" ht="15" customHeight="1" x14ac:dyDescent="0.45">
      <c r="A2056" s="39">
        <v>2053</v>
      </c>
      <c r="B2056" s="8" t="s">
        <v>1486</v>
      </c>
      <c r="C2056" s="42" t="s">
        <v>1487</v>
      </c>
      <c r="D2056" s="8"/>
      <c r="E2056" s="93">
        <v>2020</v>
      </c>
      <c r="F2056" s="42"/>
      <c r="G2056" s="8" t="s">
        <v>1488</v>
      </c>
      <c r="H2056" s="8" t="s">
        <v>1489</v>
      </c>
      <c r="I2056" s="8" t="s">
        <v>1490</v>
      </c>
      <c r="J2056" s="8"/>
      <c r="K2056" s="8"/>
      <c r="L2056" s="8"/>
      <c r="M2056" s="93"/>
      <c r="N2056" s="299" t="s">
        <v>1503</v>
      </c>
      <c r="O2056" s="8" t="s">
        <v>364</v>
      </c>
      <c r="P2056" s="297" t="s">
        <v>1504</v>
      </c>
      <c r="Q2056" s="297" t="s">
        <v>1505</v>
      </c>
      <c r="R2056" s="8" t="str">
        <f>'[1]Dropdown list'!$G$5</f>
        <v>Type II: Tidal systems</v>
      </c>
      <c r="S2056" s="42" t="str">
        <f>'[1]Dropdown list'!$H$4</f>
        <v>Temerate Northern Atlantic</v>
      </c>
      <c r="T2056" s="42"/>
      <c r="U2056" s="42"/>
      <c r="V2056" s="42"/>
      <c r="W2056" s="93"/>
      <c r="X2056" s="42"/>
      <c r="Y2056" s="8"/>
      <c r="Z2056" s="8"/>
      <c r="AA2056" s="8"/>
      <c r="AB2056" s="8"/>
      <c r="AC2056" s="8"/>
      <c r="AD2056" s="8"/>
      <c r="AE2056" s="8"/>
      <c r="AF2056" s="8"/>
      <c r="AG2056" s="8"/>
      <c r="AH2056" s="42"/>
      <c r="AI2056" s="146"/>
      <c r="AJ2056" s="42"/>
      <c r="AK2056" s="146"/>
      <c r="AL2056" s="8"/>
      <c r="AM2056" s="8"/>
      <c r="AN2056" s="93">
        <v>139</v>
      </c>
    </row>
    <row r="2057" spans="1:40" s="44" customFormat="1" ht="15" customHeight="1" x14ac:dyDescent="0.45">
      <c r="A2057" s="39">
        <v>2054</v>
      </c>
      <c r="B2057" s="8" t="s">
        <v>1486</v>
      </c>
      <c r="C2057" s="42" t="s">
        <v>1487</v>
      </c>
      <c r="D2057" s="8"/>
      <c r="E2057" s="93">
        <v>2020</v>
      </c>
      <c r="F2057" s="42"/>
      <c r="G2057" s="8" t="s">
        <v>1488</v>
      </c>
      <c r="H2057" s="8" t="s">
        <v>1489</v>
      </c>
      <c r="I2057" s="8" t="s">
        <v>1490</v>
      </c>
      <c r="J2057" s="8"/>
      <c r="K2057" s="8"/>
      <c r="L2057" s="8"/>
      <c r="M2057" s="93"/>
      <c r="N2057" s="299" t="s">
        <v>1506</v>
      </c>
      <c r="O2057" s="8" t="s">
        <v>364</v>
      </c>
      <c r="P2057" s="297" t="s">
        <v>1507</v>
      </c>
      <c r="Q2057" s="297" t="s">
        <v>1508</v>
      </c>
      <c r="R2057" s="8" t="str">
        <f>'[1]Dropdown list'!$G$5</f>
        <v>Type II: Tidal systems</v>
      </c>
      <c r="S2057" s="42" t="str">
        <f>'[1]Dropdown list'!$H$4</f>
        <v>Temerate Northern Atlantic</v>
      </c>
      <c r="T2057" s="42"/>
      <c r="U2057" s="42"/>
      <c r="V2057" s="42"/>
      <c r="W2057" s="93"/>
      <c r="X2057" s="42"/>
      <c r="Y2057" s="8"/>
      <c r="Z2057" s="8"/>
      <c r="AA2057" s="8"/>
      <c r="AB2057" s="8"/>
      <c r="AC2057" s="8"/>
      <c r="AD2057" s="8"/>
      <c r="AE2057" s="8"/>
      <c r="AF2057" s="8"/>
      <c r="AG2057" s="8"/>
      <c r="AH2057" s="42"/>
      <c r="AI2057" s="146"/>
      <c r="AJ2057" s="42"/>
      <c r="AK2057" s="146"/>
      <c r="AL2057" s="8"/>
      <c r="AM2057" s="8"/>
      <c r="AN2057" s="93">
        <v>970</v>
      </c>
    </row>
    <row r="2058" spans="1:40" s="44" customFormat="1" ht="15" customHeight="1" x14ac:dyDescent="0.45">
      <c r="A2058" s="39">
        <v>2055</v>
      </c>
      <c r="B2058" s="8" t="s">
        <v>1486</v>
      </c>
      <c r="C2058" s="42" t="s">
        <v>1487</v>
      </c>
      <c r="D2058" s="8"/>
      <c r="E2058" s="93">
        <v>2020</v>
      </c>
      <c r="F2058" s="42"/>
      <c r="G2058" s="8" t="s">
        <v>1488</v>
      </c>
      <c r="H2058" s="8" t="s">
        <v>1489</v>
      </c>
      <c r="I2058" s="8" t="s">
        <v>1490</v>
      </c>
      <c r="J2058" s="8"/>
      <c r="K2058" s="8"/>
      <c r="L2058" s="8"/>
      <c r="M2058" s="93"/>
      <c r="N2058" s="299" t="s">
        <v>1509</v>
      </c>
      <c r="O2058" s="8" t="s">
        <v>364</v>
      </c>
      <c r="P2058" s="297" t="s">
        <v>1510</v>
      </c>
      <c r="Q2058" s="297" t="s">
        <v>1511</v>
      </c>
      <c r="R2058" s="8" t="str">
        <f>'[1]Dropdown list'!$G$5</f>
        <v>Type II: Tidal systems</v>
      </c>
      <c r="S2058" s="42" t="str">
        <f>'[1]Dropdown list'!$H$4</f>
        <v>Temerate Northern Atlantic</v>
      </c>
      <c r="T2058" s="42"/>
      <c r="U2058" s="42"/>
      <c r="V2058" s="42"/>
      <c r="W2058" s="93"/>
      <c r="X2058" s="42"/>
      <c r="Y2058" s="8"/>
      <c r="Z2058" s="8"/>
      <c r="AA2058" s="8"/>
      <c r="AB2058" s="8"/>
      <c r="AC2058" s="8"/>
      <c r="AD2058" s="8"/>
      <c r="AE2058" s="8"/>
      <c r="AF2058" s="8"/>
      <c r="AG2058" s="8"/>
      <c r="AH2058" s="42"/>
      <c r="AI2058" s="146"/>
      <c r="AJ2058" s="42"/>
      <c r="AK2058" s="146"/>
      <c r="AL2058" s="8"/>
      <c r="AM2058" s="8"/>
      <c r="AN2058" s="93">
        <v>643</v>
      </c>
    </row>
    <row r="2059" spans="1:40" s="44" customFormat="1" ht="15" customHeight="1" x14ac:dyDescent="0.45">
      <c r="A2059" s="39">
        <v>2056</v>
      </c>
      <c r="B2059" s="8" t="s">
        <v>1486</v>
      </c>
      <c r="C2059" s="42" t="s">
        <v>1487</v>
      </c>
      <c r="D2059" s="8"/>
      <c r="E2059" s="93">
        <v>2020</v>
      </c>
      <c r="F2059" s="42"/>
      <c r="G2059" s="8" t="s">
        <v>1488</v>
      </c>
      <c r="H2059" s="8" t="s">
        <v>1489</v>
      </c>
      <c r="I2059" s="8" t="s">
        <v>1490</v>
      </c>
      <c r="J2059" s="8"/>
      <c r="K2059" s="8"/>
      <c r="L2059" s="8"/>
      <c r="M2059" s="93"/>
      <c r="N2059" s="299" t="s">
        <v>1512</v>
      </c>
      <c r="O2059" s="8" t="s">
        <v>364</v>
      </c>
      <c r="P2059" s="297" t="s">
        <v>1513</v>
      </c>
      <c r="Q2059" s="297" t="s">
        <v>1514</v>
      </c>
      <c r="R2059" s="8" t="str">
        <f>'[1]Dropdown list'!$G$5</f>
        <v>Type II: Tidal systems</v>
      </c>
      <c r="S2059" s="42" t="str">
        <f>'[1]Dropdown list'!$H$4</f>
        <v>Temerate Northern Atlantic</v>
      </c>
      <c r="T2059" s="42"/>
      <c r="U2059" s="42"/>
      <c r="V2059" s="42"/>
      <c r="W2059" s="93"/>
      <c r="X2059" s="42"/>
      <c r="Y2059" s="8"/>
      <c r="Z2059" s="8"/>
      <c r="AA2059" s="8"/>
      <c r="AB2059" s="8"/>
      <c r="AC2059" s="8"/>
      <c r="AD2059" s="8"/>
      <c r="AE2059" s="8"/>
      <c r="AF2059" s="8"/>
      <c r="AG2059" s="8"/>
      <c r="AH2059" s="42"/>
      <c r="AI2059" s="146"/>
      <c r="AJ2059" s="42"/>
      <c r="AK2059" s="146"/>
      <c r="AL2059" s="8"/>
      <c r="AM2059" s="8"/>
      <c r="AN2059" s="93">
        <v>538</v>
      </c>
    </row>
    <row r="2060" spans="1:40" s="44" customFormat="1" ht="15" customHeight="1" x14ac:dyDescent="0.45">
      <c r="A2060" s="39">
        <v>2057</v>
      </c>
      <c r="B2060" s="8" t="s">
        <v>1486</v>
      </c>
      <c r="C2060" s="42" t="s">
        <v>1487</v>
      </c>
      <c r="D2060" s="8"/>
      <c r="E2060" s="93">
        <v>2020</v>
      </c>
      <c r="F2060" s="42"/>
      <c r="G2060" s="8" t="s">
        <v>1488</v>
      </c>
      <c r="H2060" s="8" t="s">
        <v>1489</v>
      </c>
      <c r="I2060" s="8" t="s">
        <v>1490</v>
      </c>
      <c r="J2060" s="8"/>
      <c r="K2060" s="8"/>
      <c r="L2060" s="8"/>
      <c r="M2060" s="93"/>
      <c r="N2060" s="299" t="s">
        <v>1515</v>
      </c>
      <c r="O2060" s="8" t="s">
        <v>364</v>
      </c>
      <c r="P2060" s="297" t="s">
        <v>1516</v>
      </c>
      <c r="Q2060" s="297" t="s">
        <v>1517</v>
      </c>
      <c r="R2060" s="8" t="str">
        <f>'[1]Dropdown list'!$G$5</f>
        <v>Type II: Tidal systems</v>
      </c>
      <c r="S2060" s="42" t="str">
        <f>'[1]Dropdown list'!$H$4</f>
        <v>Temerate Northern Atlantic</v>
      </c>
      <c r="T2060" s="42"/>
      <c r="U2060" s="42"/>
      <c r="V2060" s="42"/>
      <c r="W2060" s="93"/>
      <c r="X2060" s="42"/>
      <c r="Y2060" s="8"/>
      <c r="Z2060" s="8"/>
      <c r="AA2060" s="8"/>
      <c r="AB2060" s="8"/>
      <c r="AC2060" s="8"/>
      <c r="AD2060" s="8"/>
      <c r="AE2060" s="8"/>
      <c r="AF2060" s="8"/>
      <c r="AG2060" s="8"/>
      <c r="AH2060" s="42"/>
      <c r="AI2060" s="146"/>
      <c r="AJ2060" s="42"/>
      <c r="AK2060" s="146"/>
      <c r="AL2060" s="8"/>
      <c r="AM2060" s="8"/>
      <c r="AN2060" s="93">
        <v>112</v>
      </c>
    </row>
    <row r="2061" spans="1:40" s="44" customFormat="1" ht="15" customHeight="1" x14ac:dyDescent="0.45">
      <c r="A2061" s="39">
        <v>2058</v>
      </c>
      <c r="B2061" s="8" t="s">
        <v>1486</v>
      </c>
      <c r="C2061" s="42" t="s">
        <v>1487</v>
      </c>
      <c r="D2061" s="8"/>
      <c r="E2061" s="93">
        <v>2020</v>
      </c>
      <c r="F2061" s="42"/>
      <c r="G2061" s="8" t="s">
        <v>1488</v>
      </c>
      <c r="H2061" s="8" t="s">
        <v>1489</v>
      </c>
      <c r="I2061" s="8" t="s">
        <v>1490</v>
      </c>
      <c r="J2061" s="8"/>
      <c r="K2061" s="8"/>
      <c r="L2061" s="8"/>
      <c r="M2061" s="93"/>
      <c r="N2061" s="299" t="s">
        <v>1518</v>
      </c>
      <c r="O2061" s="8" t="s">
        <v>364</v>
      </c>
      <c r="P2061" s="297" t="s">
        <v>1519</v>
      </c>
      <c r="Q2061" s="297" t="s">
        <v>1520</v>
      </c>
      <c r="R2061" s="8" t="str">
        <f>'[1]Dropdown list'!$G$5</f>
        <v>Type II: Tidal systems</v>
      </c>
      <c r="S2061" s="42" t="str">
        <f>'[1]Dropdown list'!$H$4</f>
        <v>Temerate Northern Atlantic</v>
      </c>
      <c r="T2061" s="42"/>
      <c r="U2061" s="42"/>
      <c r="V2061" s="42"/>
      <c r="W2061" s="93"/>
      <c r="X2061" s="42"/>
      <c r="Y2061" s="8"/>
      <c r="Z2061" s="8"/>
      <c r="AA2061" s="8"/>
      <c r="AB2061" s="8"/>
      <c r="AC2061" s="8"/>
      <c r="AD2061" s="8"/>
      <c r="AE2061" s="8"/>
      <c r="AF2061" s="8"/>
      <c r="AG2061" s="8"/>
      <c r="AH2061" s="42"/>
      <c r="AI2061" s="146"/>
      <c r="AJ2061" s="42"/>
      <c r="AK2061" s="146"/>
      <c r="AL2061" s="8"/>
      <c r="AM2061" s="8"/>
      <c r="AN2061" s="93">
        <v>422</v>
      </c>
    </row>
    <row r="2062" spans="1:40" s="44" customFormat="1" ht="15" customHeight="1" x14ac:dyDescent="0.45">
      <c r="A2062" s="39">
        <v>2059</v>
      </c>
      <c r="B2062" s="40" t="s">
        <v>1486</v>
      </c>
      <c r="C2062" s="40" t="s">
        <v>1487</v>
      </c>
      <c r="D2062" s="40"/>
      <c r="E2062" s="95">
        <v>2020</v>
      </c>
      <c r="F2062" s="40"/>
      <c r="G2062" s="40" t="s">
        <v>1488</v>
      </c>
      <c r="H2062" s="40" t="s">
        <v>1489</v>
      </c>
      <c r="I2062" s="40" t="s">
        <v>1490</v>
      </c>
      <c r="J2062" s="40"/>
      <c r="K2062" s="40"/>
      <c r="L2062" s="40"/>
      <c r="M2062" s="95"/>
      <c r="N2062" s="298" t="s">
        <v>1521</v>
      </c>
      <c r="O2062" s="40" t="s">
        <v>364</v>
      </c>
      <c r="P2062" s="298" t="s">
        <v>1522</v>
      </c>
      <c r="Q2062" s="298" t="s">
        <v>1523</v>
      </c>
      <c r="R2062" s="40" t="str">
        <f>'[1]Dropdown list'!$G$5</f>
        <v>Type II: Tidal systems</v>
      </c>
      <c r="S2062" s="42" t="str">
        <f>'[1]Dropdown list'!$H$4</f>
        <v>Temerate Northern Atlantic</v>
      </c>
      <c r="T2062" s="40"/>
      <c r="U2062" s="40"/>
      <c r="V2062" s="40"/>
      <c r="W2062" s="95"/>
      <c r="X2062" s="40"/>
      <c r="Y2062" s="40"/>
      <c r="Z2062" s="40"/>
      <c r="AA2062" s="40"/>
      <c r="AB2062" s="40"/>
      <c r="AC2062" s="40"/>
      <c r="AD2062" s="40"/>
      <c r="AE2062" s="40"/>
      <c r="AF2062" s="40"/>
      <c r="AG2062" s="40"/>
      <c r="AH2062" s="40"/>
      <c r="AI2062" s="152"/>
      <c r="AJ2062" s="40"/>
      <c r="AK2062" s="152"/>
      <c r="AL2062" s="40"/>
      <c r="AM2062" s="40"/>
      <c r="AN2062" s="95">
        <v>461</v>
      </c>
    </row>
    <row r="2063" spans="1:40" s="38" customFormat="1" ht="15" customHeight="1" x14ac:dyDescent="0.45">
      <c r="A2063" s="39">
        <v>2060</v>
      </c>
      <c r="B2063" s="243" t="s">
        <v>1524</v>
      </c>
      <c r="C2063" s="302" t="str">
        <f>'Ref Check'!B100</f>
        <v>de Boer, W. F. (2000). Biomass dynamics of seagrasses and the role of mangrove and seagrass vegetation as different nutrient sources for an intertidal ecosystem. Aquatic Botany, 66(3), 225-239.</v>
      </c>
      <c r="D2063" s="243"/>
      <c r="E2063" s="243">
        <v>2000</v>
      </c>
      <c r="F2063" s="40"/>
      <c r="G2063" s="40"/>
      <c r="H2063" s="40"/>
      <c r="I2063" s="40"/>
      <c r="J2063" s="40"/>
      <c r="K2063" s="40"/>
      <c r="L2063" s="40"/>
      <c r="M2063" s="40"/>
      <c r="N2063" s="40"/>
      <c r="O2063" s="40"/>
      <c r="P2063" s="40"/>
      <c r="Q2063" s="40"/>
      <c r="R2063" s="84"/>
      <c r="S2063" s="87"/>
      <c r="T2063" s="84"/>
      <c r="U2063" s="84"/>
      <c r="V2063" s="84"/>
      <c r="W2063" s="209"/>
      <c r="X2063" s="40"/>
      <c r="Y2063" s="40"/>
      <c r="Z2063" s="40"/>
      <c r="AA2063" s="40"/>
      <c r="AB2063" s="40"/>
      <c r="AC2063" s="40"/>
      <c r="AD2063" s="40"/>
      <c r="AE2063" s="40"/>
      <c r="AF2063" s="40"/>
      <c r="AG2063" s="40"/>
      <c r="AH2063" s="40"/>
      <c r="AI2063" s="40"/>
      <c r="AJ2063" s="40"/>
      <c r="AK2063" s="40"/>
      <c r="AL2063" s="40"/>
      <c r="AM2063" s="40"/>
      <c r="AN2063" s="40"/>
    </row>
    <row r="2064" spans="1:40" s="44" customFormat="1" ht="15" customHeight="1" x14ac:dyDescent="0.45">
      <c r="A2064" s="39">
        <v>2061</v>
      </c>
      <c r="B2064" s="42" t="s">
        <v>1525</v>
      </c>
      <c r="C2064" s="192" t="s">
        <v>1526</v>
      </c>
      <c r="D2064" s="42"/>
      <c r="E2064" s="42">
        <v>2021</v>
      </c>
      <c r="F2064" s="39"/>
      <c r="G2064" s="42" t="s">
        <v>112</v>
      </c>
      <c r="H2064" s="42"/>
      <c r="I2064" s="42"/>
      <c r="J2064" s="42"/>
      <c r="K2064" s="42"/>
      <c r="L2064" s="42"/>
      <c r="M2064" s="300"/>
      <c r="N2064" s="8" t="s">
        <v>1527</v>
      </c>
      <c r="O2064" s="42" t="s">
        <v>1528</v>
      </c>
      <c r="P2064" s="42" t="s">
        <v>1529</v>
      </c>
      <c r="Q2064" s="42" t="s">
        <v>1530</v>
      </c>
      <c r="R2064" s="42" t="s">
        <v>204</v>
      </c>
      <c r="S2064" s="87" t="s">
        <v>211</v>
      </c>
      <c r="T2064" s="87"/>
      <c r="U2064" s="87"/>
      <c r="V2064" s="87"/>
      <c r="W2064" s="94"/>
      <c r="X2064" s="42"/>
      <c r="Y2064" s="42"/>
      <c r="Z2064" s="42"/>
      <c r="AA2064" s="42"/>
      <c r="AB2064" s="42"/>
      <c r="AC2064" s="42"/>
      <c r="AD2064" s="42"/>
      <c r="AE2064" s="42"/>
      <c r="AF2064" s="42"/>
      <c r="AG2064" s="42"/>
      <c r="AH2064" s="42"/>
      <c r="AI2064" s="42"/>
      <c r="AJ2064" s="42"/>
      <c r="AK2064" s="42"/>
      <c r="AL2064" s="42"/>
      <c r="AM2064" s="42"/>
      <c r="AN2064" s="42"/>
    </row>
    <row r="2065" spans="1:40" s="44" customFormat="1" ht="15" customHeight="1" x14ac:dyDescent="0.45">
      <c r="A2065" s="39">
        <v>2062</v>
      </c>
      <c r="B2065" s="42" t="s">
        <v>1525</v>
      </c>
      <c r="C2065" s="192" t="s">
        <v>1526</v>
      </c>
      <c r="E2065" s="42">
        <v>2021</v>
      </c>
      <c r="F2065" s="42"/>
      <c r="G2065" s="42" t="s">
        <v>214</v>
      </c>
      <c r="H2065" s="42"/>
      <c r="I2065" s="42"/>
      <c r="J2065" s="42"/>
      <c r="K2065" s="42"/>
      <c r="L2065" s="42"/>
      <c r="M2065" s="93"/>
      <c r="N2065" s="8" t="s">
        <v>1527</v>
      </c>
      <c r="O2065" s="42" t="s">
        <v>1528</v>
      </c>
      <c r="P2065" s="42" t="s">
        <v>1529</v>
      </c>
      <c r="Q2065" s="42" t="s">
        <v>1530</v>
      </c>
      <c r="R2065" s="42" t="s">
        <v>204</v>
      </c>
      <c r="S2065" s="87" t="s">
        <v>211</v>
      </c>
      <c r="T2065" s="87"/>
      <c r="U2065" s="87"/>
      <c r="V2065" s="87"/>
      <c r="W2065" s="94"/>
      <c r="X2065" s="42"/>
      <c r="Y2065" s="42"/>
      <c r="Z2065" s="42"/>
      <c r="AA2065" s="42"/>
      <c r="AB2065" s="42"/>
      <c r="AC2065" s="42"/>
      <c r="AD2065" s="42"/>
      <c r="AE2065" s="42"/>
      <c r="AF2065" s="42"/>
      <c r="AG2065" s="42"/>
      <c r="AH2065" s="42"/>
      <c r="AI2065" s="42"/>
      <c r="AJ2065" s="42"/>
      <c r="AK2065" s="42"/>
      <c r="AL2065" s="42"/>
      <c r="AM2065" s="42"/>
      <c r="AN2065" s="42"/>
    </row>
    <row r="2066" spans="1:40" s="44" customFormat="1" ht="15" customHeight="1" x14ac:dyDescent="0.45">
      <c r="A2066" s="39">
        <v>2063</v>
      </c>
      <c r="B2066" s="42" t="s">
        <v>1525</v>
      </c>
      <c r="C2066" s="192" t="s">
        <v>1526</v>
      </c>
      <c r="D2066" s="42"/>
      <c r="E2066" s="42">
        <v>2021</v>
      </c>
      <c r="F2066" s="42"/>
      <c r="G2066" s="42" t="s">
        <v>220</v>
      </c>
      <c r="H2066" s="42"/>
      <c r="I2066" s="42"/>
      <c r="J2066" s="42"/>
      <c r="K2066" s="42"/>
      <c r="L2066" s="42"/>
      <c r="M2066" s="93"/>
      <c r="N2066" s="8" t="s">
        <v>1527</v>
      </c>
      <c r="O2066" s="42" t="s">
        <v>1528</v>
      </c>
      <c r="P2066" s="42" t="s">
        <v>1529</v>
      </c>
      <c r="Q2066" s="42" t="s">
        <v>1530</v>
      </c>
      <c r="R2066" s="42" t="s">
        <v>204</v>
      </c>
      <c r="S2066" s="87" t="s">
        <v>211</v>
      </c>
      <c r="T2066" s="87"/>
      <c r="U2066" s="87"/>
      <c r="V2066" s="87"/>
      <c r="W2066" s="94"/>
      <c r="X2066" s="42"/>
      <c r="Y2066" s="42"/>
      <c r="Z2066" s="42"/>
      <c r="AA2066" s="42"/>
      <c r="AB2066" s="42"/>
      <c r="AC2066" s="42"/>
      <c r="AD2066" s="42"/>
      <c r="AE2066" s="42"/>
      <c r="AF2066" s="42"/>
      <c r="AG2066" s="42"/>
      <c r="AH2066" s="42"/>
      <c r="AI2066" s="42"/>
      <c r="AJ2066" s="42"/>
      <c r="AK2066" s="42"/>
      <c r="AL2066" s="42"/>
      <c r="AM2066" s="42"/>
      <c r="AN2066" s="42"/>
    </row>
    <row r="2067" spans="1:40" s="44" customFormat="1" ht="15" customHeight="1" x14ac:dyDescent="0.45">
      <c r="A2067" s="39">
        <v>2064</v>
      </c>
      <c r="B2067" s="42" t="s">
        <v>1525</v>
      </c>
      <c r="C2067" s="192" t="s">
        <v>1526</v>
      </c>
      <c r="D2067" s="42"/>
      <c r="E2067" s="42">
        <v>2021</v>
      </c>
      <c r="F2067" s="39"/>
      <c r="G2067" s="39"/>
      <c r="H2067" s="42"/>
      <c r="I2067" s="42"/>
      <c r="J2067" s="42"/>
      <c r="K2067" s="42"/>
      <c r="L2067" s="42"/>
      <c r="M2067" s="93"/>
      <c r="N2067" s="8" t="s">
        <v>1527</v>
      </c>
      <c r="O2067" s="42" t="s">
        <v>1528</v>
      </c>
      <c r="P2067" s="42" t="s">
        <v>1529</v>
      </c>
      <c r="Q2067" s="42" t="s">
        <v>1530</v>
      </c>
      <c r="R2067" s="42" t="s">
        <v>204</v>
      </c>
      <c r="S2067" s="87" t="s">
        <v>211</v>
      </c>
      <c r="T2067" s="87"/>
      <c r="U2067" s="87"/>
      <c r="V2067" s="87"/>
      <c r="W2067" s="94"/>
      <c r="X2067" s="42"/>
      <c r="Y2067" s="42"/>
      <c r="Z2067" s="42"/>
      <c r="AA2067" s="42"/>
      <c r="AB2067" s="42"/>
      <c r="AC2067" s="42"/>
      <c r="AD2067" s="42"/>
      <c r="AE2067" s="42"/>
      <c r="AF2067" s="42"/>
      <c r="AG2067" s="42"/>
      <c r="AH2067" s="42"/>
      <c r="AI2067" s="42"/>
      <c r="AJ2067" s="42"/>
      <c r="AK2067" s="42"/>
      <c r="AL2067" s="42"/>
      <c r="AM2067" s="42"/>
      <c r="AN2067" s="42"/>
    </row>
    <row r="2068" spans="1:40" s="44" customFormat="1" ht="15" customHeight="1" x14ac:dyDescent="0.45">
      <c r="A2068" s="39">
        <v>2065</v>
      </c>
      <c r="B2068" s="42" t="s">
        <v>1525</v>
      </c>
      <c r="C2068" s="192" t="s">
        <v>1526</v>
      </c>
      <c r="D2068" s="42"/>
      <c r="E2068" s="42">
        <v>2021</v>
      </c>
      <c r="F2068" s="39"/>
      <c r="G2068" s="42"/>
      <c r="H2068" s="42"/>
      <c r="I2068" s="42"/>
      <c r="J2068" s="42"/>
      <c r="K2068" s="42"/>
      <c r="L2068" s="42"/>
      <c r="M2068" s="93"/>
      <c r="N2068" s="8" t="s">
        <v>1527</v>
      </c>
      <c r="O2068" s="42" t="s">
        <v>1528</v>
      </c>
      <c r="P2068" s="42" t="s">
        <v>1529</v>
      </c>
      <c r="Q2068" s="42" t="s">
        <v>1530</v>
      </c>
      <c r="R2068" s="42" t="s">
        <v>204</v>
      </c>
      <c r="S2068" s="87" t="s">
        <v>211</v>
      </c>
      <c r="T2068" s="87"/>
      <c r="U2068" s="87"/>
      <c r="V2068" s="87"/>
      <c r="W2068" s="94"/>
      <c r="X2068" s="42"/>
      <c r="Y2068" s="42"/>
      <c r="Z2068" s="42"/>
      <c r="AA2068" s="42"/>
      <c r="AB2068" s="42"/>
      <c r="AC2068" s="42"/>
      <c r="AD2068" s="42"/>
      <c r="AE2068" s="42"/>
      <c r="AF2068" s="42"/>
      <c r="AG2068" s="42"/>
      <c r="AH2068" s="42"/>
      <c r="AI2068" s="42"/>
      <c r="AJ2068" s="42"/>
      <c r="AK2068" s="42"/>
      <c r="AL2068" s="42"/>
      <c r="AM2068" s="42"/>
      <c r="AN2068" s="42"/>
    </row>
    <row r="2069" spans="1:40" s="44" customFormat="1" ht="15" customHeight="1" x14ac:dyDescent="0.45">
      <c r="A2069" s="39">
        <v>2066</v>
      </c>
      <c r="B2069" s="42" t="s">
        <v>1525</v>
      </c>
      <c r="C2069" s="192" t="s">
        <v>1526</v>
      </c>
      <c r="D2069" s="42"/>
      <c r="E2069" s="42">
        <v>2021</v>
      </c>
      <c r="F2069" s="42"/>
      <c r="G2069" s="42"/>
      <c r="H2069" s="42"/>
      <c r="I2069" s="42"/>
      <c r="J2069" s="42"/>
      <c r="K2069" s="42"/>
      <c r="L2069" s="42"/>
      <c r="M2069" s="93"/>
      <c r="N2069" s="8" t="s">
        <v>1527</v>
      </c>
      <c r="O2069" s="42" t="s">
        <v>1528</v>
      </c>
      <c r="P2069" s="42" t="s">
        <v>1529</v>
      </c>
      <c r="Q2069" s="42" t="s">
        <v>1530</v>
      </c>
      <c r="R2069" s="42" t="s">
        <v>204</v>
      </c>
      <c r="S2069" s="87" t="s">
        <v>211</v>
      </c>
      <c r="T2069" s="87"/>
      <c r="U2069" s="87"/>
      <c r="V2069" s="87"/>
      <c r="W2069" s="94"/>
      <c r="X2069" s="42"/>
      <c r="Y2069" s="42"/>
      <c r="Z2069" s="42"/>
      <c r="AA2069" s="42"/>
      <c r="AB2069" s="42"/>
      <c r="AC2069" s="42"/>
      <c r="AD2069" s="42"/>
      <c r="AE2069" s="42"/>
      <c r="AF2069" s="42"/>
      <c r="AG2069" s="42"/>
      <c r="AH2069" s="42"/>
      <c r="AI2069" s="42"/>
      <c r="AJ2069" s="42"/>
      <c r="AK2069" s="42"/>
      <c r="AL2069" s="42"/>
      <c r="AM2069" s="42"/>
      <c r="AN2069" s="42"/>
    </row>
    <row r="2070" spans="1:40" s="38" customFormat="1" ht="15" customHeight="1" x14ac:dyDescent="0.45">
      <c r="A2070" s="39">
        <v>2067</v>
      </c>
      <c r="B2070" s="40" t="s">
        <v>1525</v>
      </c>
      <c r="C2070" s="195" t="s">
        <v>1526</v>
      </c>
      <c r="D2070" s="40"/>
      <c r="E2070" s="40">
        <v>2021</v>
      </c>
      <c r="F2070" s="40"/>
      <c r="G2070" s="40"/>
      <c r="H2070" s="40"/>
      <c r="I2070" s="40"/>
      <c r="J2070" s="40"/>
      <c r="K2070" s="40"/>
      <c r="L2070" s="40"/>
      <c r="M2070" s="95"/>
      <c r="N2070" s="40" t="s">
        <v>1527</v>
      </c>
      <c r="O2070" s="40" t="s">
        <v>1528</v>
      </c>
      <c r="P2070" s="40" t="s">
        <v>1529</v>
      </c>
      <c r="Q2070" s="40" t="s">
        <v>1530</v>
      </c>
      <c r="R2070" s="40" t="s">
        <v>204</v>
      </c>
      <c r="S2070" s="87" t="s">
        <v>211</v>
      </c>
      <c r="T2070" s="84"/>
      <c r="U2070" s="84"/>
      <c r="V2070" s="84"/>
      <c r="W2070" s="209"/>
      <c r="X2070" s="40"/>
      <c r="Y2070" s="40"/>
      <c r="Z2070" s="40"/>
      <c r="AA2070" s="40"/>
      <c r="AB2070" s="40"/>
      <c r="AC2070" s="40"/>
      <c r="AD2070" s="40"/>
      <c r="AE2070" s="40"/>
      <c r="AF2070" s="40"/>
      <c r="AG2070" s="40"/>
      <c r="AH2070" s="40"/>
      <c r="AI2070" s="40"/>
      <c r="AJ2070" s="40"/>
      <c r="AK2070" s="40"/>
      <c r="AL2070" s="40"/>
      <c r="AM2070" s="40"/>
      <c r="AN2070" s="40"/>
    </row>
    <row r="2071" spans="1:40" s="44" customFormat="1" ht="15" customHeight="1" x14ac:dyDescent="0.45">
      <c r="A2071" s="39">
        <v>2068</v>
      </c>
      <c r="B2071" s="42" t="s">
        <v>1531</v>
      </c>
      <c r="C2071" s="192" t="str">
        <f>'Ref Check'!B179</f>
        <v>Gullström, M., Lyimo, L.D., Dahl, M., Samuelsson, G.S., Eggertsen, M., Anderberg, E., Rasmusson, L.M., Linderholm, H.W., Knudby, A., Bandeira, S. and Nordlund, L.M., 2018. Blue carbon storage in tropical seagrass meadows relates to carbonate stock dynamics, plant–sediment processes, and landscape context: insights from the western Indian Ocean. Ecosystems, 21(3), pp.551-566.</v>
      </c>
      <c r="D2071" s="42"/>
      <c r="E2071" s="42">
        <v>2018</v>
      </c>
      <c r="F2071" s="42"/>
      <c r="G2071" s="42" t="s">
        <v>112</v>
      </c>
      <c r="H2071" s="42"/>
      <c r="I2071" s="42"/>
      <c r="J2071" s="42"/>
      <c r="K2071" s="42"/>
      <c r="L2071" s="42"/>
      <c r="M2071" s="300"/>
      <c r="N2071" s="8" t="s">
        <v>1532</v>
      </c>
      <c r="O2071" s="8" t="s">
        <v>493</v>
      </c>
      <c r="P2071" s="42" t="s">
        <v>1533</v>
      </c>
      <c r="Q2071" s="42" t="s">
        <v>1534</v>
      </c>
      <c r="R2071" s="42" t="s">
        <v>190</v>
      </c>
      <c r="S2071" s="87" t="s">
        <v>211</v>
      </c>
      <c r="T2071" s="87"/>
      <c r="U2071" s="87"/>
      <c r="V2071" s="87"/>
      <c r="W2071" s="94"/>
      <c r="X2071" s="42"/>
      <c r="Y2071" s="42"/>
      <c r="Z2071" s="42"/>
      <c r="AA2071" s="42"/>
      <c r="AB2071" s="42"/>
      <c r="AC2071" s="42"/>
      <c r="AD2071" s="42"/>
      <c r="AE2071" s="42"/>
      <c r="AF2071" s="42"/>
      <c r="AG2071" s="42"/>
      <c r="AH2071" s="42"/>
      <c r="AI2071" s="42"/>
      <c r="AJ2071" s="42"/>
      <c r="AK2071" s="42"/>
      <c r="AL2071" s="42"/>
      <c r="AM2071" s="42"/>
      <c r="AN2071" s="42"/>
    </row>
    <row r="2072" spans="1:40" s="44" customFormat="1" ht="15" customHeight="1" x14ac:dyDescent="0.45">
      <c r="A2072" s="39">
        <v>2069</v>
      </c>
      <c r="B2072" s="42" t="s">
        <v>1531</v>
      </c>
      <c r="C2072" s="192" t="s">
        <v>1535</v>
      </c>
      <c r="D2072" s="42"/>
      <c r="E2072" s="42">
        <v>2018</v>
      </c>
      <c r="F2072" s="42"/>
      <c r="G2072" s="42" t="s">
        <v>214</v>
      </c>
      <c r="H2072" s="42"/>
      <c r="I2072" s="42"/>
      <c r="J2072" s="42"/>
      <c r="K2072" s="42"/>
      <c r="L2072" s="42"/>
      <c r="M2072" s="93"/>
      <c r="N2072" s="8" t="s">
        <v>1532</v>
      </c>
      <c r="O2072" s="8" t="s">
        <v>493</v>
      </c>
      <c r="P2072" s="42" t="s">
        <v>1533</v>
      </c>
      <c r="Q2072" s="42" t="s">
        <v>1534</v>
      </c>
      <c r="R2072" s="42" t="s">
        <v>190</v>
      </c>
      <c r="S2072" s="87" t="s">
        <v>211</v>
      </c>
      <c r="T2072" s="87"/>
      <c r="U2072" s="87"/>
      <c r="V2072" s="87"/>
      <c r="W2072" s="94"/>
      <c r="X2072" s="42"/>
      <c r="Y2072" s="42"/>
      <c r="Z2072" s="42"/>
      <c r="AA2072" s="42"/>
      <c r="AB2072" s="42"/>
      <c r="AC2072" s="42"/>
      <c r="AD2072" s="42"/>
      <c r="AE2072" s="42"/>
      <c r="AF2072" s="42"/>
      <c r="AG2072" s="42"/>
      <c r="AH2072" s="42"/>
      <c r="AI2072" s="42"/>
      <c r="AJ2072" s="42"/>
      <c r="AK2072" s="42"/>
      <c r="AL2072" s="42"/>
      <c r="AM2072" s="42"/>
      <c r="AN2072" s="42"/>
    </row>
    <row r="2073" spans="1:40" s="44" customFormat="1" ht="15" customHeight="1" x14ac:dyDescent="0.45">
      <c r="A2073" s="39">
        <v>2070</v>
      </c>
      <c r="B2073" s="42" t="s">
        <v>1531</v>
      </c>
      <c r="C2073" s="192" t="s">
        <v>1535</v>
      </c>
      <c r="D2073" s="42"/>
      <c r="E2073" s="42">
        <v>2018</v>
      </c>
      <c r="F2073" s="42"/>
      <c r="G2073" s="42" t="s">
        <v>220</v>
      </c>
      <c r="H2073" s="42"/>
      <c r="I2073" s="42"/>
      <c r="J2073" s="42"/>
      <c r="K2073" s="42"/>
      <c r="L2073" s="42"/>
      <c r="M2073" s="93"/>
      <c r="N2073" s="8" t="s">
        <v>1536</v>
      </c>
      <c r="O2073" s="8" t="s">
        <v>835</v>
      </c>
      <c r="P2073" s="42" t="s">
        <v>1537</v>
      </c>
      <c r="Q2073" s="42" t="s">
        <v>1538</v>
      </c>
      <c r="R2073" s="42" t="s">
        <v>190</v>
      </c>
      <c r="S2073" s="87" t="s">
        <v>211</v>
      </c>
      <c r="T2073" s="87"/>
      <c r="U2073" s="87"/>
      <c r="V2073" s="87"/>
      <c r="W2073" s="94"/>
      <c r="X2073" s="42"/>
      <c r="Y2073" s="42"/>
      <c r="Z2073" s="42"/>
      <c r="AA2073" s="42"/>
      <c r="AB2073" s="42"/>
      <c r="AC2073" s="42"/>
      <c r="AD2073" s="42"/>
      <c r="AE2073" s="42"/>
      <c r="AF2073" s="42"/>
      <c r="AG2073" s="42"/>
      <c r="AH2073" s="42"/>
      <c r="AI2073" s="42"/>
      <c r="AJ2073" s="42"/>
      <c r="AK2073" s="42"/>
      <c r="AL2073" s="42"/>
      <c r="AM2073" s="42"/>
      <c r="AN2073" s="42"/>
    </row>
    <row r="2074" spans="1:40" s="44" customFormat="1" ht="15" customHeight="1" x14ac:dyDescent="0.45">
      <c r="A2074" s="39">
        <v>2071</v>
      </c>
      <c r="B2074" s="42" t="s">
        <v>1531</v>
      </c>
      <c r="C2074" s="192" t="s">
        <v>1535</v>
      </c>
      <c r="D2074" s="42"/>
      <c r="E2074" s="42">
        <v>2018</v>
      </c>
      <c r="F2074" s="42"/>
      <c r="G2074" s="42"/>
      <c r="H2074" s="42"/>
      <c r="I2074" s="42"/>
      <c r="J2074" s="42"/>
      <c r="K2074" s="42"/>
      <c r="L2074" s="42"/>
      <c r="M2074" s="93"/>
      <c r="N2074" s="8" t="s">
        <v>1536</v>
      </c>
      <c r="O2074" s="8" t="s">
        <v>835</v>
      </c>
      <c r="P2074" s="42" t="s">
        <v>1537</v>
      </c>
      <c r="Q2074" s="42" t="s">
        <v>1538</v>
      </c>
      <c r="R2074" s="42" t="s">
        <v>190</v>
      </c>
      <c r="S2074" s="87" t="s">
        <v>211</v>
      </c>
      <c r="T2074" s="87"/>
      <c r="U2074" s="87"/>
      <c r="V2074" s="87"/>
      <c r="W2074" s="94"/>
      <c r="X2074" s="42"/>
      <c r="Y2074" s="42"/>
      <c r="Z2074" s="42"/>
      <c r="AA2074" s="42"/>
      <c r="AB2074" s="42"/>
      <c r="AC2074" s="42"/>
      <c r="AD2074" s="42"/>
      <c r="AE2074" s="42"/>
      <c r="AF2074" s="42"/>
      <c r="AG2074" s="42"/>
      <c r="AH2074" s="42"/>
      <c r="AI2074" s="42"/>
      <c r="AJ2074" s="42"/>
      <c r="AK2074" s="42"/>
      <c r="AL2074" s="42"/>
      <c r="AM2074" s="42"/>
      <c r="AN2074" s="42"/>
    </row>
    <row r="2075" spans="1:40" s="44" customFormat="1" ht="15" customHeight="1" x14ac:dyDescent="0.45">
      <c r="A2075" s="39">
        <v>2072</v>
      </c>
      <c r="B2075" s="42" t="s">
        <v>1531</v>
      </c>
      <c r="C2075" s="192" t="s">
        <v>1535</v>
      </c>
      <c r="D2075" s="42"/>
      <c r="E2075" s="42">
        <v>2018</v>
      </c>
      <c r="F2075" s="42"/>
      <c r="G2075" s="42"/>
      <c r="H2075" s="42"/>
      <c r="I2075" s="42"/>
      <c r="J2075" s="42"/>
      <c r="K2075" s="42"/>
      <c r="L2075" s="42"/>
      <c r="M2075" s="93"/>
      <c r="N2075" s="8" t="s">
        <v>1539</v>
      </c>
      <c r="O2075" s="8" t="s">
        <v>493</v>
      </c>
      <c r="P2075" s="42" t="s">
        <v>1540</v>
      </c>
      <c r="Q2075" s="42" t="s">
        <v>1541</v>
      </c>
      <c r="R2075" s="42" t="s">
        <v>190</v>
      </c>
      <c r="S2075" s="87" t="s">
        <v>211</v>
      </c>
      <c r="T2075" s="87"/>
      <c r="U2075" s="87"/>
      <c r="V2075" s="87"/>
      <c r="W2075" s="94"/>
      <c r="X2075" s="42"/>
      <c r="Y2075" s="42"/>
      <c r="Z2075" s="42"/>
      <c r="AA2075" s="42"/>
      <c r="AB2075" s="42"/>
      <c r="AC2075" s="42"/>
      <c r="AD2075" s="42"/>
      <c r="AE2075" s="42"/>
      <c r="AF2075" s="42"/>
      <c r="AG2075" s="42"/>
      <c r="AH2075" s="42"/>
      <c r="AI2075" s="42"/>
      <c r="AJ2075" s="42"/>
      <c r="AK2075" s="42"/>
      <c r="AL2075" s="42"/>
      <c r="AM2075" s="42"/>
      <c r="AN2075" s="42"/>
    </row>
    <row r="2076" spans="1:40" s="44" customFormat="1" ht="15" customHeight="1" x14ac:dyDescent="0.45">
      <c r="A2076" s="39">
        <v>2073</v>
      </c>
      <c r="B2076" s="42" t="s">
        <v>1531</v>
      </c>
      <c r="C2076" s="192" t="s">
        <v>1535</v>
      </c>
      <c r="D2076" s="42"/>
      <c r="E2076" s="42">
        <v>2018</v>
      </c>
      <c r="F2076" s="42"/>
      <c r="G2076" s="42"/>
      <c r="H2076" s="42"/>
      <c r="I2076" s="42"/>
      <c r="J2076" s="42"/>
      <c r="K2076" s="42"/>
      <c r="L2076" s="42"/>
      <c r="M2076" s="93"/>
      <c r="N2076" s="8" t="s">
        <v>1539</v>
      </c>
      <c r="O2076" s="8" t="s">
        <v>493</v>
      </c>
      <c r="P2076" s="42" t="s">
        <v>1540</v>
      </c>
      <c r="Q2076" s="42" t="s">
        <v>1541</v>
      </c>
      <c r="R2076" s="42" t="s">
        <v>190</v>
      </c>
      <c r="S2076" s="87" t="s">
        <v>211</v>
      </c>
      <c r="T2076" s="87"/>
      <c r="U2076" s="87"/>
      <c r="V2076" s="87"/>
      <c r="W2076" s="94"/>
      <c r="X2076" s="42"/>
      <c r="Y2076" s="42"/>
      <c r="Z2076" s="42"/>
      <c r="AA2076" s="42"/>
      <c r="AB2076" s="42"/>
      <c r="AC2076" s="42"/>
      <c r="AD2076" s="42"/>
      <c r="AE2076" s="42"/>
      <c r="AF2076" s="42"/>
      <c r="AG2076" s="42"/>
      <c r="AH2076" s="42"/>
      <c r="AI2076" s="42"/>
      <c r="AJ2076" s="42"/>
      <c r="AK2076" s="42"/>
      <c r="AL2076" s="42"/>
      <c r="AM2076" s="42"/>
      <c r="AN2076" s="42"/>
    </row>
    <row r="2077" spans="1:40" s="44" customFormat="1" ht="15" customHeight="1" x14ac:dyDescent="0.45">
      <c r="A2077" s="39">
        <v>2074</v>
      </c>
      <c r="B2077" s="42" t="s">
        <v>1531</v>
      </c>
      <c r="C2077" s="192" t="s">
        <v>1535</v>
      </c>
      <c r="D2077" s="42"/>
      <c r="E2077" s="42">
        <v>2018</v>
      </c>
      <c r="F2077" s="42"/>
      <c r="G2077" s="42"/>
      <c r="H2077" s="42"/>
      <c r="I2077" s="42"/>
      <c r="J2077" s="42"/>
      <c r="K2077" s="42"/>
      <c r="L2077" s="42"/>
      <c r="M2077" s="93"/>
      <c r="N2077" s="8" t="s">
        <v>1539</v>
      </c>
      <c r="O2077" s="8" t="s">
        <v>493</v>
      </c>
      <c r="P2077" s="42" t="s">
        <v>1540</v>
      </c>
      <c r="Q2077" s="42" t="s">
        <v>1541</v>
      </c>
      <c r="R2077" s="42" t="s">
        <v>190</v>
      </c>
      <c r="S2077" s="87" t="s">
        <v>211</v>
      </c>
      <c r="T2077" s="87"/>
      <c r="U2077" s="87"/>
      <c r="V2077" s="87"/>
      <c r="W2077" s="94"/>
      <c r="X2077" s="42"/>
      <c r="Y2077" s="42"/>
      <c r="Z2077" s="42"/>
      <c r="AA2077" s="42"/>
      <c r="AB2077" s="42"/>
      <c r="AC2077" s="42"/>
      <c r="AD2077" s="42"/>
      <c r="AE2077" s="42"/>
      <c r="AF2077" s="42"/>
      <c r="AG2077" s="42"/>
      <c r="AH2077" s="42"/>
      <c r="AI2077" s="42"/>
      <c r="AJ2077" s="42"/>
      <c r="AK2077" s="42"/>
      <c r="AL2077" s="42"/>
      <c r="AM2077" s="42"/>
      <c r="AN2077" s="42"/>
    </row>
    <row r="2078" spans="1:40" s="44" customFormat="1" ht="15" customHeight="1" x14ac:dyDescent="0.45">
      <c r="A2078" s="39">
        <v>2075</v>
      </c>
      <c r="B2078" s="42" t="s">
        <v>1531</v>
      </c>
      <c r="C2078" s="192" t="s">
        <v>1535</v>
      </c>
      <c r="D2078" s="42"/>
      <c r="E2078" s="42">
        <v>2018</v>
      </c>
      <c r="F2078" s="42"/>
      <c r="G2078" s="42"/>
      <c r="H2078" s="42"/>
      <c r="I2078" s="42"/>
      <c r="J2078" s="42"/>
      <c r="K2078" s="42"/>
      <c r="L2078" s="42"/>
      <c r="M2078" s="93"/>
      <c r="N2078" s="8" t="s">
        <v>1532</v>
      </c>
      <c r="O2078" s="8" t="s">
        <v>493</v>
      </c>
      <c r="P2078" s="42" t="s">
        <v>1533</v>
      </c>
      <c r="Q2078" s="42" t="s">
        <v>1534</v>
      </c>
      <c r="R2078" s="42" t="s">
        <v>190</v>
      </c>
      <c r="S2078" s="87" t="s">
        <v>211</v>
      </c>
      <c r="T2078" s="87"/>
      <c r="U2078" s="87"/>
      <c r="V2078" s="87"/>
      <c r="W2078" s="94"/>
      <c r="X2078" s="42"/>
      <c r="Y2078" s="42"/>
      <c r="Z2078" s="42"/>
      <c r="AA2078" s="42"/>
      <c r="AB2078" s="42"/>
      <c r="AC2078" s="42"/>
      <c r="AD2078" s="42"/>
      <c r="AE2078" s="42"/>
      <c r="AF2078" s="42"/>
      <c r="AG2078" s="42"/>
      <c r="AH2078" s="42"/>
      <c r="AI2078" s="42"/>
      <c r="AJ2078" s="42"/>
      <c r="AK2078" s="42"/>
      <c r="AL2078" s="42"/>
      <c r="AM2078" s="42"/>
      <c r="AN2078" s="42"/>
    </row>
    <row r="2079" spans="1:40" s="44" customFormat="1" ht="15" customHeight="1" x14ac:dyDescent="0.45">
      <c r="A2079" s="39">
        <v>2076</v>
      </c>
      <c r="B2079" s="42" t="s">
        <v>1531</v>
      </c>
      <c r="C2079" s="192" t="s">
        <v>1535</v>
      </c>
      <c r="D2079" s="42"/>
      <c r="E2079" s="42">
        <v>2018</v>
      </c>
      <c r="F2079" s="42"/>
      <c r="G2079" s="42"/>
      <c r="H2079" s="42"/>
      <c r="I2079" s="42"/>
      <c r="J2079" s="42"/>
      <c r="K2079" s="42"/>
      <c r="L2079" s="42"/>
      <c r="M2079" s="93"/>
      <c r="N2079" s="8" t="s">
        <v>1532</v>
      </c>
      <c r="O2079" s="8" t="s">
        <v>493</v>
      </c>
      <c r="P2079" s="42" t="s">
        <v>1533</v>
      </c>
      <c r="Q2079" s="42" t="s">
        <v>1534</v>
      </c>
      <c r="R2079" s="42" t="s">
        <v>190</v>
      </c>
      <c r="S2079" s="87" t="s">
        <v>211</v>
      </c>
      <c r="T2079" s="87"/>
      <c r="U2079" s="87"/>
      <c r="V2079" s="87"/>
      <c r="W2079" s="94"/>
      <c r="X2079" s="42"/>
      <c r="Y2079" s="42"/>
      <c r="Z2079" s="42"/>
      <c r="AA2079" s="42"/>
      <c r="AB2079" s="42"/>
      <c r="AC2079" s="42"/>
      <c r="AD2079" s="42"/>
      <c r="AE2079" s="42"/>
      <c r="AF2079" s="42"/>
      <c r="AG2079" s="42"/>
      <c r="AH2079" s="42"/>
      <c r="AI2079" s="42"/>
      <c r="AJ2079" s="42"/>
      <c r="AK2079" s="42"/>
      <c r="AL2079" s="42"/>
      <c r="AM2079" s="42"/>
      <c r="AN2079" s="42"/>
    </row>
    <row r="2080" spans="1:40" s="44" customFormat="1" ht="15" customHeight="1" x14ac:dyDescent="0.45">
      <c r="A2080" s="39">
        <v>2077</v>
      </c>
      <c r="B2080" s="42" t="s">
        <v>1531</v>
      </c>
      <c r="C2080" s="192" t="s">
        <v>1535</v>
      </c>
      <c r="D2080" s="42"/>
      <c r="E2080" s="42">
        <v>2018</v>
      </c>
      <c r="F2080" s="42"/>
      <c r="G2080" s="42"/>
      <c r="H2080" s="42"/>
      <c r="I2080" s="42"/>
      <c r="J2080" s="42"/>
      <c r="K2080" s="42"/>
      <c r="L2080" s="42"/>
      <c r="M2080" s="93"/>
      <c r="N2080" s="8" t="s">
        <v>1539</v>
      </c>
      <c r="O2080" s="8" t="s">
        <v>493</v>
      </c>
      <c r="P2080" s="42" t="s">
        <v>1540</v>
      </c>
      <c r="Q2080" s="42" t="s">
        <v>1541</v>
      </c>
      <c r="R2080" s="42" t="s">
        <v>190</v>
      </c>
      <c r="S2080" s="87" t="s">
        <v>211</v>
      </c>
      <c r="T2080" s="87"/>
      <c r="U2080" s="87"/>
      <c r="V2080" s="87"/>
      <c r="W2080" s="94"/>
      <c r="X2080" s="42"/>
      <c r="Y2080" s="42"/>
      <c r="Z2080" s="42"/>
      <c r="AA2080" s="42"/>
      <c r="AB2080" s="42"/>
      <c r="AC2080" s="42"/>
      <c r="AD2080" s="42"/>
      <c r="AE2080" s="42"/>
      <c r="AF2080" s="42"/>
      <c r="AG2080" s="42"/>
      <c r="AH2080" s="42"/>
      <c r="AI2080" s="42"/>
      <c r="AJ2080" s="42"/>
      <c r="AK2080" s="42"/>
      <c r="AL2080" s="42"/>
      <c r="AM2080" s="42"/>
      <c r="AN2080" s="42"/>
    </row>
    <row r="2081" spans="1:41" s="44" customFormat="1" ht="15" customHeight="1" x14ac:dyDescent="0.45">
      <c r="A2081" s="39">
        <v>2078</v>
      </c>
      <c r="B2081" s="42" t="s">
        <v>1531</v>
      </c>
      <c r="C2081" s="192" t="s">
        <v>1535</v>
      </c>
      <c r="D2081" s="42"/>
      <c r="E2081" s="42">
        <v>2018</v>
      </c>
      <c r="F2081" s="42"/>
      <c r="G2081" s="42"/>
      <c r="H2081" s="42"/>
      <c r="I2081" s="42"/>
      <c r="J2081" s="42"/>
      <c r="K2081" s="42"/>
      <c r="L2081" s="42"/>
      <c r="M2081" s="93"/>
      <c r="N2081" s="8" t="s">
        <v>1539</v>
      </c>
      <c r="O2081" s="8" t="s">
        <v>493</v>
      </c>
      <c r="P2081" s="42" t="s">
        <v>1540</v>
      </c>
      <c r="Q2081" s="42" t="s">
        <v>1541</v>
      </c>
      <c r="R2081" s="42" t="s">
        <v>190</v>
      </c>
      <c r="S2081" s="87" t="s">
        <v>211</v>
      </c>
      <c r="T2081" s="87"/>
      <c r="U2081" s="87"/>
      <c r="V2081" s="87"/>
      <c r="W2081" s="94"/>
      <c r="X2081" s="42"/>
      <c r="Y2081" s="42"/>
      <c r="Z2081" s="42"/>
      <c r="AA2081" s="42"/>
      <c r="AB2081" s="42"/>
      <c r="AC2081" s="42"/>
      <c r="AD2081" s="42"/>
      <c r="AE2081" s="42"/>
      <c r="AF2081" s="42"/>
      <c r="AG2081" s="42"/>
      <c r="AH2081" s="42"/>
      <c r="AI2081" s="42"/>
      <c r="AJ2081" s="42"/>
      <c r="AK2081" s="42"/>
      <c r="AL2081" s="42"/>
      <c r="AM2081" s="42"/>
      <c r="AN2081" s="42"/>
    </row>
    <row r="2082" spans="1:41" s="44" customFormat="1" ht="15" customHeight="1" x14ac:dyDescent="0.45">
      <c r="A2082" s="39">
        <v>2079</v>
      </c>
      <c r="B2082" s="42" t="s">
        <v>1531</v>
      </c>
      <c r="C2082" s="192" t="s">
        <v>1535</v>
      </c>
      <c r="D2082" s="42"/>
      <c r="E2082" s="42">
        <v>2018</v>
      </c>
      <c r="F2082" s="42"/>
      <c r="G2082" s="42"/>
      <c r="H2082" s="42"/>
      <c r="I2082" s="42"/>
      <c r="J2082" s="42"/>
      <c r="K2082" s="42"/>
      <c r="L2082" s="42"/>
      <c r="M2082" s="93"/>
      <c r="N2082" s="8" t="s">
        <v>1532</v>
      </c>
      <c r="O2082" s="8" t="s">
        <v>493</v>
      </c>
      <c r="P2082" s="42" t="s">
        <v>1533</v>
      </c>
      <c r="Q2082" s="42" t="s">
        <v>1534</v>
      </c>
      <c r="R2082" s="42" t="s">
        <v>190</v>
      </c>
      <c r="S2082" s="87" t="s">
        <v>211</v>
      </c>
      <c r="T2082" s="87"/>
      <c r="U2082" s="87"/>
      <c r="V2082" s="87"/>
      <c r="W2082" s="94"/>
      <c r="X2082" s="42"/>
      <c r="Y2082" s="42"/>
      <c r="Z2082" s="42"/>
      <c r="AA2082" s="42"/>
      <c r="AB2082" s="42"/>
      <c r="AC2082" s="42"/>
      <c r="AD2082" s="42"/>
      <c r="AE2082" s="42"/>
      <c r="AF2082" s="42"/>
      <c r="AG2082" s="42"/>
      <c r="AH2082" s="42"/>
      <c r="AI2082" s="42"/>
      <c r="AJ2082" s="42"/>
      <c r="AK2082" s="42"/>
      <c r="AL2082" s="42"/>
      <c r="AM2082" s="42"/>
      <c r="AN2082" s="42"/>
    </row>
    <row r="2083" spans="1:41" s="44" customFormat="1" ht="15" customHeight="1" x14ac:dyDescent="0.45">
      <c r="A2083" s="39">
        <v>2080</v>
      </c>
      <c r="B2083" s="42" t="s">
        <v>1531</v>
      </c>
      <c r="C2083" s="192" t="s">
        <v>1535</v>
      </c>
      <c r="D2083" s="42"/>
      <c r="E2083" s="42">
        <v>2018</v>
      </c>
      <c r="F2083" s="42"/>
      <c r="G2083" s="42"/>
      <c r="H2083" s="42"/>
      <c r="I2083" s="42"/>
      <c r="J2083" s="42"/>
      <c r="K2083" s="42"/>
      <c r="L2083" s="42"/>
      <c r="M2083" s="93"/>
      <c r="N2083" s="8" t="s">
        <v>1532</v>
      </c>
      <c r="O2083" s="8" t="s">
        <v>493</v>
      </c>
      <c r="P2083" s="42" t="s">
        <v>1533</v>
      </c>
      <c r="Q2083" s="42" t="s">
        <v>1534</v>
      </c>
      <c r="R2083" s="42" t="s">
        <v>190</v>
      </c>
      <c r="S2083" s="87" t="s">
        <v>211</v>
      </c>
      <c r="T2083" s="87"/>
      <c r="U2083" s="87"/>
      <c r="V2083" s="87"/>
      <c r="W2083" s="94"/>
      <c r="X2083" s="42"/>
      <c r="Y2083" s="42"/>
      <c r="Z2083" s="42"/>
      <c r="AA2083" s="42"/>
      <c r="AB2083" s="42"/>
      <c r="AC2083" s="42"/>
      <c r="AD2083" s="42"/>
      <c r="AE2083" s="42"/>
      <c r="AF2083" s="42"/>
      <c r="AG2083" s="42"/>
      <c r="AH2083" s="42"/>
      <c r="AI2083" s="42"/>
      <c r="AJ2083" s="42"/>
      <c r="AK2083" s="42"/>
      <c r="AL2083" s="42"/>
      <c r="AM2083" s="42"/>
      <c r="AN2083" s="42"/>
    </row>
    <row r="2084" spans="1:41" s="44" customFormat="1" ht="15" customHeight="1" x14ac:dyDescent="0.45">
      <c r="A2084" s="39">
        <v>2081</v>
      </c>
      <c r="B2084" s="42" t="s">
        <v>1531</v>
      </c>
      <c r="C2084" s="192" t="s">
        <v>1535</v>
      </c>
      <c r="D2084" s="42"/>
      <c r="E2084" s="42">
        <v>2018</v>
      </c>
      <c r="F2084" s="42"/>
      <c r="G2084" s="42"/>
      <c r="H2084" s="42"/>
      <c r="I2084" s="42"/>
      <c r="J2084" s="42"/>
      <c r="K2084" s="42"/>
      <c r="L2084" s="42"/>
      <c r="M2084" s="93"/>
      <c r="N2084" s="8" t="s">
        <v>1532</v>
      </c>
      <c r="O2084" s="8" t="s">
        <v>493</v>
      </c>
      <c r="P2084" s="42" t="s">
        <v>1533</v>
      </c>
      <c r="Q2084" s="42" t="s">
        <v>1534</v>
      </c>
      <c r="R2084" s="42" t="s">
        <v>190</v>
      </c>
      <c r="S2084" s="87" t="s">
        <v>211</v>
      </c>
      <c r="T2084" s="87"/>
      <c r="U2084" s="87"/>
      <c r="V2084" s="87"/>
      <c r="W2084" s="94"/>
      <c r="X2084" s="42"/>
      <c r="Y2084" s="42"/>
      <c r="Z2084" s="42"/>
      <c r="AA2084" s="42"/>
      <c r="AB2084" s="42"/>
      <c r="AC2084" s="42"/>
      <c r="AD2084" s="42"/>
      <c r="AE2084" s="42"/>
      <c r="AF2084" s="42"/>
      <c r="AG2084" s="42"/>
      <c r="AH2084" s="42"/>
      <c r="AI2084" s="42"/>
      <c r="AJ2084" s="42"/>
      <c r="AK2084" s="42"/>
      <c r="AL2084" s="42"/>
      <c r="AM2084" s="42"/>
      <c r="AN2084" s="42"/>
    </row>
    <row r="2085" spans="1:41" ht="15" customHeight="1" x14ac:dyDescent="0.45">
      <c r="A2085" s="39">
        <v>2082</v>
      </c>
      <c r="B2085" s="8" t="s">
        <v>1531</v>
      </c>
      <c r="C2085" s="32" t="s">
        <v>1535</v>
      </c>
      <c r="E2085" s="42">
        <v>2018</v>
      </c>
      <c r="F2085" s="42"/>
      <c r="M2085" s="93"/>
      <c r="N2085" s="8" t="s">
        <v>1536</v>
      </c>
      <c r="O2085" s="8" t="s">
        <v>835</v>
      </c>
      <c r="P2085" s="8" t="s">
        <v>1537</v>
      </c>
      <c r="Q2085" s="42" t="s">
        <v>1538</v>
      </c>
      <c r="R2085" s="42" t="s">
        <v>190</v>
      </c>
      <c r="S2085" s="87" t="s">
        <v>211</v>
      </c>
      <c r="T2085" s="87"/>
      <c r="U2085" s="87"/>
      <c r="V2085" s="87"/>
      <c r="W2085" s="94"/>
    </row>
    <row r="2086" spans="1:41" ht="15" customHeight="1" x14ac:dyDescent="0.45">
      <c r="A2086" s="39">
        <v>2083</v>
      </c>
      <c r="B2086" s="8" t="s">
        <v>1531</v>
      </c>
      <c r="C2086" s="32" t="s">
        <v>1535</v>
      </c>
      <c r="E2086" s="42">
        <v>2018</v>
      </c>
      <c r="F2086" s="42"/>
      <c r="M2086" s="93"/>
      <c r="N2086" s="8" t="s">
        <v>1536</v>
      </c>
      <c r="O2086" s="8" t="s">
        <v>835</v>
      </c>
      <c r="P2086" s="8" t="s">
        <v>1537</v>
      </c>
      <c r="Q2086" s="42" t="s">
        <v>1538</v>
      </c>
      <c r="R2086" s="42" t="s">
        <v>190</v>
      </c>
      <c r="S2086" s="87" t="s">
        <v>211</v>
      </c>
      <c r="T2086" s="87"/>
      <c r="U2086" s="87"/>
      <c r="V2086" s="87"/>
      <c r="W2086" s="94"/>
    </row>
    <row r="2087" spans="1:41" ht="15" customHeight="1" x14ac:dyDescent="0.45">
      <c r="A2087" s="39">
        <v>2084</v>
      </c>
      <c r="B2087" s="8" t="s">
        <v>1531</v>
      </c>
      <c r="C2087" s="32" t="s">
        <v>1535</v>
      </c>
      <c r="E2087" s="42">
        <v>2018</v>
      </c>
      <c r="F2087" s="42"/>
      <c r="M2087" s="93"/>
      <c r="N2087" s="8" t="s">
        <v>1539</v>
      </c>
      <c r="O2087" s="8" t="s">
        <v>493</v>
      </c>
      <c r="P2087" s="42" t="s">
        <v>1540</v>
      </c>
      <c r="Q2087" s="42" t="s">
        <v>1541</v>
      </c>
      <c r="R2087" s="42" t="s">
        <v>190</v>
      </c>
      <c r="S2087" s="87" t="s">
        <v>211</v>
      </c>
      <c r="T2087" s="87"/>
      <c r="U2087" s="87"/>
      <c r="V2087" s="87"/>
      <c r="W2087" s="94"/>
    </row>
    <row r="2088" spans="1:41" ht="15" customHeight="1" x14ac:dyDescent="0.45">
      <c r="A2088" s="39">
        <v>2085</v>
      </c>
      <c r="B2088" s="8" t="s">
        <v>1531</v>
      </c>
      <c r="C2088" s="32" t="s">
        <v>1535</v>
      </c>
      <c r="E2088" s="42">
        <v>2018</v>
      </c>
      <c r="F2088" s="42"/>
      <c r="M2088" s="93"/>
      <c r="N2088" s="8" t="s">
        <v>1539</v>
      </c>
      <c r="O2088" s="8" t="s">
        <v>493</v>
      </c>
      <c r="P2088" s="42" t="s">
        <v>1540</v>
      </c>
      <c r="Q2088" s="42" t="s">
        <v>1541</v>
      </c>
      <c r="R2088" s="42" t="s">
        <v>190</v>
      </c>
      <c r="S2088" s="87" t="s">
        <v>211</v>
      </c>
      <c r="T2088" s="87"/>
      <c r="U2088" s="87"/>
      <c r="V2088" s="87"/>
      <c r="W2088" s="94"/>
    </row>
    <row r="2089" spans="1:41" ht="15" customHeight="1" x14ac:dyDescent="0.45">
      <c r="A2089" s="39">
        <v>2086</v>
      </c>
      <c r="B2089" s="8" t="s">
        <v>1531</v>
      </c>
      <c r="C2089" s="32" t="s">
        <v>1535</v>
      </c>
      <c r="E2089" s="42">
        <v>2018</v>
      </c>
      <c r="F2089" s="42"/>
      <c r="M2089" s="93"/>
      <c r="N2089" s="8" t="s">
        <v>1539</v>
      </c>
      <c r="O2089" s="8" t="s">
        <v>493</v>
      </c>
      <c r="P2089" s="42" t="s">
        <v>1540</v>
      </c>
      <c r="Q2089" s="42" t="s">
        <v>1541</v>
      </c>
      <c r="R2089" s="42" t="s">
        <v>190</v>
      </c>
      <c r="S2089" s="87" t="s">
        <v>211</v>
      </c>
      <c r="T2089" s="87"/>
      <c r="U2089" s="87"/>
      <c r="V2089" s="87"/>
      <c r="W2089" s="94"/>
    </row>
    <row r="2090" spans="1:41" ht="15" customHeight="1" x14ac:dyDescent="0.45">
      <c r="A2090" s="39">
        <v>2087</v>
      </c>
      <c r="B2090" s="8" t="s">
        <v>1531</v>
      </c>
      <c r="C2090" s="32" t="s">
        <v>1535</v>
      </c>
      <c r="E2090" s="42">
        <v>2018</v>
      </c>
      <c r="F2090" s="42"/>
      <c r="M2090" s="93"/>
      <c r="N2090" s="8" t="s">
        <v>1532</v>
      </c>
      <c r="O2090" s="8" t="s">
        <v>493</v>
      </c>
      <c r="P2090" s="42" t="s">
        <v>1533</v>
      </c>
      <c r="Q2090" s="42" t="s">
        <v>1534</v>
      </c>
      <c r="R2090" s="42" t="s">
        <v>190</v>
      </c>
      <c r="S2090" s="87" t="s">
        <v>211</v>
      </c>
      <c r="T2090" s="87"/>
      <c r="U2090" s="87"/>
      <c r="V2090" s="87"/>
      <c r="W2090" s="94"/>
    </row>
    <row r="2091" spans="1:41" ht="15" customHeight="1" x14ac:dyDescent="0.45">
      <c r="A2091" s="39">
        <v>2088</v>
      </c>
      <c r="B2091" s="8" t="s">
        <v>1531</v>
      </c>
      <c r="C2091" s="32" t="s">
        <v>1535</v>
      </c>
      <c r="E2091" s="42">
        <v>2018</v>
      </c>
      <c r="F2091" s="42"/>
      <c r="M2091" s="93"/>
      <c r="N2091" s="8" t="s">
        <v>1532</v>
      </c>
      <c r="O2091" s="8" t="s">
        <v>493</v>
      </c>
      <c r="P2091" s="42" t="s">
        <v>1533</v>
      </c>
      <c r="Q2091" s="42" t="s">
        <v>1534</v>
      </c>
      <c r="R2091" s="42" t="s">
        <v>190</v>
      </c>
      <c r="S2091" s="87" t="s">
        <v>211</v>
      </c>
      <c r="T2091" s="87"/>
      <c r="U2091" s="87"/>
      <c r="V2091" s="87"/>
      <c r="W2091" s="94"/>
    </row>
    <row r="2092" spans="1:41" ht="15" customHeight="1" x14ac:dyDescent="0.45">
      <c r="A2092" s="39">
        <v>2089</v>
      </c>
      <c r="B2092" s="8" t="s">
        <v>1531</v>
      </c>
      <c r="C2092" s="32" t="s">
        <v>1535</v>
      </c>
      <c r="E2092" s="42">
        <v>2018</v>
      </c>
      <c r="F2092" s="42"/>
      <c r="M2092" s="93"/>
      <c r="N2092" s="8" t="s">
        <v>1532</v>
      </c>
      <c r="O2092" s="8" t="s">
        <v>493</v>
      </c>
      <c r="P2092" s="42" t="s">
        <v>1533</v>
      </c>
      <c r="Q2092" s="42" t="s">
        <v>1534</v>
      </c>
      <c r="R2092" s="42" t="s">
        <v>190</v>
      </c>
      <c r="S2092" s="87" t="s">
        <v>211</v>
      </c>
      <c r="T2092" s="87"/>
      <c r="U2092" s="87"/>
      <c r="V2092" s="87"/>
      <c r="W2092" s="94"/>
    </row>
    <row r="2093" spans="1:41" ht="15" customHeight="1" x14ac:dyDescent="0.45">
      <c r="A2093" s="39">
        <v>2090</v>
      </c>
      <c r="B2093" s="8" t="s">
        <v>1531</v>
      </c>
      <c r="C2093" s="32" t="s">
        <v>1535</v>
      </c>
      <c r="E2093" s="42">
        <v>2018</v>
      </c>
      <c r="F2093" s="42"/>
      <c r="M2093" s="93"/>
      <c r="N2093" s="8" t="s">
        <v>1539</v>
      </c>
      <c r="O2093" s="8" t="s">
        <v>493</v>
      </c>
      <c r="P2093" s="42" t="s">
        <v>1540</v>
      </c>
      <c r="Q2093" s="42" t="s">
        <v>1534</v>
      </c>
      <c r="R2093" s="42" t="s">
        <v>190</v>
      </c>
      <c r="S2093" s="87" t="s">
        <v>211</v>
      </c>
      <c r="T2093" s="87"/>
      <c r="U2093" s="87"/>
      <c r="V2093" s="87"/>
      <c r="W2093" s="94"/>
    </row>
    <row r="2094" spans="1:41" ht="15" customHeight="1" x14ac:dyDescent="0.45">
      <c r="A2094" s="39">
        <v>2091</v>
      </c>
      <c r="B2094" s="8" t="s">
        <v>1531</v>
      </c>
      <c r="C2094" s="32" t="s">
        <v>1535</v>
      </c>
      <c r="E2094" s="42">
        <v>2018</v>
      </c>
      <c r="F2094" s="42"/>
      <c r="M2094" s="93"/>
      <c r="N2094" s="8" t="s">
        <v>1536</v>
      </c>
      <c r="O2094" s="8" t="s">
        <v>835</v>
      </c>
      <c r="P2094" s="8" t="s">
        <v>1537</v>
      </c>
      <c r="Q2094" s="42" t="s">
        <v>1538</v>
      </c>
      <c r="R2094" s="42" t="s">
        <v>190</v>
      </c>
      <c r="S2094" s="87" t="s">
        <v>211</v>
      </c>
      <c r="T2094" s="87"/>
      <c r="U2094" s="87"/>
      <c r="V2094" s="87"/>
      <c r="W2094" s="94"/>
    </row>
    <row r="2095" spans="1:41" ht="15" customHeight="1" x14ac:dyDescent="0.45">
      <c r="A2095" s="39">
        <v>2092</v>
      </c>
      <c r="B2095" s="8" t="s">
        <v>1531</v>
      </c>
      <c r="C2095" s="32" t="s">
        <v>1535</v>
      </c>
      <c r="E2095" s="42">
        <v>2018</v>
      </c>
      <c r="F2095" s="42"/>
      <c r="M2095" s="93"/>
      <c r="N2095" s="8" t="s">
        <v>1536</v>
      </c>
      <c r="O2095" s="8" t="s">
        <v>835</v>
      </c>
      <c r="P2095" s="8" t="s">
        <v>1537</v>
      </c>
      <c r="Q2095" s="42" t="s">
        <v>1538</v>
      </c>
      <c r="R2095" s="42" t="s">
        <v>190</v>
      </c>
      <c r="S2095" s="87" t="s">
        <v>211</v>
      </c>
      <c r="T2095" s="87"/>
      <c r="U2095" s="87"/>
      <c r="V2095" s="87"/>
      <c r="W2095" s="94"/>
    </row>
    <row r="2096" spans="1:41" s="38" customFormat="1" ht="15" customHeight="1" x14ac:dyDescent="0.45">
      <c r="A2096" s="39">
        <v>2093</v>
      </c>
      <c r="B2096" s="40" t="s">
        <v>1531</v>
      </c>
      <c r="C2096" s="195" t="s">
        <v>1535</v>
      </c>
      <c r="D2096" s="40"/>
      <c r="E2096" s="40">
        <v>2018</v>
      </c>
      <c r="F2096" s="40"/>
      <c r="G2096" s="40"/>
      <c r="H2096" s="40"/>
      <c r="I2096" s="40"/>
      <c r="J2096" s="40"/>
      <c r="K2096" s="40"/>
      <c r="L2096" s="40"/>
      <c r="M2096" s="95"/>
      <c r="N2096" s="40" t="s">
        <v>1539</v>
      </c>
      <c r="O2096" s="40" t="s">
        <v>493</v>
      </c>
      <c r="P2096" s="40" t="s">
        <v>1540</v>
      </c>
      <c r="Q2096" s="40" t="s">
        <v>1541</v>
      </c>
      <c r="R2096" s="40" t="s">
        <v>190</v>
      </c>
      <c r="S2096" s="87" t="s">
        <v>211</v>
      </c>
      <c r="T2096" s="84"/>
      <c r="U2096" s="84"/>
      <c r="V2096" s="84"/>
      <c r="W2096" s="209"/>
      <c r="X2096" s="40"/>
      <c r="Y2096" s="40"/>
      <c r="Z2096" s="40"/>
      <c r="AA2096" s="40"/>
      <c r="AB2096" s="40"/>
      <c r="AC2096" s="40"/>
      <c r="AD2096" s="40"/>
      <c r="AE2096" s="40"/>
      <c r="AF2096" s="40"/>
      <c r="AG2096" s="40"/>
      <c r="AH2096" s="40"/>
      <c r="AI2096" s="152"/>
      <c r="AJ2096" s="40"/>
      <c r="AK2096" s="152"/>
      <c r="AL2096" s="40"/>
      <c r="AM2096" s="40"/>
      <c r="AN2096" s="40"/>
      <c r="AO2096" s="213"/>
    </row>
    <row r="2097" spans="1:23" ht="15" customHeight="1" x14ac:dyDescent="0.45">
      <c r="A2097" s="39">
        <v>2094</v>
      </c>
      <c r="B2097" s="8" t="s">
        <v>1542</v>
      </c>
      <c r="C2097" s="32" t="str">
        <f>'Ref Check'!B180</f>
        <v>Gullström, M., Dahl, M., Lindén, O., Vorhies, F., Forsberg, S., Ismail, R. O., &amp; Björk, M. (2021). Coastal blue carbon stocks in Tanzania and Mozambique: support for climate adaptation and mitigation actions.</v>
      </c>
      <c r="E2097" s="8">
        <v>2021</v>
      </c>
      <c r="G2097" s="42" t="s">
        <v>112</v>
      </c>
      <c r="M2097" s="300"/>
      <c r="N2097" s="8" t="s">
        <v>1539</v>
      </c>
      <c r="O2097" s="8" t="s">
        <v>493</v>
      </c>
      <c r="P2097" s="8" t="s">
        <v>1543</v>
      </c>
      <c r="Q2097" s="8" t="s">
        <v>1544</v>
      </c>
      <c r="R2097" s="42" t="s">
        <v>190</v>
      </c>
      <c r="S2097" s="87" t="s">
        <v>211</v>
      </c>
      <c r="T2097" s="87"/>
      <c r="U2097" s="87"/>
      <c r="V2097" s="87"/>
      <c r="W2097" s="94"/>
    </row>
    <row r="2098" spans="1:23" ht="15" customHeight="1" x14ac:dyDescent="0.45">
      <c r="A2098" s="39">
        <v>2095</v>
      </c>
      <c r="B2098" s="8" t="s">
        <v>1542</v>
      </c>
      <c r="C2098" s="32" t="s">
        <v>1545</v>
      </c>
      <c r="E2098" s="8">
        <v>2021</v>
      </c>
      <c r="G2098" s="42" t="s">
        <v>214</v>
      </c>
      <c r="M2098" s="93"/>
      <c r="N2098" s="8" t="s">
        <v>1539</v>
      </c>
      <c r="O2098" s="8" t="s">
        <v>493</v>
      </c>
      <c r="P2098" s="8" t="s">
        <v>1543</v>
      </c>
      <c r="Q2098" s="8" t="s">
        <v>1544</v>
      </c>
      <c r="R2098" s="42" t="s">
        <v>190</v>
      </c>
      <c r="S2098" s="87" t="s">
        <v>211</v>
      </c>
      <c r="T2098" s="87"/>
      <c r="U2098" s="87"/>
      <c r="V2098" s="87"/>
      <c r="W2098" s="94"/>
    </row>
    <row r="2099" spans="1:23" ht="15" customHeight="1" x14ac:dyDescent="0.45">
      <c r="A2099" s="39">
        <v>2096</v>
      </c>
      <c r="B2099" s="8" t="s">
        <v>1542</v>
      </c>
      <c r="C2099" s="32" t="s">
        <v>1545</v>
      </c>
      <c r="E2099" s="8">
        <v>2021</v>
      </c>
      <c r="G2099" s="42" t="s">
        <v>220</v>
      </c>
      <c r="M2099" s="93"/>
      <c r="N2099" s="8" t="s">
        <v>1539</v>
      </c>
      <c r="O2099" s="8" t="s">
        <v>493</v>
      </c>
      <c r="P2099" s="8" t="s">
        <v>1543</v>
      </c>
      <c r="Q2099" s="8" t="s">
        <v>1544</v>
      </c>
      <c r="R2099" s="42" t="s">
        <v>190</v>
      </c>
      <c r="S2099" s="87" t="s">
        <v>211</v>
      </c>
      <c r="T2099" s="87"/>
      <c r="U2099" s="87"/>
      <c r="V2099" s="87"/>
      <c r="W2099" s="94"/>
    </row>
    <row r="2100" spans="1:23" ht="15" customHeight="1" x14ac:dyDescent="0.45">
      <c r="A2100" s="39">
        <v>2097</v>
      </c>
      <c r="B2100" s="8" t="s">
        <v>1542</v>
      </c>
      <c r="C2100" s="32" t="s">
        <v>1545</v>
      </c>
      <c r="E2100" s="8">
        <v>2021</v>
      </c>
      <c r="M2100" s="93"/>
      <c r="N2100" s="8" t="s">
        <v>1539</v>
      </c>
      <c r="O2100" s="8" t="s">
        <v>493</v>
      </c>
      <c r="P2100" s="8" t="s">
        <v>1543</v>
      </c>
      <c r="Q2100" s="8" t="s">
        <v>1544</v>
      </c>
      <c r="R2100" s="42" t="s">
        <v>190</v>
      </c>
      <c r="S2100" s="87" t="s">
        <v>211</v>
      </c>
      <c r="T2100" s="87"/>
      <c r="U2100" s="87"/>
      <c r="V2100" s="87"/>
      <c r="W2100" s="94"/>
    </row>
    <row r="2101" spans="1:23" ht="15" customHeight="1" x14ac:dyDescent="0.45">
      <c r="A2101" s="39">
        <v>2098</v>
      </c>
      <c r="B2101" s="8" t="s">
        <v>1542</v>
      </c>
      <c r="C2101" s="32" t="s">
        <v>1545</v>
      </c>
      <c r="E2101" s="8">
        <v>2021</v>
      </c>
      <c r="M2101" s="93"/>
      <c r="N2101" s="8" t="s">
        <v>1546</v>
      </c>
      <c r="O2101" s="8" t="s">
        <v>493</v>
      </c>
      <c r="P2101" s="8" t="s">
        <v>1547</v>
      </c>
      <c r="Q2101" s="8" t="s">
        <v>1548</v>
      </c>
      <c r="R2101" s="42" t="s">
        <v>190</v>
      </c>
      <c r="S2101" s="87" t="s">
        <v>211</v>
      </c>
      <c r="T2101" s="87"/>
      <c r="U2101" s="87"/>
      <c r="V2101" s="87"/>
      <c r="W2101" s="94"/>
    </row>
    <row r="2102" spans="1:23" ht="15" customHeight="1" x14ac:dyDescent="0.45">
      <c r="A2102" s="39">
        <v>2099</v>
      </c>
      <c r="B2102" s="8" t="s">
        <v>1542</v>
      </c>
      <c r="C2102" s="32" t="s">
        <v>1545</v>
      </c>
      <c r="E2102" s="8">
        <v>2021</v>
      </c>
      <c r="M2102" s="93"/>
      <c r="N2102" s="8" t="s">
        <v>1549</v>
      </c>
      <c r="O2102" s="8" t="s">
        <v>493</v>
      </c>
      <c r="P2102" s="8" t="s">
        <v>1547</v>
      </c>
      <c r="Q2102" s="8" t="s">
        <v>1548</v>
      </c>
      <c r="R2102" s="42" t="s">
        <v>190</v>
      </c>
      <c r="S2102" s="87" t="s">
        <v>211</v>
      </c>
      <c r="T2102" s="87"/>
      <c r="U2102" s="87"/>
      <c r="V2102" s="87"/>
      <c r="W2102" s="94"/>
    </row>
    <row r="2103" spans="1:23" ht="15" customHeight="1" x14ac:dyDescent="0.45">
      <c r="A2103" s="39">
        <v>2100</v>
      </c>
      <c r="B2103" s="8" t="s">
        <v>1542</v>
      </c>
      <c r="C2103" s="32" t="s">
        <v>1545</v>
      </c>
      <c r="E2103" s="8">
        <v>2021</v>
      </c>
      <c r="M2103" s="93"/>
      <c r="N2103" s="8" t="s">
        <v>1550</v>
      </c>
      <c r="O2103" s="8" t="s">
        <v>493</v>
      </c>
      <c r="P2103" s="8" t="s">
        <v>1547</v>
      </c>
      <c r="Q2103" s="8" t="s">
        <v>1548</v>
      </c>
      <c r="R2103" s="42" t="s">
        <v>190</v>
      </c>
      <c r="S2103" s="87" t="s">
        <v>211</v>
      </c>
      <c r="T2103" s="87"/>
      <c r="U2103" s="87"/>
      <c r="V2103" s="87"/>
      <c r="W2103" s="94"/>
    </row>
    <row r="2104" spans="1:23" ht="15" customHeight="1" x14ac:dyDescent="0.45">
      <c r="A2104" s="39">
        <v>2101</v>
      </c>
      <c r="B2104" s="8" t="s">
        <v>1542</v>
      </c>
      <c r="C2104" s="32" t="s">
        <v>1545</v>
      </c>
      <c r="E2104" s="8">
        <v>2021</v>
      </c>
      <c r="M2104" s="93"/>
      <c r="N2104" s="8" t="s">
        <v>1551</v>
      </c>
      <c r="O2104" s="8" t="s">
        <v>835</v>
      </c>
      <c r="P2104" s="8" t="s">
        <v>1552</v>
      </c>
      <c r="Q2104" s="8" t="s">
        <v>1553</v>
      </c>
      <c r="R2104" s="42" t="s">
        <v>190</v>
      </c>
      <c r="S2104" s="87" t="s">
        <v>211</v>
      </c>
      <c r="T2104" s="87"/>
      <c r="U2104" s="87"/>
      <c r="V2104" s="87"/>
      <c r="W2104" s="94"/>
    </row>
    <row r="2105" spans="1:23" ht="15" customHeight="1" x14ac:dyDescent="0.45">
      <c r="A2105" s="39">
        <v>2102</v>
      </c>
      <c r="B2105" s="8" t="s">
        <v>1542</v>
      </c>
      <c r="C2105" s="32" t="s">
        <v>1545</v>
      </c>
      <c r="E2105" s="8">
        <v>2021</v>
      </c>
      <c r="M2105" s="93"/>
      <c r="N2105" s="8" t="s">
        <v>1554</v>
      </c>
      <c r="O2105" s="8" t="s">
        <v>835</v>
      </c>
      <c r="P2105" s="8" t="s">
        <v>1555</v>
      </c>
      <c r="Q2105" s="8" t="s">
        <v>1556</v>
      </c>
      <c r="R2105" s="42" t="s">
        <v>190</v>
      </c>
      <c r="S2105" s="87" t="s">
        <v>211</v>
      </c>
      <c r="T2105" s="87"/>
      <c r="U2105" s="87"/>
      <c r="V2105" s="87"/>
      <c r="W2105" s="94"/>
    </row>
    <row r="2106" spans="1:23" ht="15" customHeight="1" x14ac:dyDescent="0.45">
      <c r="A2106" s="39">
        <v>2103</v>
      </c>
      <c r="B2106" s="8" t="s">
        <v>1542</v>
      </c>
      <c r="C2106" s="32" t="s">
        <v>1545</v>
      </c>
      <c r="E2106" s="8">
        <v>2021</v>
      </c>
      <c r="M2106" s="93"/>
      <c r="N2106" s="8" t="s">
        <v>1554</v>
      </c>
      <c r="O2106" s="8" t="s">
        <v>835</v>
      </c>
      <c r="P2106" s="8" t="s">
        <v>1555</v>
      </c>
      <c r="Q2106" s="8" t="s">
        <v>1556</v>
      </c>
      <c r="R2106" s="42" t="s">
        <v>190</v>
      </c>
      <c r="S2106" s="87" t="s">
        <v>211</v>
      </c>
      <c r="T2106" s="87"/>
      <c r="U2106" s="87"/>
      <c r="V2106" s="87"/>
      <c r="W2106" s="94"/>
    </row>
    <row r="2107" spans="1:23" ht="15" customHeight="1" x14ac:dyDescent="0.45">
      <c r="A2107" s="39">
        <v>2104</v>
      </c>
      <c r="B2107" s="8" t="s">
        <v>1542</v>
      </c>
      <c r="C2107" s="32" t="s">
        <v>1545</v>
      </c>
      <c r="E2107" s="8">
        <v>2021</v>
      </c>
      <c r="M2107" s="93"/>
      <c r="N2107" s="8" t="s">
        <v>1557</v>
      </c>
      <c r="O2107" s="8" t="s">
        <v>835</v>
      </c>
      <c r="P2107" s="8" t="s">
        <v>1558</v>
      </c>
      <c r="Q2107" s="8" t="s">
        <v>1559</v>
      </c>
      <c r="R2107" s="42" t="s">
        <v>190</v>
      </c>
      <c r="S2107" s="87" t="s">
        <v>211</v>
      </c>
      <c r="T2107" s="87"/>
      <c r="U2107" s="87"/>
      <c r="V2107" s="87"/>
      <c r="W2107" s="94"/>
    </row>
    <row r="2108" spans="1:23" ht="15" customHeight="1" x14ac:dyDescent="0.45">
      <c r="A2108" s="39">
        <v>2105</v>
      </c>
      <c r="B2108" s="8" t="s">
        <v>1542</v>
      </c>
      <c r="C2108" s="32" t="s">
        <v>1545</v>
      </c>
      <c r="E2108" s="8">
        <v>2021</v>
      </c>
      <c r="M2108" s="93"/>
      <c r="N2108" s="8" t="s">
        <v>1536</v>
      </c>
      <c r="O2108" s="8" t="s">
        <v>835</v>
      </c>
      <c r="P2108" s="8" t="s">
        <v>1537</v>
      </c>
      <c r="Q2108" s="42" t="s">
        <v>1538</v>
      </c>
      <c r="R2108" s="42" t="s">
        <v>190</v>
      </c>
      <c r="S2108" s="87" t="s">
        <v>211</v>
      </c>
      <c r="T2108" s="87"/>
      <c r="U2108" s="87"/>
      <c r="V2108" s="87"/>
      <c r="W2108" s="94"/>
    </row>
    <row r="2109" spans="1:23" ht="15" customHeight="1" x14ac:dyDescent="0.45">
      <c r="A2109" s="39">
        <v>2106</v>
      </c>
      <c r="B2109" s="8" t="s">
        <v>1542</v>
      </c>
      <c r="C2109" s="32" t="s">
        <v>1545</v>
      </c>
      <c r="E2109" s="8">
        <v>2021</v>
      </c>
      <c r="M2109" s="93"/>
      <c r="N2109" s="8" t="s">
        <v>1539</v>
      </c>
      <c r="O2109" s="8" t="s">
        <v>493</v>
      </c>
      <c r="P2109" s="8" t="s">
        <v>1543</v>
      </c>
      <c r="Q2109" s="8" t="s">
        <v>1544</v>
      </c>
      <c r="R2109" s="42" t="s">
        <v>190</v>
      </c>
      <c r="S2109" s="87" t="s">
        <v>211</v>
      </c>
      <c r="T2109" s="87"/>
      <c r="U2109" s="87"/>
      <c r="V2109" s="87"/>
      <c r="W2109" s="94"/>
    </row>
    <row r="2110" spans="1:23" ht="15" customHeight="1" x14ac:dyDescent="0.45">
      <c r="A2110" s="39">
        <v>2107</v>
      </c>
      <c r="B2110" s="8" t="s">
        <v>1542</v>
      </c>
      <c r="C2110" s="32" t="s">
        <v>1545</v>
      </c>
      <c r="E2110" s="8">
        <v>2021</v>
      </c>
      <c r="M2110" s="93"/>
      <c r="N2110" s="8" t="s">
        <v>1539</v>
      </c>
      <c r="O2110" s="8" t="s">
        <v>493</v>
      </c>
      <c r="P2110" s="8" t="s">
        <v>1543</v>
      </c>
      <c r="Q2110" s="8" t="s">
        <v>1544</v>
      </c>
      <c r="R2110" s="42" t="s">
        <v>190</v>
      </c>
      <c r="S2110" s="87" t="s">
        <v>211</v>
      </c>
      <c r="T2110" s="87"/>
      <c r="U2110" s="87"/>
      <c r="V2110" s="87"/>
      <c r="W2110" s="94"/>
    </row>
    <row r="2111" spans="1:23" ht="15" customHeight="1" x14ac:dyDescent="0.45">
      <c r="A2111" s="39">
        <v>2108</v>
      </c>
      <c r="B2111" s="8" t="s">
        <v>1542</v>
      </c>
      <c r="C2111" s="32" t="s">
        <v>1545</v>
      </c>
      <c r="E2111" s="8">
        <v>2021</v>
      </c>
      <c r="M2111" s="93"/>
      <c r="N2111" s="8" t="s">
        <v>1539</v>
      </c>
      <c r="O2111" s="8" t="s">
        <v>493</v>
      </c>
      <c r="P2111" s="8" t="s">
        <v>1543</v>
      </c>
      <c r="Q2111" s="8" t="s">
        <v>1544</v>
      </c>
      <c r="R2111" s="42" t="s">
        <v>190</v>
      </c>
      <c r="S2111" s="87" t="s">
        <v>211</v>
      </c>
      <c r="T2111" s="87"/>
      <c r="U2111" s="87"/>
      <c r="V2111" s="87"/>
      <c r="W2111" s="94"/>
    </row>
    <row r="2112" spans="1:23" ht="15" customHeight="1" x14ac:dyDescent="0.45">
      <c r="A2112" s="39">
        <v>2109</v>
      </c>
      <c r="B2112" s="8" t="s">
        <v>1542</v>
      </c>
      <c r="C2112" s="32" t="s">
        <v>1545</v>
      </c>
      <c r="E2112" s="8">
        <v>2021</v>
      </c>
      <c r="M2112" s="93"/>
      <c r="N2112" s="8" t="s">
        <v>1539</v>
      </c>
      <c r="O2112" s="8" t="s">
        <v>493</v>
      </c>
      <c r="P2112" s="8" t="s">
        <v>1543</v>
      </c>
      <c r="Q2112" s="8" t="s">
        <v>1544</v>
      </c>
      <c r="R2112" s="42" t="s">
        <v>190</v>
      </c>
      <c r="S2112" s="87" t="s">
        <v>211</v>
      </c>
      <c r="T2112" s="87"/>
      <c r="U2112" s="87"/>
      <c r="V2112" s="87"/>
      <c r="W2112" s="94"/>
    </row>
    <row r="2113" spans="1:23" ht="15" customHeight="1" x14ac:dyDescent="0.45">
      <c r="A2113" s="39">
        <v>2110</v>
      </c>
      <c r="B2113" s="8" t="s">
        <v>1542</v>
      </c>
      <c r="C2113" s="32" t="s">
        <v>1545</v>
      </c>
      <c r="E2113" s="8">
        <v>2021</v>
      </c>
      <c r="M2113" s="93"/>
      <c r="N2113" s="8" t="s">
        <v>1546</v>
      </c>
      <c r="O2113" s="8" t="s">
        <v>493</v>
      </c>
      <c r="P2113" s="8" t="s">
        <v>1547</v>
      </c>
      <c r="Q2113" s="8" t="s">
        <v>1548</v>
      </c>
      <c r="R2113" s="42" t="s">
        <v>190</v>
      </c>
      <c r="S2113" s="87" t="s">
        <v>211</v>
      </c>
      <c r="T2113" s="87"/>
      <c r="U2113" s="87"/>
      <c r="V2113" s="87"/>
      <c r="W2113" s="94"/>
    </row>
    <row r="2114" spans="1:23" ht="15" customHeight="1" x14ac:dyDescent="0.45">
      <c r="A2114" s="39">
        <v>2111</v>
      </c>
      <c r="B2114" s="8" t="s">
        <v>1542</v>
      </c>
      <c r="C2114" s="32" t="s">
        <v>1545</v>
      </c>
      <c r="E2114" s="8">
        <v>2021</v>
      </c>
      <c r="M2114" s="93"/>
      <c r="N2114" s="8" t="s">
        <v>1546</v>
      </c>
      <c r="O2114" s="8" t="s">
        <v>493</v>
      </c>
      <c r="P2114" s="8" t="s">
        <v>1547</v>
      </c>
      <c r="Q2114" s="8" t="s">
        <v>1548</v>
      </c>
      <c r="R2114" s="42" t="s">
        <v>190</v>
      </c>
      <c r="S2114" s="87" t="s">
        <v>211</v>
      </c>
      <c r="T2114" s="87"/>
      <c r="U2114" s="87"/>
      <c r="V2114" s="87"/>
      <c r="W2114" s="94"/>
    </row>
    <row r="2115" spans="1:23" ht="15" customHeight="1" x14ac:dyDescent="0.45">
      <c r="A2115" s="39">
        <v>2112</v>
      </c>
      <c r="B2115" s="8" t="s">
        <v>1542</v>
      </c>
      <c r="C2115" s="32" t="s">
        <v>1545</v>
      </c>
      <c r="E2115" s="8">
        <v>2021</v>
      </c>
      <c r="M2115" s="93"/>
      <c r="N2115" s="8" t="s">
        <v>1546</v>
      </c>
      <c r="O2115" s="8" t="s">
        <v>493</v>
      </c>
      <c r="P2115" s="8" t="s">
        <v>1547</v>
      </c>
      <c r="Q2115" s="8" t="s">
        <v>1548</v>
      </c>
      <c r="R2115" s="42" t="s">
        <v>190</v>
      </c>
      <c r="S2115" s="87" t="s">
        <v>211</v>
      </c>
      <c r="T2115" s="87"/>
      <c r="U2115" s="87"/>
      <c r="V2115" s="87"/>
      <c r="W2115" s="94"/>
    </row>
    <row r="2116" spans="1:23" ht="15" customHeight="1" x14ac:dyDescent="0.45">
      <c r="A2116" s="39">
        <v>2113</v>
      </c>
      <c r="B2116" s="8" t="s">
        <v>1542</v>
      </c>
      <c r="C2116" s="32" t="s">
        <v>1545</v>
      </c>
      <c r="E2116" s="8">
        <v>2021</v>
      </c>
      <c r="M2116" s="93"/>
      <c r="N2116" s="8" t="s">
        <v>1550</v>
      </c>
      <c r="O2116" s="8" t="s">
        <v>493</v>
      </c>
      <c r="P2116" s="8" t="s">
        <v>1552</v>
      </c>
      <c r="Q2116" s="8" t="s">
        <v>1553</v>
      </c>
      <c r="R2116" s="42" t="s">
        <v>190</v>
      </c>
      <c r="S2116" s="87" t="s">
        <v>211</v>
      </c>
      <c r="T2116" s="87"/>
      <c r="U2116" s="87"/>
      <c r="V2116" s="87"/>
      <c r="W2116" s="94"/>
    </row>
    <row r="2117" spans="1:23" ht="15" customHeight="1" x14ac:dyDescent="0.45">
      <c r="A2117" s="39">
        <v>2114</v>
      </c>
      <c r="B2117" s="8" t="s">
        <v>1542</v>
      </c>
      <c r="C2117" s="32" t="s">
        <v>1545</v>
      </c>
      <c r="E2117" s="8">
        <v>2021</v>
      </c>
      <c r="M2117" s="93"/>
      <c r="N2117" s="8" t="s">
        <v>1539</v>
      </c>
      <c r="O2117" s="8" t="s">
        <v>493</v>
      </c>
      <c r="P2117" s="8" t="s">
        <v>1543</v>
      </c>
      <c r="Q2117" s="8" t="s">
        <v>1544</v>
      </c>
      <c r="R2117" s="42" t="s">
        <v>190</v>
      </c>
      <c r="S2117" s="87" t="s">
        <v>211</v>
      </c>
      <c r="T2117" s="87"/>
      <c r="U2117" s="87"/>
      <c r="V2117" s="87"/>
      <c r="W2117" s="94"/>
    </row>
    <row r="2118" spans="1:23" ht="15" customHeight="1" x14ac:dyDescent="0.45">
      <c r="A2118" s="39">
        <v>2115</v>
      </c>
      <c r="B2118" s="8" t="s">
        <v>1542</v>
      </c>
      <c r="C2118" s="32" t="s">
        <v>1545</v>
      </c>
      <c r="E2118" s="8">
        <v>2021</v>
      </c>
      <c r="M2118" s="93"/>
      <c r="N2118" s="8" t="s">
        <v>1539</v>
      </c>
      <c r="O2118" s="8" t="s">
        <v>493</v>
      </c>
      <c r="P2118" s="8" t="s">
        <v>1543</v>
      </c>
      <c r="Q2118" s="8" t="s">
        <v>1544</v>
      </c>
      <c r="R2118" s="42" t="s">
        <v>190</v>
      </c>
      <c r="S2118" s="87" t="s">
        <v>211</v>
      </c>
      <c r="T2118" s="87"/>
      <c r="U2118" s="87"/>
      <c r="V2118" s="87"/>
      <c r="W2118" s="94"/>
    </row>
    <row r="2119" spans="1:23" ht="15" customHeight="1" x14ac:dyDescent="0.45">
      <c r="A2119" s="39">
        <v>2116</v>
      </c>
      <c r="B2119" s="8" t="s">
        <v>1542</v>
      </c>
      <c r="C2119" s="32" t="s">
        <v>1545</v>
      </c>
      <c r="E2119" s="8">
        <v>2021</v>
      </c>
      <c r="M2119" s="93"/>
      <c r="N2119" s="8" t="s">
        <v>1539</v>
      </c>
      <c r="O2119" s="8" t="s">
        <v>493</v>
      </c>
      <c r="P2119" s="8" t="s">
        <v>1543</v>
      </c>
      <c r="Q2119" s="8" t="s">
        <v>1544</v>
      </c>
      <c r="R2119" s="42" t="s">
        <v>190</v>
      </c>
      <c r="S2119" s="87" t="s">
        <v>211</v>
      </c>
      <c r="T2119" s="87"/>
      <c r="U2119" s="87"/>
      <c r="V2119" s="87"/>
      <c r="W2119" s="94"/>
    </row>
    <row r="2120" spans="1:23" ht="15" customHeight="1" x14ac:dyDescent="0.45">
      <c r="A2120" s="39">
        <v>2117</v>
      </c>
      <c r="B2120" s="8" t="s">
        <v>1542</v>
      </c>
      <c r="C2120" s="32" t="s">
        <v>1545</v>
      </c>
      <c r="E2120" s="8">
        <v>2021</v>
      </c>
      <c r="M2120" s="93"/>
      <c r="N2120" s="8" t="s">
        <v>1546</v>
      </c>
      <c r="O2120" s="8" t="s">
        <v>493</v>
      </c>
      <c r="P2120" s="8" t="s">
        <v>1547</v>
      </c>
      <c r="Q2120" s="8" t="s">
        <v>1548</v>
      </c>
      <c r="R2120" s="42" t="s">
        <v>190</v>
      </c>
      <c r="S2120" s="87" t="s">
        <v>211</v>
      </c>
      <c r="T2120" s="87"/>
      <c r="U2120" s="87"/>
      <c r="V2120" s="87"/>
      <c r="W2120" s="94"/>
    </row>
    <row r="2121" spans="1:23" ht="15" customHeight="1" x14ac:dyDescent="0.45">
      <c r="A2121" s="39">
        <v>2118</v>
      </c>
      <c r="B2121" s="8" t="s">
        <v>1542</v>
      </c>
      <c r="C2121" s="32" t="s">
        <v>1545</v>
      </c>
      <c r="E2121" s="8">
        <v>2021</v>
      </c>
      <c r="M2121" s="93"/>
      <c r="N2121" s="8" t="s">
        <v>1546</v>
      </c>
      <c r="O2121" s="8" t="s">
        <v>493</v>
      </c>
      <c r="P2121" s="8" t="s">
        <v>1547</v>
      </c>
      <c r="Q2121" s="8" t="s">
        <v>1548</v>
      </c>
      <c r="R2121" s="42" t="s">
        <v>190</v>
      </c>
      <c r="S2121" s="87" t="s">
        <v>211</v>
      </c>
      <c r="T2121" s="87"/>
      <c r="U2121" s="87"/>
      <c r="V2121" s="87"/>
      <c r="W2121" s="94"/>
    </row>
    <row r="2122" spans="1:23" ht="15" customHeight="1" x14ac:dyDescent="0.45">
      <c r="A2122" s="39">
        <v>2119</v>
      </c>
      <c r="B2122" s="8" t="s">
        <v>1542</v>
      </c>
      <c r="C2122" s="32" t="s">
        <v>1545</v>
      </c>
      <c r="E2122" s="8">
        <v>2021</v>
      </c>
      <c r="M2122" s="93"/>
      <c r="N2122" s="8" t="s">
        <v>1532</v>
      </c>
      <c r="O2122" s="8" t="s">
        <v>493</v>
      </c>
      <c r="P2122" s="42" t="s">
        <v>1533</v>
      </c>
      <c r="Q2122" s="42" t="s">
        <v>1534</v>
      </c>
      <c r="R2122" s="42" t="s">
        <v>190</v>
      </c>
      <c r="S2122" s="87" t="s">
        <v>211</v>
      </c>
      <c r="T2122" s="87"/>
      <c r="U2122" s="87"/>
      <c r="V2122" s="87"/>
      <c r="W2122" s="94"/>
    </row>
    <row r="2123" spans="1:23" ht="15" customHeight="1" x14ac:dyDescent="0.45">
      <c r="A2123" s="39">
        <v>2120</v>
      </c>
      <c r="B2123" s="8" t="s">
        <v>1542</v>
      </c>
      <c r="C2123" s="32" t="s">
        <v>1545</v>
      </c>
      <c r="E2123" s="8">
        <v>2021</v>
      </c>
      <c r="M2123" s="93"/>
      <c r="N2123" s="8" t="s">
        <v>1532</v>
      </c>
      <c r="O2123" s="8" t="s">
        <v>493</v>
      </c>
      <c r="P2123" s="42" t="s">
        <v>1533</v>
      </c>
      <c r="Q2123" s="42" t="s">
        <v>1534</v>
      </c>
      <c r="R2123" s="42" t="s">
        <v>190</v>
      </c>
      <c r="S2123" s="87" t="s">
        <v>211</v>
      </c>
      <c r="T2123" s="87"/>
      <c r="U2123" s="87"/>
      <c r="V2123" s="87"/>
      <c r="W2123" s="94"/>
    </row>
    <row r="2124" spans="1:23" ht="15" customHeight="1" x14ac:dyDescent="0.45">
      <c r="A2124" s="39">
        <v>2121</v>
      </c>
      <c r="B2124" s="8" t="s">
        <v>1542</v>
      </c>
      <c r="C2124" s="32" t="s">
        <v>1545</v>
      </c>
      <c r="E2124" s="8">
        <v>2021</v>
      </c>
      <c r="M2124" s="93"/>
      <c r="N2124" s="8" t="s">
        <v>1550</v>
      </c>
      <c r="O2124" s="8" t="s">
        <v>493</v>
      </c>
      <c r="P2124" s="8" t="s">
        <v>1552</v>
      </c>
      <c r="Q2124" s="8" t="s">
        <v>1553</v>
      </c>
      <c r="R2124" s="42" t="s">
        <v>190</v>
      </c>
      <c r="S2124" s="87" t="s">
        <v>211</v>
      </c>
      <c r="T2124" s="87"/>
      <c r="U2124" s="87"/>
      <c r="V2124" s="87"/>
      <c r="W2124" s="94"/>
    </row>
    <row r="2125" spans="1:23" ht="15" customHeight="1" x14ac:dyDescent="0.45">
      <c r="A2125" s="39">
        <v>2122</v>
      </c>
      <c r="B2125" s="8" t="s">
        <v>1542</v>
      </c>
      <c r="C2125" s="32" t="s">
        <v>1545</v>
      </c>
      <c r="E2125" s="8">
        <v>2021</v>
      </c>
      <c r="M2125" s="93"/>
      <c r="N2125" s="8" t="s">
        <v>1550</v>
      </c>
      <c r="O2125" s="8" t="s">
        <v>493</v>
      </c>
      <c r="P2125" s="8" t="s">
        <v>1552</v>
      </c>
      <c r="Q2125" s="8" t="s">
        <v>1553</v>
      </c>
      <c r="R2125" s="42" t="s">
        <v>190</v>
      </c>
      <c r="S2125" s="87" t="s">
        <v>211</v>
      </c>
      <c r="T2125" s="87"/>
      <c r="U2125" s="87"/>
      <c r="V2125" s="87"/>
      <c r="W2125" s="94"/>
    </row>
    <row r="2126" spans="1:23" ht="15" customHeight="1" x14ac:dyDescent="0.45">
      <c r="A2126" s="39">
        <v>2123</v>
      </c>
      <c r="B2126" s="8" t="s">
        <v>1542</v>
      </c>
      <c r="C2126" s="32" t="s">
        <v>1545</v>
      </c>
      <c r="E2126" s="8">
        <v>2021</v>
      </c>
      <c r="M2126" s="93"/>
      <c r="N2126" s="8" t="s">
        <v>1551</v>
      </c>
      <c r="O2126" s="8" t="s">
        <v>835</v>
      </c>
      <c r="P2126" s="8" t="s">
        <v>1552</v>
      </c>
      <c r="Q2126" s="8" t="s">
        <v>1553</v>
      </c>
      <c r="R2126" s="42" t="s">
        <v>190</v>
      </c>
      <c r="S2126" s="87" t="s">
        <v>211</v>
      </c>
      <c r="T2126" s="87"/>
      <c r="U2126" s="87"/>
      <c r="V2126" s="87"/>
      <c r="W2126" s="94"/>
    </row>
    <row r="2127" spans="1:23" ht="15" customHeight="1" x14ac:dyDescent="0.45">
      <c r="A2127" s="39">
        <v>2124</v>
      </c>
      <c r="B2127" s="8" t="s">
        <v>1542</v>
      </c>
      <c r="C2127" s="32" t="s">
        <v>1545</v>
      </c>
      <c r="E2127" s="8">
        <v>2021</v>
      </c>
      <c r="M2127" s="93"/>
      <c r="N2127" s="8" t="s">
        <v>1554</v>
      </c>
      <c r="O2127" s="8" t="s">
        <v>835</v>
      </c>
      <c r="P2127" s="8" t="s">
        <v>1555</v>
      </c>
      <c r="Q2127" s="8" t="s">
        <v>1556</v>
      </c>
      <c r="R2127" s="42" t="s">
        <v>190</v>
      </c>
      <c r="S2127" s="87" t="s">
        <v>211</v>
      </c>
      <c r="T2127" s="87"/>
      <c r="U2127" s="87"/>
      <c r="V2127" s="87"/>
      <c r="W2127" s="94"/>
    </row>
    <row r="2128" spans="1:23" ht="15" customHeight="1" x14ac:dyDescent="0.45">
      <c r="A2128" s="39">
        <v>2125</v>
      </c>
      <c r="B2128" s="8" t="s">
        <v>1542</v>
      </c>
      <c r="C2128" s="32" t="s">
        <v>1545</v>
      </c>
      <c r="E2128" s="8">
        <v>2021</v>
      </c>
      <c r="M2128" s="93"/>
      <c r="N2128" s="8" t="s">
        <v>1536</v>
      </c>
      <c r="O2128" s="8" t="s">
        <v>835</v>
      </c>
      <c r="P2128" s="8" t="s">
        <v>1560</v>
      </c>
      <c r="Q2128" s="8" t="s">
        <v>1561</v>
      </c>
      <c r="R2128" s="42" t="s">
        <v>190</v>
      </c>
      <c r="S2128" s="87" t="s">
        <v>211</v>
      </c>
      <c r="T2128" s="87"/>
      <c r="U2128" s="87"/>
      <c r="V2128" s="87"/>
      <c r="W2128" s="94"/>
    </row>
    <row r="2129" spans="1:23" ht="15" customHeight="1" x14ac:dyDescent="0.45">
      <c r="A2129" s="39">
        <v>2126</v>
      </c>
      <c r="B2129" s="8" t="s">
        <v>1542</v>
      </c>
      <c r="C2129" s="32" t="s">
        <v>1545</v>
      </c>
      <c r="E2129" s="8">
        <v>2021</v>
      </c>
      <c r="M2129" s="93"/>
      <c r="N2129" s="8" t="s">
        <v>1539</v>
      </c>
      <c r="O2129" s="8" t="s">
        <v>493</v>
      </c>
      <c r="P2129" s="8" t="s">
        <v>1543</v>
      </c>
      <c r="Q2129" s="8" t="s">
        <v>1544</v>
      </c>
      <c r="R2129" s="42" t="s">
        <v>190</v>
      </c>
      <c r="S2129" s="87" t="s">
        <v>211</v>
      </c>
      <c r="T2129" s="87"/>
      <c r="U2129" s="87"/>
      <c r="V2129" s="87"/>
      <c r="W2129" s="94"/>
    </row>
    <row r="2130" spans="1:23" ht="15" customHeight="1" x14ac:dyDescent="0.45">
      <c r="A2130" s="39">
        <v>2127</v>
      </c>
      <c r="B2130" s="8" t="s">
        <v>1542</v>
      </c>
      <c r="C2130" s="32" t="s">
        <v>1545</v>
      </c>
      <c r="E2130" s="8">
        <v>2021</v>
      </c>
      <c r="M2130" s="93"/>
      <c r="N2130" s="8" t="s">
        <v>1539</v>
      </c>
      <c r="O2130" s="8" t="s">
        <v>493</v>
      </c>
      <c r="P2130" s="8" t="s">
        <v>1543</v>
      </c>
      <c r="Q2130" s="8" t="s">
        <v>1544</v>
      </c>
      <c r="R2130" s="42" t="s">
        <v>190</v>
      </c>
      <c r="S2130" s="87" t="s">
        <v>211</v>
      </c>
      <c r="T2130" s="87"/>
      <c r="U2130" s="87"/>
      <c r="V2130" s="87"/>
      <c r="W2130" s="94"/>
    </row>
    <row r="2131" spans="1:23" ht="15" customHeight="1" x14ac:dyDescent="0.45">
      <c r="A2131" s="39">
        <v>2128</v>
      </c>
      <c r="B2131" s="8" t="s">
        <v>1542</v>
      </c>
      <c r="C2131" s="32" t="s">
        <v>1545</v>
      </c>
      <c r="E2131" s="8">
        <v>2021</v>
      </c>
      <c r="M2131" s="93"/>
      <c r="N2131" s="8" t="s">
        <v>1539</v>
      </c>
      <c r="O2131" s="8" t="s">
        <v>493</v>
      </c>
      <c r="P2131" s="8" t="s">
        <v>1543</v>
      </c>
      <c r="Q2131" s="8" t="s">
        <v>1544</v>
      </c>
      <c r="R2131" s="42" t="s">
        <v>190</v>
      </c>
      <c r="S2131" s="87" t="s">
        <v>211</v>
      </c>
      <c r="T2131" s="87"/>
      <c r="U2131" s="87"/>
      <c r="V2131" s="87"/>
      <c r="W2131" s="94"/>
    </row>
    <row r="2132" spans="1:23" ht="15" customHeight="1" x14ac:dyDescent="0.45">
      <c r="A2132" s="39">
        <v>2129</v>
      </c>
      <c r="B2132" s="8" t="s">
        <v>1542</v>
      </c>
      <c r="C2132" s="32" t="s">
        <v>1545</v>
      </c>
      <c r="E2132" s="8">
        <v>2021</v>
      </c>
      <c r="M2132" s="93"/>
      <c r="N2132" s="8" t="s">
        <v>1539</v>
      </c>
      <c r="O2132" s="8" t="s">
        <v>493</v>
      </c>
      <c r="P2132" s="8" t="s">
        <v>1543</v>
      </c>
      <c r="Q2132" s="8" t="s">
        <v>1544</v>
      </c>
      <c r="R2132" s="42" t="s">
        <v>190</v>
      </c>
      <c r="S2132" s="87" t="s">
        <v>211</v>
      </c>
      <c r="T2132" s="87"/>
      <c r="U2132" s="87"/>
      <c r="V2132" s="87"/>
      <c r="W2132" s="94"/>
    </row>
    <row r="2133" spans="1:23" ht="15" customHeight="1" x14ac:dyDescent="0.45">
      <c r="A2133" s="39">
        <v>2130</v>
      </c>
      <c r="B2133" s="8" t="s">
        <v>1542</v>
      </c>
      <c r="C2133" s="32" t="s">
        <v>1545</v>
      </c>
      <c r="E2133" s="8">
        <v>2021</v>
      </c>
      <c r="M2133" s="93"/>
      <c r="N2133" s="8" t="s">
        <v>1539</v>
      </c>
      <c r="O2133" s="8" t="s">
        <v>493</v>
      </c>
      <c r="P2133" s="8" t="s">
        <v>1543</v>
      </c>
      <c r="Q2133" s="8" t="s">
        <v>1544</v>
      </c>
      <c r="R2133" s="42" t="s">
        <v>190</v>
      </c>
      <c r="S2133" s="87" t="s">
        <v>211</v>
      </c>
      <c r="T2133" s="87"/>
      <c r="U2133" s="87"/>
      <c r="V2133" s="87"/>
      <c r="W2133" s="94"/>
    </row>
    <row r="2134" spans="1:23" ht="15" customHeight="1" x14ac:dyDescent="0.45">
      <c r="A2134" s="39">
        <v>2131</v>
      </c>
      <c r="B2134" s="8" t="s">
        <v>1542</v>
      </c>
      <c r="C2134" s="32" t="s">
        <v>1545</v>
      </c>
      <c r="E2134" s="8">
        <v>2021</v>
      </c>
      <c r="M2134" s="93"/>
      <c r="N2134" s="8" t="s">
        <v>1539</v>
      </c>
      <c r="O2134" s="8" t="s">
        <v>493</v>
      </c>
      <c r="P2134" s="8" t="s">
        <v>1543</v>
      </c>
      <c r="Q2134" s="8" t="s">
        <v>1544</v>
      </c>
      <c r="R2134" s="42" t="s">
        <v>190</v>
      </c>
      <c r="S2134" s="87" t="s">
        <v>211</v>
      </c>
      <c r="T2134" s="87"/>
      <c r="U2134" s="87"/>
      <c r="V2134" s="87"/>
      <c r="W2134" s="94"/>
    </row>
    <row r="2135" spans="1:23" ht="15" customHeight="1" x14ac:dyDescent="0.45">
      <c r="A2135" s="39">
        <v>2132</v>
      </c>
      <c r="B2135" s="8" t="s">
        <v>1542</v>
      </c>
      <c r="C2135" s="32" t="s">
        <v>1545</v>
      </c>
      <c r="E2135" s="8">
        <v>2021</v>
      </c>
      <c r="M2135" s="93"/>
      <c r="N2135" s="8" t="s">
        <v>1546</v>
      </c>
      <c r="O2135" s="8" t="s">
        <v>493</v>
      </c>
      <c r="P2135" s="8" t="s">
        <v>1547</v>
      </c>
      <c r="Q2135" s="8" t="s">
        <v>1548</v>
      </c>
      <c r="R2135" s="42" t="s">
        <v>190</v>
      </c>
      <c r="S2135" s="87" t="s">
        <v>211</v>
      </c>
      <c r="T2135" s="87"/>
      <c r="U2135" s="87"/>
      <c r="V2135" s="87"/>
      <c r="W2135" s="94"/>
    </row>
    <row r="2136" spans="1:23" ht="15" customHeight="1" x14ac:dyDescent="0.45">
      <c r="A2136" s="39">
        <v>2133</v>
      </c>
      <c r="B2136" s="8" t="s">
        <v>1542</v>
      </c>
      <c r="C2136" s="32" t="s">
        <v>1545</v>
      </c>
      <c r="E2136" s="8">
        <v>2021</v>
      </c>
      <c r="M2136" s="93"/>
      <c r="N2136" s="8" t="s">
        <v>1546</v>
      </c>
      <c r="O2136" s="8" t="s">
        <v>493</v>
      </c>
      <c r="P2136" s="8" t="s">
        <v>1547</v>
      </c>
      <c r="Q2136" s="8" t="s">
        <v>1548</v>
      </c>
      <c r="R2136" s="42" t="s">
        <v>190</v>
      </c>
      <c r="S2136" s="87" t="s">
        <v>211</v>
      </c>
      <c r="T2136" s="87"/>
      <c r="U2136" s="87"/>
      <c r="V2136" s="87"/>
      <c r="W2136" s="94"/>
    </row>
    <row r="2137" spans="1:23" ht="15" customHeight="1" x14ac:dyDescent="0.45">
      <c r="A2137" s="39">
        <v>2134</v>
      </c>
      <c r="B2137" s="8" t="s">
        <v>1542</v>
      </c>
      <c r="C2137" s="32" t="s">
        <v>1545</v>
      </c>
      <c r="E2137" s="8">
        <v>2021</v>
      </c>
      <c r="M2137" s="93"/>
      <c r="N2137" s="8" t="s">
        <v>1546</v>
      </c>
      <c r="O2137" s="8" t="s">
        <v>493</v>
      </c>
      <c r="P2137" s="8" t="s">
        <v>1547</v>
      </c>
      <c r="Q2137" s="8" t="s">
        <v>1548</v>
      </c>
      <c r="R2137" s="42" t="s">
        <v>190</v>
      </c>
      <c r="S2137" s="87" t="s">
        <v>211</v>
      </c>
      <c r="T2137" s="87"/>
      <c r="U2137" s="87"/>
      <c r="V2137" s="87"/>
      <c r="W2137" s="94"/>
    </row>
    <row r="2138" spans="1:23" ht="15" customHeight="1" x14ac:dyDescent="0.45">
      <c r="A2138" s="39">
        <v>2135</v>
      </c>
      <c r="B2138" s="8" t="s">
        <v>1542</v>
      </c>
      <c r="C2138" s="32" t="s">
        <v>1545</v>
      </c>
      <c r="E2138" s="8">
        <v>2021</v>
      </c>
      <c r="M2138" s="93"/>
      <c r="N2138" s="8" t="s">
        <v>1546</v>
      </c>
      <c r="O2138" s="8" t="s">
        <v>493</v>
      </c>
      <c r="P2138" s="8" t="s">
        <v>1547</v>
      </c>
      <c r="Q2138" s="8" t="s">
        <v>1548</v>
      </c>
      <c r="R2138" s="42" t="s">
        <v>190</v>
      </c>
      <c r="S2138" s="87" t="s">
        <v>211</v>
      </c>
      <c r="T2138" s="87"/>
      <c r="U2138" s="87"/>
      <c r="V2138" s="87"/>
      <c r="W2138" s="94"/>
    </row>
    <row r="2139" spans="1:23" ht="15" customHeight="1" x14ac:dyDescent="0.45">
      <c r="A2139" s="39">
        <v>2136</v>
      </c>
      <c r="B2139" s="8" t="s">
        <v>1542</v>
      </c>
      <c r="C2139" s="32" t="s">
        <v>1545</v>
      </c>
      <c r="E2139" s="8">
        <v>2021</v>
      </c>
      <c r="M2139" s="93"/>
      <c r="N2139" s="8" t="s">
        <v>1546</v>
      </c>
      <c r="O2139" s="8" t="s">
        <v>493</v>
      </c>
      <c r="P2139" s="8" t="s">
        <v>1547</v>
      </c>
      <c r="Q2139" s="8" t="s">
        <v>1548</v>
      </c>
      <c r="R2139" s="42" t="s">
        <v>190</v>
      </c>
      <c r="S2139" s="87" t="s">
        <v>211</v>
      </c>
      <c r="T2139" s="87"/>
      <c r="U2139" s="87"/>
      <c r="V2139" s="87"/>
      <c r="W2139" s="94"/>
    </row>
    <row r="2140" spans="1:23" ht="15" customHeight="1" x14ac:dyDescent="0.45">
      <c r="A2140" s="39">
        <v>2137</v>
      </c>
      <c r="B2140" s="8" t="s">
        <v>1542</v>
      </c>
      <c r="C2140" s="32" t="s">
        <v>1545</v>
      </c>
      <c r="E2140" s="8">
        <v>2021</v>
      </c>
      <c r="M2140" s="93"/>
      <c r="N2140" s="8" t="s">
        <v>1546</v>
      </c>
      <c r="O2140" s="8" t="s">
        <v>493</v>
      </c>
      <c r="P2140" s="8" t="s">
        <v>1547</v>
      </c>
      <c r="Q2140" s="8" t="s">
        <v>1548</v>
      </c>
      <c r="R2140" s="42" t="s">
        <v>190</v>
      </c>
      <c r="S2140" s="87" t="s">
        <v>211</v>
      </c>
      <c r="T2140" s="87"/>
      <c r="U2140" s="87"/>
      <c r="V2140" s="87"/>
      <c r="W2140" s="94"/>
    </row>
    <row r="2141" spans="1:23" ht="15" customHeight="1" x14ac:dyDescent="0.45">
      <c r="A2141" s="39">
        <v>2138</v>
      </c>
      <c r="B2141" s="8" t="s">
        <v>1542</v>
      </c>
      <c r="C2141" s="32" t="s">
        <v>1545</v>
      </c>
      <c r="E2141" s="8">
        <v>2021</v>
      </c>
      <c r="M2141" s="93"/>
      <c r="N2141" s="8" t="s">
        <v>1562</v>
      </c>
      <c r="O2141" s="8" t="s">
        <v>493</v>
      </c>
      <c r="P2141" s="8" t="s">
        <v>1563</v>
      </c>
      <c r="Q2141" s="8" t="s">
        <v>1564</v>
      </c>
      <c r="R2141" s="42" t="s">
        <v>190</v>
      </c>
      <c r="S2141" s="87" t="s">
        <v>211</v>
      </c>
      <c r="T2141" s="87"/>
      <c r="U2141" s="87"/>
      <c r="V2141" s="87"/>
      <c r="W2141" s="94"/>
    </row>
    <row r="2142" spans="1:23" ht="15" customHeight="1" x14ac:dyDescent="0.45">
      <c r="A2142" s="39">
        <v>2139</v>
      </c>
      <c r="B2142" s="8" t="s">
        <v>1542</v>
      </c>
      <c r="C2142" s="32" t="s">
        <v>1545</v>
      </c>
      <c r="E2142" s="8">
        <v>2021</v>
      </c>
      <c r="M2142" s="93"/>
      <c r="N2142" s="8" t="s">
        <v>1562</v>
      </c>
      <c r="O2142" s="8" t="s">
        <v>493</v>
      </c>
      <c r="P2142" s="8" t="s">
        <v>1563</v>
      </c>
      <c r="Q2142" s="8" t="s">
        <v>1564</v>
      </c>
      <c r="R2142" s="42" t="s">
        <v>190</v>
      </c>
      <c r="S2142" s="87" t="s">
        <v>211</v>
      </c>
      <c r="T2142" s="87"/>
      <c r="U2142" s="87"/>
      <c r="V2142" s="87"/>
      <c r="W2142" s="94"/>
    </row>
    <row r="2143" spans="1:23" ht="15" customHeight="1" x14ac:dyDescent="0.45">
      <c r="A2143" s="39">
        <v>2140</v>
      </c>
      <c r="B2143" s="8" t="s">
        <v>1542</v>
      </c>
      <c r="C2143" s="32" t="s">
        <v>1545</v>
      </c>
      <c r="E2143" s="8">
        <v>2021</v>
      </c>
      <c r="M2143" s="93"/>
      <c r="N2143" s="8" t="s">
        <v>1562</v>
      </c>
      <c r="O2143" s="8" t="s">
        <v>493</v>
      </c>
      <c r="P2143" s="8" t="s">
        <v>1563</v>
      </c>
      <c r="Q2143" s="8" t="s">
        <v>1564</v>
      </c>
      <c r="R2143" s="42" t="s">
        <v>190</v>
      </c>
      <c r="S2143" s="87" t="s">
        <v>211</v>
      </c>
      <c r="T2143" s="87"/>
      <c r="U2143" s="87"/>
      <c r="V2143" s="87"/>
      <c r="W2143" s="94"/>
    </row>
    <row r="2144" spans="1:23" ht="15" customHeight="1" x14ac:dyDescent="0.45">
      <c r="A2144" s="39">
        <v>2141</v>
      </c>
      <c r="B2144" s="8" t="s">
        <v>1542</v>
      </c>
      <c r="C2144" s="32" t="s">
        <v>1545</v>
      </c>
      <c r="E2144" s="8">
        <v>2021</v>
      </c>
      <c r="M2144" s="93"/>
      <c r="N2144" s="8" t="s">
        <v>1554</v>
      </c>
      <c r="O2144" s="8" t="s">
        <v>835</v>
      </c>
      <c r="P2144" s="8" t="s">
        <v>1555</v>
      </c>
      <c r="Q2144" s="8" t="s">
        <v>1556</v>
      </c>
      <c r="R2144" s="42" t="s">
        <v>190</v>
      </c>
      <c r="S2144" s="87" t="s">
        <v>211</v>
      </c>
      <c r="T2144" s="87"/>
      <c r="U2144" s="87"/>
      <c r="V2144" s="87"/>
      <c r="W2144" s="94"/>
    </row>
    <row r="2145" spans="1:41" s="38" customFormat="1" ht="15" customHeight="1" x14ac:dyDescent="0.45">
      <c r="A2145" s="39">
        <v>2142</v>
      </c>
      <c r="B2145" s="40" t="s">
        <v>1542</v>
      </c>
      <c r="C2145" s="195" t="s">
        <v>1545</v>
      </c>
      <c r="D2145" s="40"/>
      <c r="E2145" s="40">
        <v>2021</v>
      </c>
      <c r="F2145" s="178"/>
      <c r="G2145" s="40"/>
      <c r="H2145" s="40"/>
      <c r="I2145" s="40"/>
      <c r="J2145" s="40"/>
      <c r="K2145" s="40"/>
      <c r="L2145" s="40"/>
      <c r="M2145" s="95"/>
      <c r="N2145" s="40" t="s">
        <v>1551</v>
      </c>
      <c r="O2145" s="40" t="s">
        <v>835</v>
      </c>
      <c r="P2145" s="40" t="s">
        <v>1552</v>
      </c>
      <c r="Q2145" s="40" t="s">
        <v>1553</v>
      </c>
      <c r="R2145" s="40" t="s">
        <v>190</v>
      </c>
      <c r="S2145" s="87" t="s">
        <v>211</v>
      </c>
      <c r="T2145" s="84"/>
      <c r="U2145" s="84"/>
      <c r="V2145" s="84"/>
      <c r="W2145" s="209"/>
      <c r="X2145" s="40"/>
      <c r="Y2145" s="40"/>
      <c r="Z2145" s="40"/>
      <c r="AA2145" s="40"/>
      <c r="AB2145" s="40"/>
      <c r="AC2145" s="40"/>
      <c r="AD2145" s="40"/>
      <c r="AE2145" s="40"/>
      <c r="AF2145" s="40"/>
      <c r="AG2145" s="40"/>
      <c r="AH2145" s="40"/>
      <c r="AI2145" s="152"/>
      <c r="AJ2145" s="40"/>
      <c r="AK2145" s="152"/>
      <c r="AL2145" s="40"/>
      <c r="AM2145" s="40"/>
      <c r="AN2145" s="40"/>
      <c r="AO2145" s="213"/>
    </row>
    <row r="2146" spans="1:41" s="234" customFormat="1" ht="15" customHeight="1" x14ac:dyDescent="0.45">
      <c r="A2146" s="39">
        <v>2143</v>
      </c>
      <c r="B2146" s="97" t="s">
        <v>1565</v>
      </c>
      <c r="C2146" s="232" t="str">
        <f>'Ref Check'!B19</f>
        <v>Apostolaki, E. T., Marbà, N., Holmer, M., &amp; Karakassis, I. (2009). Fish farming enhances biomass and nutrient loss in Posidonia oceanica (L.) Delile. Estuarine, Coastal and Shelf Science, 81(3), 390-400.</v>
      </c>
      <c r="D2146" s="97"/>
      <c r="E2146" s="97">
        <v>2009</v>
      </c>
      <c r="F2146" s="290"/>
      <c r="G2146" s="97"/>
      <c r="H2146" s="97"/>
      <c r="I2146" s="97" t="s">
        <v>1566</v>
      </c>
      <c r="J2146" s="97"/>
      <c r="K2146" s="97"/>
      <c r="L2146" s="97"/>
      <c r="M2146" s="97"/>
      <c r="N2146" s="295" t="s">
        <v>1567</v>
      </c>
      <c r="O2146" s="97" t="s">
        <v>632</v>
      </c>
      <c r="P2146" s="97" t="s">
        <v>1568</v>
      </c>
      <c r="Q2146" s="97" t="s">
        <v>1569</v>
      </c>
      <c r="R2146" s="97" t="s">
        <v>222</v>
      </c>
      <c r="S2146" s="233" t="s">
        <v>191</v>
      </c>
      <c r="T2146" s="233" t="s">
        <v>206</v>
      </c>
      <c r="U2146" s="233" t="s">
        <v>262</v>
      </c>
      <c r="V2146" s="233" t="s">
        <v>240</v>
      </c>
      <c r="W2146" s="211"/>
      <c r="X2146" s="97"/>
      <c r="Y2146" s="97"/>
      <c r="Z2146" s="97"/>
      <c r="AA2146" s="97"/>
      <c r="AB2146" s="97"/>
      <c r="AC2146" s="97"/>
      <c r="AD2146" s="97"/>
      <c r="AE2146" s="97"/>
      <c r="AF2146" s="97"/>
      <c r="AG2146" s="97"/>
      <c r="AH2146" s="97"/>
      <c r="AI2146" s="293"/>
      <c r="AJ2146" s="97"/>
      <c r="AK2146" s="293"/>
      <c r="AL2146" s="97"/>
      <c r="AM2146" s="97"/>
      <c r="AN2146" s="97">
        <v>350</v>
      </c>
      <c r="AO2146" s="294"/>
    </row>
    <row r="2147" spans="1:41" ht="15" customHeight="1" x14ac:dyDescent="0.45">
      <c r="B2147" s="8" t="s">
        <v>1570</v>
      </c>
      <c r="C2147" s="32" t="str">
        <f>'Ref Check'!B76</f>
        <v>Cebrian, J., Variability and control of carbon consumption, export, and accumulation in marine communities. Limnology and Oceanography, 2002.</v>
      </c>
      <c r="E2147" s="8">
        <v>2002</v>
      </c>
      <c r="L2147" s="8" t="s">
        <v>1571</v>
      </c>
      <c r="R2147" s="42"/>
      <c r="S2147" s="87"/>
      <c r="T2147" s="87"/>
      <c r="U2147" s="87"/>
      <c r="V2147" s="87"/>
      <c r="W2147" s="94"/>
    </row>
    <row r="2148" spans="1:41" ht="15" customHeight="1" x14ac:dyDescent="0.45">
      <c r="B2148" s="8" t="s">
        <v>1570</v>
      </c>
      <c r="C2148" s="32" t="s">
        <v>1572</v>
      </c>
      <c r="D2148" s="8" t="e">
        <f>#REF!</f>
        <v>#REF!</v>
      </c>
      <c r="E2148" s="8">
        <v>1986</v>
      </c>
      <c r="I2148" s="8" t="s">
        <v>1573</v>
      </c>
      <c r="N2148" s="146" t="s">
        <v>1574</v>
      </c>
      <c r="O2148" s="8" t="s">
        <v>364</v>
      </c>
      <c r="P2148" s="8" t="s">
        <v>1575</v>
      </c>
      <c r="Q2148" s="8" t="s">
        <v>1576</v>
      </c>
      <c r="R2148" s="42" t="s">
        <v>204</v>
      </c>
      <c r="S2148" s="87" t="s">
        <v>191</v>
      </c>
      <c r="T2148" s="87" t="s">
        <v>192</v>
      </c>
      <c r="U2148" s="87" t="s">
        <v>279</v>
      </c>
      <c r="V2148" s="87" t="s">
        <v>277</v>
      </c>
      <c r="W2148" s="94"/>
    </row>
    <row r="2149" spans="1:41" ht="15" customHeight="1" x14ac:dyDescent="0.45">
      <c r="B2149" s="8" t="s">
        <v>1570</v>
      </c>
      <c r="C2149" s="32" t="s">
        <v>1572</v>
      </c>
      <c r="D2149" s="8" t="e">
        <f>#REF!</f>
        <v>#REF!</v>
      </c>
      <c r="E2149" s="8">
        <v>1993</v>
      </c>
      <c r="I2149" s="8" t="s">
        <v>1577</v>
      </c>
      <c r="N2149" s="166" t="s">
        <v>1578</v>
      </c>
      <c r="O2149" s="8" t="s">
        <v>461</v>
      </c>
      <c r="P2149" s="8" t="s">
        <v>1579</v>
      </c>
      <c r="Q2149" s="8" t="s">
        <v>1580</v>
      </c>
      <c r="R2149" s="42" t="s">
        <v>190</v>
      </c>
      <c r="S2149" s="87" t="s">
        <v>238</v>
      </c>
      <c r="T2149" s="87" t="s">
        <v>192</v>
      </c>
      <c r="U2149" s="87" t="s">
        <v>282</v>
      </c>
      <c r="V2149" s="87" t="s">
        <v>277</v>
      </c>
    </row>
    <row r="2150" spans="1:41" ht="15" customHeight="1" x14ac:dyDescent="0.45">
      <c r="B2150" s="8" t="s">
        <v>1570</v>
      </c>
      <c r="C2150" s="32" t="s">
        <v>1572</v>
      </c>
      <c r="D2150" s="8" t="s">
        <v>1581</v>
      </c>
      <c r="E2150" s="8">
        <v>1993</v>
      </c>
      <c r="I2150" s="8" t="s">
        <v>1577</v>
      </c>
      <c r="N2150" s="166" t="e">
        <f>#REF!</f>
        <v>#REF!</v>
      </c>
      <c r="O2150" s="8" t="s">
        <v>1121</v>
      </c>
      <c r="P2150" s="8" t="s">
        <v>1582</v>
      </c>
      <c r="Q2150" s="8" t="s">
        <v>1583</v>
      </c>
      <c r="R2150" s="42" t="s">
        <v>197</v>
      </c>
      <c r="S2150" s="87" t="s">
        <v>191</v>
      </c>
      <c r="T2150" s="87" t="s">
        <v>192</v>
      </c>
      <c r="U2150" s="87" t="s">
        <v>279</v>
      </c>
      <c r="V2150" s="87" t="s">
        <v>277</v>
      </c>
    </row>
    <row r="2151" spans="1:41" ht="15" customHeight="1" x14ac:dyDescent="0.45">
      <c r="B2151" s="8" t="s">
        <v>1570</v>
      </c>
      <c r="C2151" s="32" t="s">
        <v>1572</v>
      </c>
      <c r="D2151" s="8" t="s">
        <v>1581</v>
      </c>
      <c r="E2151" s="8">
        <v>1993</v>
      </c>
      <c r="I2151" s="8" t="s">
        <v>1577</v>
      </c>
      <c r="N2151" s="166" t="e">
        <f>#REF!</f>
        <v>#REF!</v>
      </c>
      <c r="O2151" s="8" t="s">
        <v>461</v>
      </c>
      <c r="P2151" s="8" t="s">
        <v>1584</v>
      </c>
      <c r="Q2151" s="8" t="s">
        <v>1585</v>
      </c>
      <c r="R2151" s="42" t="s">
        <v>190</v>
      </c>
      <c r="S2151" s="87" t="s">
        <v>238</v>
      </c>
      <c r="T2151" s="87" t="s">
        <v>192</v>
      </c>
      <c r="U2151" s="87" t="s">
        <v>282</v>
      </c>
      <c r="V2151" s="87" t="s">
        <v>277</v>
      </c>
    </row>
    <row r="2152" spans="1:41" ht="15" customHeight="1" x14ac:dyDescent="0.45">
      <c r="B2152" s="8" t="s">
        <v>1570</v>
      </c>
      <c r="C2152" s="32" t="s">
        <v>1572</v>
      </c>
      <c r="D2152" s="8" t="s">
        <v>1581</v>
      </c>
      <c r="E2152" s="8">
        <v>1993</v>
      </c>
      <c r="I2152" s="8" t="s">
        <v>1577</v>
      </c>
      <c r="N2152" s="166" t="e">
        <f>#REF!</f>
        <v>#REF!</v>
      </c>
      <c r="O2152" s="8" t="s">
        <v>470</v>
      </c>
      <c r="P2152" s="8" t="s">
        <v>1586</v>
      </c>
      <c r="Q2152" s="8" t="s">
        <v>1587</v>
      </c>
      <c r="R2152" s="42" t="s">
        <v>197</v>
      </c>
      <c r="S2152" s="87" t="s">
        <v>191</v>
      </c>
      <c r="T2152" s="87" t="s">
        <v>192</v>
      </c>
      <c r="U2152" s="87" t="s">
        <v>279</v>
      </c>
      <c r="V2152" s="87" t="s">
        <v>277</v>
      </c>
    </row>
    <row r="2153" spans="1:41" ht="15" customHeight="1" x14ac:dyDescent="0.45">
      <c r="B2153" s="8" t="s">
        <v>1570</v>
      </c>
      <c r="C2153" s="32" t="s">
        <v>1572</v>
      </c>
      <c r="D2153" s="8" t="e">
        <f>#REF!</f>
        <v>#REF!</v>
      </c>
      <c r="E2153" s="8">
        <v>1994</v>
      </c>
      <c r="I2153" s="8" t="s">
        <v>1588</v>
      </c>
      <c r="N2153" s="146" t="s">
        <v>1589</v>
      </c>
      <c r="O2153" s="8" t="s">
        <v>471</v>
      </c>
      <c r="P2153" s="8" t="s">
        <v>1590</v>
      </c>
      <c r="Q2153" s="8" t="s">
        <v>1591</v>
      </c>
      <c r="R2153" s="42" t="s">
        <v>210</v>
      </c>
      <c r="S2153" s="87" t="s">
        <v>198</v>
      </c>
      <c r="T2153" s="87" t="s">
        <v>192</v>
      </c>
      <c r="U2153" s="87" t="s">
        <v>278</v>
      </c>
      <c r="V2153" s="87" t="s">
        <v>277</v>
      </c>
    </row>
    <row r="2154" spans="1:41" ht="15" customHeight="1" x14ac:dyDescent="0.45">
      <c r="B2154" s="8" t="s">
        <v>1570</v>
      </c>
      <c r="C2154" s="32" t="s">
        <v>1572</v>
      </c>
      <c r="D2154" s="8" t="e">
        <f>#REF!</f>
        <v>#REF!</v>
      </c>
      <c r="E2154" s="8">
        <v>2000</v>
      </c>
      <c r="I2154" s="8" t="s">
        <v>1592</v>
      </c>
      <c r="N2154" s="166" t="s">
        <v>1593</v>
      </c>
      <c r="O2154" s="8" t="s">
        <v>580</v>
      </c>
      <c r="P2154" s="8" t="s">
        <v>1594</v>
      </c>
      <c r="Q2154" s="8" t="s">
        <v>1595</v>
      </c>
      <c r="R2154" s="42" t="s">
        <v>190</v>
      </c>
      <c r="S2154" s="87" t="s">
        <v>191</v>
      </c>
      <c r="T2154" s="87" t="s">
        <v>186</v>
      </c>
      <c r="U2154" s="87" t="s">
        <v>200</v>
      </c>
      <c r="V2154" s="87" t="s">
        <v>201</v>
      </c>
    </row>
    <row r="2155" spans="1:41" ht="15" customHeight="1" x14ac:dyDescent="0.45">
      <c r="B2155" s="8" t="s">
        <v>1570</v>
      </c>
      <c r="C2155" s="32" t="s">
        <v>1572</v>
      </c>
      <c r="D2155" s="8" t="e">
        <f>#REF!</f>
        <v>#REF!</v>
      </c>
      <c r="E2155" s="8">
        <v>1993</v>
      </c>
      <c r="I2155" s="8" t="s">
        <v>1596</v>
      </c>
      <c r="N2155" s="166" t="s">
        <v>1597</v>
      </c>
      <c r="O2155" s="8" t="s">
        <v>485</v>
      </c>
      <c r="P2155" s="8" t="s">
        <v>1598</v>
      </c>
      <c r="Q2155" s="8" t="s">
        <v>1599</v>
      </c>
      <c r="R2155" s="42" t="s">
        <v>190</v>
      </c>
      <c r="S2155" s="87" t="s">
        <v>217</v>
      </c>
      <c r="T2155" s="87" t="s">
        <v>199</v>
      </c>
      <c r="U2155" s="87" t="s">
        <v>271</v>
      </c>
      <c r="V2155" s="87" t="s">
        <v>226</v>
      </c>
    </row>
    <row r="2156" spans="1:41" ht="15" customHeight="1" x14ac:dyDescent="0.45">
      <c r="B2156" s="8" t="s">
        <v>1570</v>
      </c>
      <c r="C2156" s="32" t="s">
        <v>1572</v>
      </c>
      <c r="D2156" s="8" t="e">
        <f>#REF!</f>
        <v>#REF!</v>
      </c>
      <c r="E2156" s="8">
        <v>1984</v>
      </c>
      <c r="I2156" s="8" t="s">
        <v>1596</v>
      </c>
      <c r="N2156" s="166" t="s">
        <v>1600</v>
      </c>
      <c r="O2156" s="8" t="s">
        <v>381</v>
      </c>
      <c r="P2156" s="8" t="s">
        <v>1601</v>
      </c>
      <c r="Q2156" s="8" t="s">
        <v>1602</v>
      </c>
      <c r="R2156" s="42" t="s">
        <v>190</v>
      </c>
      <c r="S2156" s="87" t="s">
        <v>191</v>
      </c>
      <c r="T2156" s="87" t="s">
        <v>206</v>
      </c>
      <c r="U2156" s="87" t="s">
        <v>262</v>
      </c>
      <c r="V2156" s="87" t="s">
        <v>240</v>
      </c>
    </row>
    <row r="2157" spans="1:41" ht="15" customHeight="1" x14ac:dyDescent="0.45">
      <c r="B2157" s="8" t="s">
        <v>1570</v>
      </c>
      <c r="C2157" s="32" t="s">
        <v>1572</v>
      </c>
      <c r="D2157" s="8" t="e">
        <f>#REF!</f>
        <v>#REF!</v>
      </c>
      <c r="E2157" s="8">
        <v>1988</v>
      </c>
      <c r="I2157" s="8" t="s">
        <v>1573</v>
      </c>
      <c r="N2157" s="146" t="s">
        <v>1603</v>
      </c>
      <c r="O2157" s="8" t="s">
        <v>364</v>
      </c>
      <c r="P2157" s="8" t="s">
        <v>1604</v>
      </c>
      <c r="Q2157" s="8" t="s">
        <v>1605</v>
      </c>
      <c r="R2157" s="42" t="s">
        <v>204</v>
      </c>
      <c r="S2157" s="87" t="s">
        <v>205</v>
      </c>
      <c r="T2157" s="87" t="s">
        <v>199</v>
      </c>
      <c r="U2157" s="87" t="s">
        <v>268</v>
      </c>
      <c r="V2157" s="87" t="s">
        <v>218</v>
      </c>
    </row>
    <row r="2158" spans="1:41" ht="15" customHeight="1" x14ac:dyDescent="0.45">
      <c r="B2158" s="8" t="s">
        <v>1570</v>
      </c>
      <c r="C2158" s="32" t="s">
        <v>1572</v>
      </c>
      <c r="D2158" s="8" t="e">
        <f>#REF!</f>
        <v>#REF!</v>
      </c>
      <c r="E2158" s="8">
        <v>1976</v>
      </c>
      <c r="I2158" s="8" t="s">
        <v>1606</v>
      </c>
      <c r="N2158" s="166" t="s">
        <v>1607</v>
      </c>
      <c r="O2158" s="8" t="s">
        <v>979</v>
      </c>
      <c r="P2158" s="8" t="s">
        <v>1608</v>
      </c>
      <c r="Q2158" s="8" t="s">
        <v>1609</v>
      </c>
      <c r="R2158" s="42" t="s">
        <v>222</v>
      </c>
      <c r="S2158" s="87" t="s">
        <v>205</v>
      </c>
      <c r="T2158" s="87" t="s">
        <v>199</v>
      </c>
      <c r="U2158" s="87" t="s">
        <v>272</v>
      </c>
      <c r="V2158" s="87" t="s">
        <v>226</v>
      </c>
    </row>
    <row r="2159" spans="1:41" ht="15" customHeight="1" x14ac:dyDescent="0.45">
      <c r="B2159" s="8" t="s">
        <v>1570</v>
      </c>
      <c r="C2159" s="32" t="s">
        <v>1572</v>
      </c>
      <c r="D2159" s="8" t="e">
        <f>#REF!</f>
        <v>#REF!</v>
      </c>
      <c r="E2159" s="8">
        <v>1981</v>
      </c>
      <c r="I2159" s="8" t="s">
        <v>1588</v>
      </c>
      <c r="N2159" s="166" t="s">
        <v>1610</v>
      </c>
      <c r="O2159" s="8" t="s">
        <v>470</v>
      </c>
      <c r="P2159" s="8" t="s">
        <v>1611</v>
      </c>
      <c r="Q2159" s="8" t="s">
        <v>1612</v>
      </c>
      <c r="R2159" s="42" t="s">
        <v>197</v>
      </c>
      <c r="S2159" s="87" t="s">
        <v>191</v>
      </c>
      <c r="T2159" s="87" t="s">
        <v>192</v>
      </c>
      <c r="U2159" s="87" t="s">
        <v>281</v>
      </c>
      <c r="V2159" s="87" t="s">
        <v>277</v>
      </c>
    </row>
    <row r="2160" spans="1:41" ht="15" customHeight="1" x14ac:dyDescent="0.45">
      <c r="B2160" s="8" t="s">
        <v>1570</v>
      </c>
      <c r="C2160" s="32" t="s">
        <v>1572</v>
      </c>
      <c r="D2160" s="8" t="e">
        <f>#REF!</f>
        <v>#REF!</v>
      </c>
      <c r="E2160" s="8">
        <v>1980</v>
      </c>
      <c r="I2160" s="8" t="s">
        <v>1573</v>
      </c>
      <c r="N2160" s="146" t="s">
        <v>1613</v>
      </c>
      <c r="O2160" s="8" t="s">
        <v>364</v>
      </c>
      <c r="P2160" s="8" t="s">
        <v>1614</v>
      </c>
      <c r="Q2160" s="8" t="s">
        <v>1615</v>
      </c>
      <c r="R2160" s="42" t="s">
        <v>197</v>
      </c>
      <c r="S2160" s="87" t="s">
        <v>191</v>
      </c>
      <c r="T2160" s="87" t="s">
        <v>192</v>
      </c>
      <c r="U2160" s="87" t="s">
        <v>279</v>
      </c>
      <c r="V2160" s="87" t="s">
        <v>277</v>
      </c>
    </row>
    <row r="2161" spans="2:23" ht="15" customHeight="1" x14ac:dyDescent="0.45">
      <c r="B2161" s="8" t="s">
        <v>1570</v>
      </c>
      <c r="C2161" s="32" t="s">
        <v>1572</v>
      </c>
      <c r="D2161" s="8" t="e">
        <f>#REF!</f>
        <v>#REF!</v>
      </c>
      <c r="E2161" s="8">
        <v>1984</v>
      </c>
      <c r="I2161" s="8" t="s">
        <v>1417</v>
      </c>
      <c r="N2161" s="146" t="s">
        <v>1616</v>
      </c>
      <c r="O2161" s="8" t="s">
        <v>364</v>
      </c>
      <c r="P2161" s="8" t="s">
        <v>1617</v>
      </c>
      <c r="Q2161" s="8" t="s">
        <v>1618</v>
      </c>
      <c r="R2161" s="42" t="s">
        <v>204</v>
      </c>
      <c r="S2161" s="87" t="s">
        <v>191</v>
      </c>
      <c r="T2161" s="87" t="s">
        <v>192</v>
      </c>
      <c r="U2161" s="87" t="s">
        <v>279</v>
      </c>
      <c r="V2161" s="87" t="s">
        <v>277</v>
      </c>
    </row>
    <row r="2162" spans="2:23" ht="15" customHeight="1" x14ac:dyDescent="0.45">
      <c r="B2162" s="8" t="s">
        <v>1570</v>
      </c>
      <c r="C2162" s="32" t="s">
        <v>1572</v>
      </c>
      <c r="D2162" s="8" t="e">
        <f>#REF!</f>
        <v>#REF!</v>
      </c>
      <c r="E2162" s="8">
        <v>1988</v>
      </c>
      <c r="I2162" s="8" t="s">
        <v>1573</v>
      </c>
      <c r="N2162" s="326" t="s">
        <v>2067</v>
      </c>
      <c r="O2162" s="8" t="s">
        <v>537</v>
      </c>
      <c r="P2162" s="8" t="s">
        <v>2068</v>
      </c>
      <c r="Q2162" s="8" t="s">
        <v>2069</v>
      </c>
      <c r="R2162" s="42" t="s">
        <v>190</v>
      </c>
      <c r="S2162" s="87" t="s">
        <v>205</v>
      </c>
      <c r="T2162" s="87" t="s">
        <v>199</v>
      </c>
      <c r="U2162" s="87" t="s">
        <v>272</v>
      </c>
      <c r="V2162" s="87" t="s">
        <v>226</v>
      </c>
    </row>
    <row r="2163" spans="2:23" ht="15" customHeight="1" x14ac:dyDescent="0.45">
      <c r="B2163" s="8" t="s">
        <v>1570</v>
      </c>
      <c r="C2163" s="32" t="s">
        <v>1572</v>
      </c>
      <c r="D2163" s="8" t="e">
        <f>#REF!</f>
        <v>#REF!</v>
      </c>
      <c r="E2163" s="8">
        <v>1979</v>
      </c>
      <c r="I2163" s="8" t="s">
        <v>1606</v>
      </c>
      <c r="N2163" s="166" t="s">
        <v>2072</v>
      </c>
      <c r="O2163" s="8" t="s">
        <v>394</v>
      </c>
      <c r="P2163" s="8" t="s">
        <v>2070</v>
      </c>
      <c r="Q2163" s="8" t="s">
        <v>2071</v>
      </c>
      <c r="R2163" s="42" t="s">
        <v>197</v>
      </c>
      <c r="S2163" s="87" t="s">
        <v>242</v>
      </c>
      <c r="T2163" s="87" t="s">
        <v>206</v>
      </c>
      <c r="U2163" s="87" t="s">
        <v>261</v>
      </c>
      <c r="V2163" s="87" t="s">
        <v>240</v>
      </c>
    </row>
    <row r="2164" spans="2:23" ht="15" customHeight="1" x14ac:dyDescent="0.45">
      <c r="B2164" s="8" t="s">
        <v>1570</v>
      </c>
      <c r="C2164" s="32" t="s">
        <v>1572</v>
      </c>
      <c r="D2164" s="8" t="e">
        <f>#REF!</f>
        <v>#REF!</v>
      </c>
      <c r="E2164" s="8">
        <v>1989</v>
      </c>
      <c r="I2164" s="8" t="s">
        <v>1606</v>
      </c>
      <c r="N2164" s="166" t="s">
        <v>2073</v>
      </c>
      <c r="O2164" s="8" t="s">
        <v>394</v>
      </c>
      <c r="P2164" s="8" t="s">
        <v>2074</v>
      </c>
      <c r="Q2164" s="8" t="s">
        <v>2075</v>
      </c>
      <c r="R2164" s="42" t="s">
        <v>222</v>
      </c>
      <c r="S2164" s="87" t="s">
        <v>217</v>
      </c>
      <c r="T2164" s="87"/>
      <c r="U2164" s="87" t="s">
        <v>267</v>
      </c>
      <c r="V2164" s="87" t="s">
        <v>267</v>
      </c>
    </row>
    <row r="2165" spans="2:23" ht="15" customHeight="1" x14ac:dyDescent="0.45">
      <c r="B2165" s="8" t="s">
        <v>1570</v>
      </c>
      <c r="C2165" s="32" t="s">
        <v>1572</v>
      </c>
      <c r="D2165" s="8" t="e">
        <f>#REF!</f>
        <v>#REF!</v>
      </c>
      <c r="E2165" s="8">
        <v>1993</v>
      </c>
      <c r="I2165" s="8" t="s">
        <v>1588</v>
      </c>
      <c r="N2165" s="166" t="s">
        <v>871</v>
      </c>
      <c r="O2165" s="8" t="s">
        <v>490</v>
      </c>
      <c r="P2165" s="8" t="s">
        <v>2076</v>
      </c>
      <c r="Q2165" s="8" t="s">
        <v>2077</v>
      </c>
      <c r="R2165" s="42" t="s">
        <v>190</v>
      </c>
      <c r="S2165" s="87" t="s">
        <v>217</v>
      </c>
      <c r="T2165" s="87" t="s">
        <v>199</v>
      </c>
      <c r="U2165" s="87" t="s">
        <v>271</v>
      </c>
      <c r="V2165" s="87" t="s">
        <v>226</v>
      </c>
    </row>
    <row r="2166" spans="2:23" ht="15" customHeight="1" x14ac:dyDescent="0.45">
      <c r="B2166" s="8" t="s">
        <v>1570</v>
      </c>
      <c r="C2166" s="32" t="s">
        <v>1572</v>
      </c>
      <c r="D2166" s="8" t="e">
        <f>#REF!</f>
        <v>#REF!</v>
      </c>
      <c r="E2166" s="8">
        <v>1982</v>
      </c>
      <c r="I2166" s="8" t="s">
        <v>1596</v>
      </c>
      <c r="N2166" s="166" t="s">
        <v>2078</v>
      </c>
      <c r="O2166" s="8" t="s">
        <v>470</v>
      </c>
      <c r="P2166" s="8" t="s">
        <v>2079</v>
      </c>
      <c r="Q2166" s="8" t="s">
        <v>2080</v>
      </c>
      <c r="R2166" s="42" t="s">
        <v>197</v>
      </c>
      <c r="S2166" s="87" t="s">
        <v>191</v>
      </c>
      <c r="T2166" s="87" t="s">
        <v>192</v>
      </c>
      <c r="U2166" s="87" t="s">
        <v>279</v>
      </c>
      <c r="V2166" s="87" t="s">
        <v>277</v>
      </c>
    </row>
    <row r="2167" spans="2:23" ht="15" customHeight="1" x14ac:dyDescent="0.45">
      <c r="B2167" s="8" t="s">
        <v>1570</v>
      </c>
      <c r="C2167" s="32" t="s">
        <v>1572</v>
      </c>
      <c r="D2167" s="8" t="e">
        <f>#REF!</f>
        <v>#REF!</v>
      </c>
      <c r="E2167" s="8">
        <v>1989</v>
      </c>
      <c r="I2167" s="8" t="s">
        <v>1596</v>
      </c>
      <c r="N2167" s="166" t="s">
        <v>2081</v>
      </c>
      <c r="O2167" s="8" t="s">
        <v>485</v>
      </c>
      <c r="P2167" s="8" t="s">
        <v>2082</v>
      </c>
      <c r="Q2167" s="8" t="s">
        <v>2083</v>
      </c>
      <c r="R2167" s="42" t="s">
        <v>190</v>
      </c>
      <c r="S2167" s="87" t="s">
        <v>217</v>
      </c>
      <c r="T2167" s="87"/>
      <c r="U2167" s="87" t="s">
        <v>267</v>
      </c>
      <c r="V2167" s="87" t="s">
        <v>267</v>
      </c>
    </row>
    <row r="2168" spans="2:23" ht="15" customHeight="1" x14ac:dyDescent="0.45">
      <c r="B2168" s="8" t="s">
        <v>1570</v>
      </c>
      <c r="C2168" s="32" t="s">
        <v>1572</v>
      </c>
      <c r="D2168" s="8" t="e">
        <f>#REF!</f>
        <v>#REF!</v>
      </c>
      <c r="E2168" s="8">
        <v>1982</v>
      </c>
      <c r="I2168" s="8" t="s">
        <v>1596</v>
      </c>
      <c r="N2168" s="166" t="s">
        <v>386</v>
      </c>
      <c r="O2168" s="8" t="s">
        <v>386</v>
      </c>
      <c r="P2168" s="8" t="s">
        <v>386</v>
      </c>
      <c r="Q2168" s="8" t="s">
        <v>386</v>
      </c>
      <c r="R2168" s="8" t="s">
        <v>386</v>
      </c>
      <c r="S2168" s="42" t="s">
        <v>386</v>
      </c>
      <c r="T2168" s="42" t="s">
        <v>386</v>
      </c>
      <c r="U2168" s="87" t="s">
        <v>267</v>
      </c>
      <c r="V2168" s="87" t="s">
        <v>267</v>
      </c>
    </row>
    <row r="2169" spans="2:23" ht="15" customHeight="1" x14ac:dyDescent="0.45">
      <c r="B2169" s="8" t="s">
        <v>1570</v>
      </c>
      <c r="C2169" s="32" t="s">
        <v>1572</v>
      </c>
      <c r="D2169" s="8" t="e">
        <f>#REF!</f>
        <v>#REF!</v>
      </c>
      <c r="E2169" s="8">
        <v>1992</v>
      </c>
      <c r="I2169" s="8" t="s">
        <v>1596</v>
      </c>
      <c r="N2169" s="166" t="s">
        <v>2084</v>
      </c>
      <c r="O2169" s="8" t="s">
        <v>316</v>
      </c>
      <c r="P2169" s="8" t="s">
        <v>2085</v>
      </c>
      <c r="Q2169" s="8" t="s">
        <v>2086</v>
      </c>
      <c r="R2169" s="42" t="s">
        <v>222</v>
      </c>
      <c r="S2169" s="87" t="s">
        <v>205</v>
      </c>
      <c r="T2169" s="87" t="s">
        <v>199</v>
      </c>
      <c r="U2169" s="87" t="s">
        <v>272</v>
      </c>
      <c r="V2169" s="87" t="s">
        <v>226</v>
      </c>
    </row>
    <row r="2170" spans="2:23" ht="15" customHeight="1" x14ac:dyDescent="0.45">
      <c r="B2170" s="8" t="s">
        <v>1570</v>
      </c>
      <c r="C2170" s="32" t="s">
        <v>1572</v>
      </c>
      <c r="D2170" s="8" t="e">
        <f>#REF!</f>
        <v>#REF!</v>
      </c>
      <c r="E2170" s="8">
        <v>1987</v>
      </c>
      <c r="I2170" s="8" t="s">
        <v>1596</v>
      </c>
      <c r="N2170" s="326" t="s">
        <v>2087</v>
      </c>
      <c r="O2170" s="8" t="s">
        <v>364</v>
      </c>
      <c r="P2170" s="8" t="s">
        <v>2088</v>
      </c>
      <c r="Q2170" s="8" t="s">
        <v>2089</v>
      </c>
      <c r="R2170" s="42" t="s">
        <v>197</v>
      </c>
      <c r="S2170" s="87" t="s">
        <v>191</v>
      </c>
      <c r="T2170" s="87" t="s">
        <v>192</v>
      </c>
      <c r="U2170" s="87" t="s">
        <v>279</v>
      </c>
      <c r="V2170" s="87" t="s">
        <v>277</v>
      </c>
      <c r="W2170" s="93" t="s">
        <v>2090</v>
      </c>
    </row>
    <row r="2171" spans="2:23" ht="15" customHeight="1" x14ac:dyDescent="0.45">
      <c r="B2171" s="8" t="s">
        <v>1570</v>
      </c>
      <c r="C2171" s="32" t="s">
        <v>1572</v>
      </c>
      <c r="D2171" s="8" t="e">
        <f>#REF!</f>
        <v>#REF!</v>
      </c>
      <c r="E2171" s="8">
        <v>1986</v>
      </c>
      <c r="I2171" s="8" t="s">
        <v>1588</v>
      </c>
      <c r="N2171" s="166" t="s">
        <v>2078</v>
      </c>
      <c r="O2171" s="8" t="s">
        <v>470</v>
      </c>
      <c r="P2171" s="8" t="s">
        <v>2079</v>
      </c>
      <c r="Q2171" s="8" t="s">
        <v>2080</v>
      </c>
      <c r="R2171" s="42" t="s">
        <v>197</v>
      </c>
      <c r="S2171" s="87" t="s">
        <v>191</v>
      </c>
      <c r="T2171" s="87" t="s">
        <v>192</v>
      </c>
      <c r="U2171" s="87" t="s">
        <v>279</v>
      </c>
      <c r="V2171" s="87" t="s">
        <v>277</v>
      </c>
    </row>
    <row r="2172" spans="2:23" ht="15" customHeight="1" x14ac:dyDescent="0.45">
      <c r="B2172" s="8" t="s">
        <v>1570</v>
      </c>
      <c r="C2172" s="32" t="s">
        <v>1572</v>
      </c>
      <c r="D2172" s="8" t="e">
        <f>#REF!</f>
        <v>#REF!</v>
      </c>
      <c r="E2172" s="8">
        <v>1972</v>
      </c>
      <c r="I2172" s="8" t="s">
        <v>1596</v>
      </c>
      <c r="N2172" s="326" t="s">
        <v>2092</v>
      </c>
      <c r="O2172" s="8" t="s">
        <v>364</v>
      </c>
      <c r="P2172" s="8" t="s">
        <v>2093</v>
      </c>
      <c r="Q2172" s="8" t="s">
        <v>2094</v>
      </c>
      <c r="R2172" s="42" t="s">
        <v>197</v>
      </c>
      <c r="S2172" s="87" t="s">
        <v>191</v>
      </c>
      <c r="T2172" s="87" t="s">
        <v>192</v>
      </c>
      <c r="U2172" s="87" t="s">
        <v>279</v>
      </c>
      <c r="V2172" s="87" t="s">
        <v>277</v>
      </c>
    </row>
    <row r="2173" spans="2:23" ht="15" customHeight="1" x14ac:dyDescent="0.45">
      <c r="B2173" s="8" t="s">
        <v>1570</v>
      </c>
      <c r="C2173" s="32" t="s">
        <v>1572</v>
      </c>
      <c r="D2173" s="8" t="e">
        <f>#REF!</f>
        <v>#REF!</v>
      </c>
      <c r="E2173" s="8">
        <v>1980</v>
      </c>
      <c r="I2173" s="8" t="s">
        <v>1573</v>
      </c>
      <c r="N2173" s="166" t="s">
        <v>2097</v>
      </c>
      <c r="O2173" s="8" t="s">
        <v>552</v>
      </c>
      <c r="P2173" s="8" t="s">
        <v>2095</v>
      </c>
      <c r="Q2173" s="8" t="s">
        <v>2096</v>
      </c>
      <c r="R2173" s="42" t="s">
        <v>190</v>
      </c>
      <c r="S2173" s="87" t="s">
        <v>191</v>
      </c>
      <c r="T2173" s="87" t="s">
        <v>206</v>
      </c>
      <c r="U2173" s="87" t="s">
        <v>262</v>
      </c>
      <c r="V2173" s="87" t="s">
        <v>240</v>
      </c>
    </row>
    <row r="2174" spans="2:23" ht="15" customHeight="1" x14ac:dyDescent="0.45">
      <c r="B2174" s="8" t="s">
        <v>1570</v>
      </c>
      <c r="C2174" s="32" t="s">
        <v>1572</v>
      </c>
      <c r="D2174" s="8" t="e">
        <f>#REF!</f>
        <v>#REF!</v>
      </c>
      <c r="E2174" s="8">
        <v>1977</v>
      </c>
      <c r="I2174" s="8" t="s">
        <v>1606</v>
      </c>
      <c r="N2174" s="166" t="s">
        <v>2097</v>
      </c>
      <c r="O2174" s="8" t="s">
        <v>552</v>
      </c>
      <c r="P2174" s="8" t="s">
        <v>2095</v>
      </c>
      <c r="Q2174" s="8" t="s">
        <v>2096</v>
      </c>
      <c r="R2174" s="42" t="s">
        <v>190</v>
      </c>
      <c r="S2174" s="87" t="s">
        <v>191</v>
      </c>
      <c r="T2174" s="87" t="s">
        <v>206</v>
      </c>
      <c r="U2174" s="87" t="s">
        <v>262</v>
      </c>
      <c r="V2174" s="87" t="s">
        <v>240</v>
      </c>
    </row>
    <row r="2175" spans="2:23" ht="15" customHeight="1" x14ac:dyDescent="0.45">
      <c r="B2175" s="8" t="s">
        <v>1570</v>
      </c>
      <c r="C2175" s="32" t="s">
        <v>1572</v>
      </c>
      <c r="D2175" s="8" t="e">
        <f>#REF!</f>
        <v>#REF!</v>
      </c>
      <c r="E2175" s="8">
        <v>1988</v>
      </c>
      <c r="I2175" s="8" t="str">
        <f>I2161</f>
        <v>NPP</v>
      </c>
      <c r="N2175" s="166" t="s">
        <v>2078</v>
      </c>
      <c r="O2175" s="8" t="s">
        <v>470</v>
      </c>
      <c r="P2175" s="8" t="s">
        <v>2079</v>
      </c>
      <c r="Q2175" s="8" t="s">
        <v>2080</v>
      </c>
      <c r="R2175" s="8" t="s">
        <v>197</v>
      </c>
      <c r="S2175" s="42" t="s">
        <v>191</v>
      </c>
      <c r="T2175" s="42" t="s">
        <v>192</v>
      </c>
      <c r="U2175" s="42" t="s">
        <v>279</v>
      </c>
      <c r="V2175" s="42" t="s">
        <v>277</v>
      </c>
    </row>
    <row r="2176" spans="2:23" ht="15" customHeight="1" x14ac:dyDescent="0.45">
      <c r="B2176" s="8" t="s">
        <v>1570</v>
      </c>
      <c r="C2176" s="32" t="s">
        <v>1572</v>
      </c>
      <c r="D2176" s="8" t="e">
        <f>#REF!</f>
        <v>#REF!</v>
      </c>
      <c r="E2176" s="8">
        <v>1994</v>
      </c>
      <c r="I2176" s="8" t="s">
        <v>1573</v>
      </c>
      <c r="N2176" s="166" t="s">
        <v>2097</v>
      </c>
      <c r="O2176" s="8" t="s">
        <v>552</v>
      </c>
      <c r="P2176" s="8" t="s">
        <v>2095</v>
      </c>
      <c r="Q2176" s="8" t="s">
        <v>2096</v>
      </c>
      <c r="R2176" s="8" t="s">
        <v>190</v>
      </c>
      <c r="S2176" s="42" t="s">
        <v>191</v>
      </c>
      <c r="T2176" s="42" t="s">
        <v>206</v>
      </c>
      <c r="U2176" s="42" t="s">
        <v>262</v>
      </c>
      <c r="V2176" s="42" t="s">
        <v>240</v>
      </c>
    </row>
    <row r="2177" spans="1:41" ht="15" customHeight="1" x14ac:dyDescent="0.45">
      <c r="B2177" s="8" t="s">
        <v>1570</v>
      </c>
      <c r="C2177" s="32" t="s">
        <v>1572</v>
      </c>
      <c r="D2177" s="8" t="e">
        <f>#REF!</f>
        <v>#REF!</v>
      </c>
      <c r="E2177" s="8">
        <v>1971</v>
      </c>
      <c r="I2177" s="8" t="s">
        <v>1596</v>
      </c>
      <c r="N2177" s="166" t="s">
        <v>2100</v>
      </c>
      <c r="O2177" s="8" t="s">
        <v>1027</v>
      </c>
      <c r="P2177" s="8" t="s">
        <v>2101</v>
      </c>
      <c r="Q2177" s="8" t="s">
        <v>2102</v>
      </c>
      <c r="R2177" s="42" t="s">
        <v>222</v>
      </c>
      <c r="S2177" s="87" t="s">
        <v>211</v>
      </c>
      <c r="T2177" s="87" t="s">
        <v>199</v>
      </c>
      <c r="U2177" s="87" t="s">
        <v>271</v>
      </c>
      <c r="V2177" s="87" t="s">
        <v>226</v>
      </c>
    </row>
    <row r="2178" spans="1:41" ht="15" customHeight="1" x14ac:dyDescent="0.45">
      <c r="B2178" s="8" t="s">
        <v>1570</v>
      </c>
      <c r="C2178" s="32" t="s">
        <v>1572</v>
      </c>
      <c r="D2178" s="8" t="e">
        <f>#REF!</f>
        <v>#REF!</v>
      </c>
      <c r="E2178" s="8">
        <v>1985</v>
      </c>
      <c r="I2178" s="8" t="s">
        <v>1596</v>
      </c>
      <c r="N2178" s="166" t="s">
        <v>2105</v>
      </c>
      <c r="O2178" s="8" t="s">
        <v>364</v>
      </c>
      <c r="P2178" s="8" t="s">
        <v>2103</v>
      </c>
      <c r="Q2178" s="8" t="s">
        <v>2104</v>
      </c>
      <c r="R2178" s="42" t="s">
        <v>197</v>
      </c>
      <c r="S2178" s="87" t="s">
        <v>191</v>
      </c>
      <c r="T2178" s="87" t="s">
        <v>192</v>
      </c>
      <c r="U2178" s="87" t="s">
        <v>279</v>
      </c>
      <c r="V2178" s="87" t="s">
        <v>277</v>
      </c>
    </row>
    <row r="2179" spans="1:41" ht="15" customHeight="1" x14ac:dyDescent="0.45">
      <c r="B2179" s="8" t="s">
        <v>1570</v>
      </c>
      <c r="C2179" s="32" t="s">
        <v>1572</v>
      </c>
      <c r="D2179" s="8" t="e">
        <f>#REF!</f>
        <v>#REF!</v>
      </c>
      <c r="E2179" s="8">
        <v>1992</v>
      </c>
      <c r="I2179" s="8" t="s">
        <v>1596</v>
      </c>
      <c r="N2179" s="166" t="s">
        <v>2108</v>
      </c>
      <c r="O2179" s="8" t="s">
        <v>552</v>
      </c>
      <c r="P2179" s="8" t="s">
        <v>2106</v>
      </c>
      <c r="Q2179" s="8" t="s">
        <v>2107</v>
      </c>
      <c r="R2179" s="42" t="s">
        <v>190</v>
      </c>
      <c r="S2179" s="87" t="s">
        <v>191</v>
      </c>
      <c r="T2179" s="87" t="s">
        <v>206</v>
      </c>
      <c r="U2179" s="87" t="s">
        <v>262</v>
      </c>
      <c r="V2179" s="87" t="s">
        <v>240</v>
      </c>
    </row>
    <row r="2180" spans="1:41" ht="15" customHeight="1" x14ac:dyDescent="0.45">
      <c r="B2180" s="8" t="s">
        <v>1570</v>
      </c>
      <c r="C2180" s="32" t="s">
        <v>1572</v>
      </c>
      <c r="D2180" s="8" t="e">
        <f>#REF!</f>
        <v>#REF!</v>
      </c>
      <c r="E2180" s="8">
        <v>1989</v>
      </c>
      <c r="I2180" s="8" t="s">
        <v>1588</v>
      </c>
      <c r="N2180" s="166" t="s">
        <v>2109</v>
      </c>
      <c r="O2180" s="8" t="s">
        <v>2110</v>
      </c>
      <c r="P2180" s="8" t="s">
        <v>2111</v>
      </c>
      <c r="Q2180" s="8" t="s">
        <v>2112</v>
      </c>
      <c r="R2180" s="42" t="s">
        <v>222</v>
      </c>
      <c r="S2180" s="87" t="s">
        <v>205</v>
      </c>
      <c r="T2180" s="87" t="s">
        <v>199</v>
      </c>
      <c r="U2180" s="87" t="s">
        <v>272</v>
      </c>
      <c r="V2180" s="87" t="s">
        <v>226</v>
      </c>
    </row>
    <row r="2181" spans="1:41" ht="15" customHeight="1" x14ac:dyDescent="0.45">
      <c r="B2181" s="8" t="s">
        <v>1570</v>
      </c>
      <c r="C2181" s="32" t="s">
        <v>1572</v>
      </c>
      <c r="D2181" s="8" t="e">
        <f>#REF!</f>
        <v>#REF!</v>
      </c>
      <c r="E2181" s="8">
        <v>1981</v>
      </c>
      <c r="I2181" s="8" t="s">
        <v>1596</v>
      </c>
      <c r="N2181" s="326" t="s">
        <v>2087</v>
      </c>
      <c r="O2181" s="8" t="s">
        <v>364</v>
      </c>
      <c r="P2181" s="8" t="s">
        <v>2088</v>
      </c>
      <c r="Q2181" s="8" t="s">
        <v>2089</v>
      </c>
      <c r="R2181" s="42" t="s">
        <v>197</v>
      </c>
      <c r="S2181" s="87" t="s">
        <v>191</v>
      </c>
      <c r="T2181" s="87" t="s">
        <v>192</v>
      </c>
      <c r="U2181" s="87" t="s">
        <v>279</v>
      </c>
      <c r="V2181" s="87" t="s">
        <v>277</v>
      </c>
    </row>
    <row r="2182" spans="1:41" s="38" customFormat="1" ht="15" customHeight="1" x14ac:dyDescent="0.45">
      <c r="A2182" s="40"/>
      <c r="B2182" s="40" t="s">
        <v>1570</v>
      </c>
      <c r="C2182" s="195" t="s">
        <v>1572</v>
      </c>
      <c r="D2182" s="40" t="e">
        <f>#REF!</f>
        <v>#REF!</v>
      </c>
      <c r="E2182" s="40">
        <v>1979</v>
      </c>
      <c r="F2182" s="178"/>
      <c r="G2182" s="40"/>
      <c r="H2182" s="40"/>
      <c r="I2182" s="40" t="s">
        <v>1606</v>
      </c>
      <c r="J2182" s="40"/>
      <c r="K2182" s="40"/>
      <c r="L2182" s="40"/>
      <c r="M2182" s="40"/>
      <c r="N2182" s="286" t="s">
        <v>2113</v>
      </c>
      <c r="O2182" s="40" t="s">
        <v>2110</v>
      </c>
      <c r="P2182" s="40" t="s">
        <v>2111</v>
      </c>
      <c r="Q2182" s="40" t="s">
        <v>2112</v>
      </c>
      <c r="R2182" s="40" t="s">
        <v>222</v>
      </c>
      <c r="S2182" s="84" t="s">
        <v>205</v>
      </c>
      <c r="T2182" s="84" t="s">
        <v>206</v>
      </c>
      <c r="U2182" s="84" t="s">
        <v>272</v>
      </c>
      <c r="V2182" s="84" t="s">
        <v>226</v>
      </c>
      <c r="W2182" s="95"/>
      <c r="X2182" s="40"/>
      <c r="Y2182" s="40"/>
      <c r="Z2182" s="40"/>
      <c r="AA2182" s="40"/>
      <c r="AB2182" s="40"/>
      <c r="AC2182" s="40"/>
      <c r="AD2182" s="40"/>
      <c r="AE2182" s="40"/>
      <c r="AF2182" s="40"/>
      <c r="AG2182" s="40"/>
      <c r="AH2182" s="40"/>
      <c r="AI2182" s="152"/>
      <c r="AJ2182" s="40"/>
      <c r="AK2182" s="152"/>
      <c r="AL2182" s="40"/>
      <c r="AM2182" s="40"/>
      <c r="AN2182" s="40"/>
      <c r="AO2182" s="213"/>
    </row>
    <row r="2183" spans="1:41" s="234" customFormat="1" ht="15" customHeight="1" x14ac:dyDescent="0.45">
      <c r="A2183" s="97"/>
      <c r="B2183" s="97" t="s">
        <v>1619</v>
      </c>
      <c r="C2183" s="232" t="e">
        <f>#REF!</f>
        <v>#REF!</v>
      </c>
      <c r="D2183" s="97"/>
      <c r="E2183" s="97">
        <v>1993</v>
      </c>
      <c r="F2183" s="290"/>
      <c r="G2183" s="97"/>
      <c r="H2183" s="97"/>
      <c r="I2183" s="97" t="s">
        <v>2114</v>
      </c>
      <c r="J2183" s="97"/>
      <c r="K2183" s="97"/>
      <c r="L2183" s="97"/>
      <c r="M2183" s="97"/>
      <c r="N2183" s="295" t="s">
        <v>484</v>
      </c>
      <c r="O2183" s="97" t="s">
        <v>485</v>
      </c>
      <c r="P2183" s="97" t="s">
        <v>1598</v>
      </c>
      <c r="Q2183" s="97" t="s">
        <v>1599</v>
      </c>
      <c r="R2183" s="97" t="s">
        <v>190</v>
      </c>
      <c r="S2183" s="233" t="s">
        <v>217</v>
      </c>
      <c r="T2183" s="233" t="s">
        <v>199</v>
      </c>
      <c r="U2183" s="233" t="s">
        <v>271</v>
      </c>
      <c r="V2183" s="233" t="s">
        <v>226</v>
      </c>
      <c r="W2183" s="327"/>
      <c r="X2183" s="97"/>
      <c r="Y2183" s="97"/>
      <c r="Z2183" s="97"/>
      <c r="AA2183" s="97"/>
      <c r="AB2183" s="97"/>
      <c r="AC2183" s="97"/>
      <c r="AD2183" s="97"/>
      <c r="AE2183" s="97"/>
      <c r="AF2183" s="97"/>
      <c r="AG2183" s="97"/>
      <c r="AH2183" s="97"/>
      <c r="AI2183" s="293"/>
      <c r="AJ2183" s="97"/>
      <c r="AK2183" s="293"/>
      <c r="AL2183" s="97"/>
      <c r="AM2183" s="97"/>
      <c r="AN2183" s="97"/>
      <c r="AO2183" s="294"/>
    </row>
    <row r="2184" spans="1:41" s="234" customFormat="1" ht="15" customHeight="1" x14ac:dyDescent="0.45">
      <c r="A2184" s="97"/>
      <c r="B2184" s="97" t="s">
        <v>1687</v>
      </c>
      <c r="C2184" s="232" t="e">
        <f>#REF!</f>
        <v>#REF!</v>
      </c>
      <c r="D2184" s="97"/>
      <c r="E2184" s="97">
        <v>1984</v>
      </c>
      <c r="F2184" s="290"/>
      <c r="G2184" s="97" t="s">
        <v>1318</v>
      </c>
      <c r="H2184" s="97"/>
      <c r="I2184" s="97" t="s">
        <v>1417</v>
      </c>
      <c r="J2184" s="97"/>
      <c r="K2184" s="97"/>
      <c r="L2184" s="97"/>
      <c r="M2184" s="97"/>
      <c r="N2184" s="293" t="s">
        <v>1616</v>
      </c>
      <c r="O2184" s="97" t="s">
        <v>364</v>
      </c>
      <c r="P2184" s="97" t="s">
        <v>1617</v>
      </c>
      <c r="Q2184" s="97" t="s">
        <v>1618</v>
      </c>
      <c r="R2184" s="97" t="s">
        <v>204</v>
      </c>
      <c r="S2184" s="233" t="s">
        <v>191</v>
      </c>
      <c r="T2184" s="233" t="s">
        <v>192</v>
      </c>
      <c r="U2184" s="233" t="s">
        <v>279</v>
      </c>
      <c r="V2184" s="233" t="s">
        <v>277</v>
      </c>
      <c r="W2184" s="327"/>
      <c r="X2184" s="97"/>
      <c r="Y2184" s="97"/>
      <c r="Z2184" s="97"/>
      <c r="AA2184" s="97"/>
      <c r="AB2184" s="97"/>
      <c r="AC2184" s="97"/>
      <c r="AD2184" s="97"/>
      <c r="AE2184" s="97"/>
      <c r="AF2184" s="97"/>
      <c r="AG2184" s="97"/>
      <c r="AH2184" s="97"/>
      <c r="AI2184" s="293"/>
      <c r="AJ2184" s="97"/>
      <c r="AK2184" s="293"/>
      <c r="AL2184" s="97"/>
      <c r="AM2184" s="97"/>
      <c r="AN2184" s="97"/>
      <c r="AO2184" s="294"/>
    </row>
    <row r="2185" spans="1:41" s="44" customFormat="1" ht="15" customHeight="1" x14ac:dyDescent="0.45">
      <c r="A2185" s="42"/>
      <c r="B2185" s="42" t="e">
        <f>#REF!</f>
        <v>#REF!</v>
      </c>
      <c r="C2185" s="42" t="e">
        <f>#REF!</f>
        <v>#REF!</v>
      </c>
      <c r="D2185" s="42"/>
      <c r="E2185" s="300">
        <v>1987</v>
      </c>
      <c r="F2185" s="42"/>
      <c r="G2185" s="42"/>
      <c r="H2185" s="42"/>
      <c r="I2185" s="42" t="s">
        <v>2114</v>
      </c>
      <c r="J2185" s="42"/>
      <c r="K2185" s="42"/>
      <c r="L2185" s="42"/>
      <c r="M2185" s="300"/>
      <c r="N2185" s="280" t="s">
        <v>2087</v>
      </c>
      <c r="O2185" s="42" t="s">
        <v>364</v>
      </c>
      <c r="P2185" s="42" t="s">
        <v>2088</v>
      </c>
      <c r="Q2185" s="42" t="s">
        <v>2089</v>
      </c>
      <c r="R2185" s="42" t="s">
        <v>197</v>
      </c>
      <c r="S2185" s="42" t="s">
        <v>191</v>
      </c>
      <c r="T2185" s="42" t="s">
        <v>192</v>
      </c>
      <c r="U2185" s="42" t="s">
        <v>279</v>
      </c>
      <c r="V2185" s="42" t="s">
        <v>277</v>
      </c>
      <c r="W2185" s="42"/>
      <c r="X2185" s="42"/>
      <c r="Y2185" s="42"/>
      <c r="Z2185" s="42"/>
      <c r="AA2185" s="42"/>
      <c r="AB2185" s="42"/>
      <c r="AC2185" s="42"/>
      <c r="AD2185" s="42"/>
      <c r="AE2185" s="42"/>
      <c r="AF2185" s="42"/>
      <c r="AG2185" s="42"/>
      <c r="AH2185" s="42"/>
      <c r="AI2185" s="42"/>
      <c r="AJ2185" s="42"/>
      <c r="AK2185" s="42"/>
      <c r="AL2185" s="42"/>
      <c r="AM2185" s="42"/>
      <c r="AN2185" s="42"/>
    </row>
    <row r="2186" spans="1:41" s="38" customFormat="1" ht="15" customHeight="1" x14ac:dyDescent="0.45">
      <c r="A2186" s="40"/>
      <c r="B2186" s="40" t="s">
        <v>2091</v>
      </c>
      <c r="C2186" s="40" t="s">
        <v>1686</v>
      </c>
      <c r="D2186" s="40"/>
      <c r="E2186" s="40">
        <v>1987</v>
      </c>
      <c r="F2186" s="178"/>
      <c r="G2186" s="40"/>
      <c r="H2186" s="40"/>
      <c r="I2186" s="40" t="s">
        <v>2114</v>
      </c>
      <c r="J2186" s="40"/>
      <c r="K2186" s="40"/>
      <c r="L2186" s="40"/>
      <c r="M2186" s="95"/>
      <c r="N2186" s="282" t="s">
        <v>2087</v>
      </c>
      <c r="O2186" s="40" t="s">
        <v>364</v>
      </c>
      <c r="P2186" s="40" t="s">
        <v>2088</v>
      </c>
      <c r="Q2186" s="40" t="s">
        <v>2089</v>
      </c>
      <c r="R2186" s="40" t="s">
        <v>197</v>
      </c>
      <c r="S2186" s="84" t="s">
        <v>191</v>
      </c>
      <c r="T2186" s="84" t="s">
        <v>192</v>
      </c>
      <c r="U2186" s="84" t="s">
        <v>264</v>
      </c>
      <c r="V2186" s="84" t="s">
        <v>265</v>
      </c>
      <c r="W2186" s="95"/>
      <c r="X2186" s="40"/>
      <c r="Y2186" s="40"/>
      <c r="Z2186" s="40"/>
      <c r="AA2186" s="40"/>
      <c r="AB2186" s="40"/>
      <c r="AC2186" s="40"/>
      <c r="AD2186" s="40"/>
      <c r="AE2186" s="40"/>
      <c r="AF2186" s="40"/>
      <c r="AG2186" s="40"/>
      <c r="AH2186" s="40"/>
      <c r="AI2186" s="152"/>
      <c r="AJ2186" s="40"/>
      <c r="AK2186" s="152"/>
      <c r="AL2186" s="40"/>
      <c r="AM2186" s="40"/>
      <c r="AN2186" s="40"/>
      <c r="AO2186" s="213"/>
    </row>
    <row r="2187" spans="1:41" ht="15" customHeight="1" x14ac:dyDescent="0.45">
      <c r="B2187" s="8" t="s">
        <v>2115</v>
      </c>
      <c r="C2187" s="32" t="s">
        <v>2116</v>
      </c>
      <c r="E2187" s="8">
        <v>2022</v>
      </c>
      <c r="F2187" s="35" t="s">
        <v>181</v>
      </c>
      <c r="G2187" s="8" t="s">
        <v>2117</v>
      </c>
      <c r="H2187" s="8" t="s">
        <v>2118</v>
      </c>
      <c r="L2187" s="8" t="s">
        <v>2119</v>
      </c>
      <c r="M2187" s="42" t="s">
        <v>2120</v>
      </c>
      <c r="N2187" s="326" t="s">
        <v>2121</v>
      </c>
      <c r="O2187" s="8" t="s">
        <v>1285</v>
      </c>
      <c r="P2187" s="8">
        <v>1.3751</v>
      </c>
      <c r="Q2187" s="8">
        <v>104.0061</v>
      </c>
      <c r="R2187" s="8" t="s">
        <v>190</v>
      </c>
      <c r="S2187" s="42" t="s">
        <v>217</v>
      </c>
      <c r="T2187" s="87" t="s">
        <v>186</v>
      </c>
      <c r="U2187" s="87" t="s">
        <v>251</v>
      </c>
      <c r="V2187" s="87" t="s">
        <v>244</v>
      </c>
      <c r="AI2187" s="146" t="s">
        <v>2131</v>
      </c>
      <c r="AL2187" s="8" t="s">
        <v>2132</v>
      </c>
      <c r="AN2187" s="8">
        <v>0.14000000000000001</v>
      </c>
    </row>
    <row r="2188" spans="1:41" ht="15" customHeight="1" x14ac:dyDescent="0.45">
      <c r="B2188" s="8" t="s">
        <v>2115</v>
      </c>
      <c r="C2188" s="32" t="s">
        <v>2116</v>
      </c>
      <c r="E2188" s="8">
        <v>2022</v>
      </c>
      <c r="G2188" s="8" t="s">
        <v>2117</v>
      </c>
      <c r="H2188" s="8" t="s">
        <v>2118</v>
      </c>
      <c r="N2188" s="326" t="s">
        <v>2122</v>
      </c>
      <c r="O2188" s="8" t="s">
        <v>1285</v>
      </c>
      <c r="P2188" s="8">
        <v>1.4106000000000001</v>
      </c>
      <c r="Q2188" s="8">
        <v>103.9915</v>
      </c>
      <c r="R2188" s="8" t="s">
        <v>190</v>
      </c>
      <c r="S2188" s="42" t="s">
        <v>217</v>
      </c>
      <c r="T2188" s="87" t="s">
        <v>186</v>
      </c>
      <c r="U2188" s="87" t="s">
        <v>251</v>
      </c>
      <c r="V2188" s="87" t="s">
        <v>244</v>
      </c>
      <c r="AI2188" s="146" t="s">
        <v>2131</v>
      </c>
      <c r="AL2188" s="8" t="s">
        <v>2132</v>
      </c>
      <c r="AN2188" s="8">
        <v>0.23</v>
      </c>
    </row>
    <row r="2189" spans="1:41" ht="15" customHeight="1" x14ac:dyDescent="0.45">
      <c r="B2189" s="8" t="s">
        <v>2115</v>
      </c>
      <c r="C2189" s="32" t="s">
        <v>2116</v>
      </c>
      <c r="E2189" s="8">
        <v>2022</v>
      </c>
      <c r="G2189" s="8" t="s">
        <v>2117</v>
      </c>
      <c r="H2189" s="8" t="s">
        <v>2118</v>
      </c>
      <c r="N2189" s="326" t="s">
        <v>2123</v>
      </c>
      <c r="O2189" s="8" t="s">
        <v>1285</v>
      </c>
      <c r="P2189" s="8">
        <v>1.4095</v>
      </c>
      <c r="Q2189" s="8">
        <v>103.9919</v>
      </c>
      <c r="R2189" s="8" t="s">
        <v>190</v>
      </c>
      <c r="S2189" s="42" t="s">
        <v>217</v>
      </c>
      <c r="T2189" s="87" t="s">
        <v>186</v>
      </c>
      <c r="U2189" s="87" t="s">
        <v>207</v>
      </c>
      <c r="V2189" s="87" t="s">
        <v>201</v>
      </c>
      <c r="AI2189" s="146" t="s">
        <v>2131</v>
      </c>
      <c r="AL2189" s="8" t="s">
        <v>2132</v>
      </c>
      <c r="AN2189" s="8">
        <v>0.18</v>
      </c>
    </row>
    <row r="2190" spans="1:41" ht="15" customHeight="1" x14ac:dyDescent="0.45">
      <c r="B2190" s="8" t="s">
        <v>2115</v>
      </c>
      <c r="C2190" s="32" t="s">
        <v>2116</v>
      </c>
      <c r="E2190" s="8">
        <v>2022</v>
      </c>
      <c r="G2190" s="8" t="s">
        <v>2117</v>
      </c>
      <c r="H2190" s="8" t="s">
        <v>2118</v>
      </c>
      <c r="N2190" s="326" t="s">
        <v>2124</v>
      </c>
      <c r="O2190" s="8" t="s">
        <v>1285</v>
      </c>
      <c r="P2190" s="8">
        <v>1.2198</v>
      </c>
      <c r="Q2190" s="8">
        <v>103.8509</v>
      </c>
      <c r="R2190" s="8" t="s">
        <v>190</v>
      </c>
      <c r="S2190" s="42" t="s">
        <v>217</v>
      </c>
      <c r="T2190" s="87" t="s">
        <v>186</v>
      </c>
      <c r="U2190" s="87" t="s">
        <v>251</v>
      </c>
      <c r="V2190" s="87" t="s">
        <v>244</v>
      </c>
      <c r="AI2190" s="146" t="s">
        <v>2131</v>
      </c>
      <c r="AL2190" s="8" t="s">
        <v>2132</v>
      </c>
      <c r="AN2190" s="8">
        <v>0.61</v>
      </c>
    </row>
    <row r="2191" spans="1:41" ht="15" customHeight="1" x14ac:dyDescent="0.45">
      <c r="B2191" s="8" t="s">
        <v>2115</v>
      </c>
      <c r="C2191" s="32" t="s">
        <v>2116</v>
      </c>
      <c r="E2191" s="8">
        <v>2022</v>
      </c>
      <c r="G2191" s="8" t="s">
        <v>2117</v>
      </c>
      <c r="H2191" s="8" t="s">
        <v>2118</v>
      </c>
      <c r="N2191" s="326" t="s">
        <v>2125</v>
      </c>
      <c r="O2191" s="8" t="s">
        <v>1285</v>
      </c>
      <c r="P2191" s="8">
        <v>1.2256</v>
      </c>
      <c r="Q2191" s="8">
        <v>103.85429999999999</v>
      </c>
      <c r="R2191" s="8" t="s">
        <v>190</v>
      </c>
      <c r="S2191" s="42" t="s">
        <v>217</v>
      </c>
      <c r="T2191" s="87" t="s">
        <v>199</v>
      </c>
      <c r="U2191" s="87" t="s">
        <v>271</v>
      </c>
      <c r="V2191" s="87" t="s">
        <v>226</v>
      </c>
      <c r="AI2191" s="146" t="s">
        <v>2131</v>
      </c>
      <c r="AL2191" s="8" t="s">
        <v>2132</v>
      </c>
      <c r="AN2191" s="8">
        <v>0.16</v>
      </c>
    </row>
    <row r="2192" spans="1:41" ht="15" customHeight="1" x14ac:dyDescent="0.45">
      <c r="B2192" s="8" t="s">
        <v>2115</v>
      </c>
      <c r="C2192" s="32" t="s">
        <v>2116</v>
      </c>
      <c r="E2192" s="8">
        <v>2022</v>
      </c>
      <c r="G2192" s="8" t="s">
        <v>2117</v>
      </c>
      <c r="H2192" s="8" t="s">
        <v>2118</v>
      </c>
      <c r="N2192" s="326" t="s">
        <v>2126</v>
      </c>
      <c r="O2192" s="8" t="s">
        <v>1285</v>
      </c>
      <c r="P2192" s="8">
        <v>1.3166</v>
      </c>
      <c r="Q2192" s="8">
        <v>103.9834</v>
      </c>
      <c r="R2192" s="8" t="s">
        <v>190</v>
      </c>
      <c r="S2192" s="42" t="s">
        <v>217</v>
      </c>
      <c r="T2192" s="87" t="s">
        <v>186</v>
      </c>
      <c r="U2192" s="87" t="s">
        <v>207</v>
      </c>
      <c r="V2192" s="87" t="s">
        <v>201</v>
      </c>
      <c r="AI2192" s="146" t="s">
        <v>2131</v>
      </c>
      <c r="AL2192" s="8" t="s">
        <v>2132</v>
      </c>
      <c r="AN2192" s="8">
        <v>4.1900000000000004</v>
      </c>
    </row>
    <row r="2193" spans="1:41" ht="15" customHeight="1" x14ac:dyDescent="0.45">
      <c r="B2193" s="8" t="s">
        <v>2115</v>
      </c>
      <c r="C2193" s="32" t="s">
        <v>2116</v>
      </c>
      <c r="E2193" s="8">
        <v>2022</v>
      </c>
      <c r="G2193" s="8" t="s">
        <v>2117</v>
      </c>
      <c r="H2193" s="8" t="s">
        <v>2118</v>
      </c>
      <c r="N2193" s="326" t="s">
        <v>2127</v>
      </c>
      <c r="O2193" s="8" t="s">
        <v>1285</v>
      </c>
      <c r="P2193" s="8">
        <v>1.2587999999999999</v>
      </c>
      <c r="Q2193" s="8">
        <v>103.75620000000001</v>
      </c>
      <c r="R2193" s="8" t="s">
        <v>190</v>
      </c>
      <c r="S2193" s="42" t="s">
        <v>217</v>
      </c>
      <c r="T2193" s="87" t="s">
        <v>186</v>
      </c>
      <c r="U2193" s="87" t="s">
        <v>207</v>
      </c>
      <c r="V2193" s="87" t="s">
        <v>201</v>
      </c>
      <c r="AI2193" s="146" t="s">
        <v>2131</v>
      </c>
      <c r="AL2193" s="8" t="s">
        <v>2132</v>
      </c>
      <c r="AM2193" s="42" t="s">
        <v>2133</v>
      </c>
      <c r="AN2193" s="8">
        <v>0.17</v>
      </c>
    </row>
    <row r="2194" spans="1:41" ht="15" customHeight="1" x14ac:dyDescent="0.45">
      <c r="B2194" s="8" t="s">
        <v>2115</v>
      </c>
      <c r="C2194" s="32" t="s">
        <v>2116</v>
      </c>
      <c r="E2194" s="8">
        <v>2022</v>
      </c>
      <c r="G2194" s="8" t="s">
        <v>2117</v>
      </c>
      <c r="H2194" s="8" t="s">
        <v>2118</v>
      </c>
      <c r="N2194" s="326" t="s">
        <v>2128</v>
      </c>
      <c r="O2194" s="8" t="s">
        <v>1285</v>
      </c>
      <c r="P2194" s="8">
        <v>1.2664</v>
      </c>
      <c r="Q2194" s="8">
        <v>103.8009</v>
      </c>
      <c r="R2194" s="8" t="s">
        <v>190</v>
      </c>
      <c r="S2194" s="42" t="s">
        <v>217</v>
      </c>
      <c r="T2194" s="87" t="s">
        <v>199</v>
      </c>
      <c r="U2194" s="87" t="s">
        <v>271</v>
      </c>
      <c r="V2194" s="87" t="s">
        <v>226</v>
      </c>
      <c r="AI2194" s="146" t="s">
        <v>2131</v>
      </c>
      <c r="AL2194" s="8" t="s">
        <v>2132</v>
      </c>
      <c r="AM2194" s="42" t="s">
        <v>2133</v>
      </c>
      <c r="AN2194" s="8">
        <v>7.0000000000000007E-2</v>
      </c>
    </row>
    <row r="2195" spans="1:41" ht="15" customHeight="1" x14ac:dyDescent="0.45">
      <c r="B2195" s="8" t="s">
        <v>2115</v>
      </c>
      <c r="C2195" s="32" t="s">
        <v>2116</v>
      </c>
      <c r="E2195" s="8">
        <v>2022</v>
      </c>
      <c r="G2195" s="8" t="s">
        <v>2117</v>
      </c>
      <c r="H2195" s="8" t="s">
        <v>2118</v>
      </c>
      <c r="N2195" s="326" t="s">
        <v>2129</v>
      </c>
      <c r="O2195" s="8" t="s">
        <v>1285</v>
      </c>
      <c r="P2195" s="8">
        <v>1.2060999999999999</v>
      </c>
      <c r="Q2195" s="8">
        <v>103.75709999999999</v>
      </c>
      <c r="R2195" s="8" t="s">
        <v>190</v>
      </c>
      <c r="S2195" s="42" t="s">
        <v>217</v>
      </c>
      <c r="T2195" s="87" t="s">
        <v>186</v>
      </c>
      <c r="U2195" s="87" t="s">
        <v>207</v>
      </c>
      <c r="V2195" s="87" t="s">
        <v>201</v>
      </c>
      <c r="AI2195" s="146" t="s">
        <v>2131</v>
      </c>
      <c r="AL2195" s="8" t="s">
        <v>2132</v>
      </c>
      <c r="AM2195" s="42" t="s">
        <v>2133</v>
      </c>
      <c r="AN2195" s="8">
        <v>7.0000000000000007E-2</v>
      </c>
    </row>
    <row r="2196" spans="1:41" s="38" customFormat="1" ht="15" customHeight="1" x14ac:dyDescent="0.45">
      <c r="A2196" s="40"/>
      <c r="B2196" s="40" t="s">
        <v>2115</v>
      </c>
      <c r="C2196" s="195" t="s">
        <v>2116</v>
      </c>
      <c r="D2196" s="40"/>
      <c r="E2196" s="40">
        <v>2022</v>
      </c>
      <c r="F2196" s="178"/>
      <c r="G2196" s="40" t="s">
        <v>2117</v>
      </c>
      <c r="H2196" s="40" t="s">
        <v>2118</v>
      </c>
      <c r="I2196" s="40"/>
      <c r="J2196" s="40"/>
      <c r="K2196" s="40"/>
      <c r="L2196" s="40"/>
      <c r="M2196" s="40"/>
      <c r="N2196" s="329" t="s">
        <v>2130</v>
      </c>
      <c r="O2196" s="40" t="s">
        <v>1285</v>
      </c>
      <c r="P2196" s="40">
        <v>1.2222</v>
      </c>
      <c r="Q2196" s="40">
        <v>103.8472</v>
      </c>
      <c r="R2196" s="40" t="s">
        <v>190</v>
      </c>
      <c r="S2196" s="40" t="s">
        <v>217</v>
      </c>
      <c r="T2196" s="84" t="s">
        <v>186</v>
      </c>
      <c r="U2196" s="84" t="s">
        <v>251</v>
      </c>
      <c r="V2196" s="84" t="s">
        <v>244</v>
      </c>
      <c r="W2196" s="95"/>
      <c r="X2196" s="40"/>
      <c r="Y2196" s="40"/>
      <c r="Z2196" s="40"/>
      <c r="AA2196" s="40"/>
      <c r="AB2196" s="40"/>
      <c r="AC2196" s="40"/>
      <c r="AD2196" s="40"/>
      <c r="AE2196" s="40"/>
      <c r="AF2196" s="40"/>
      <c r="AG2196" s="40"/>
      <c r="AH2196" s="40"/>
      <c r="AI2196" s="152" t="s">
        <v>2131</v>
      </c>
      <c r="AJ2196" s="40"/>
      <c r="AK2196" s="152"/>
      <c r="AL2196" s="42" t="s">
        <v>2132</v>
      </c>
      <c r="AM2196" s="40" t="s">
        <v>2133</v>
      </c>
      <c r="AN2196" s="40">
        <v>0.61</v>
      </c>
      <c r="AO2196" s="213"/>
    </row>
    <row r="2197" spans="1:41" s="234" customFormat="1" ht="15" customHeight="1" x14ac:dyDescent="0.45">
      <c r="A2197" s="97"/>
      <c r="B2197" s="97" t="s">
        <v>2134</v>
      </c>
      <c r="C2197" s="232" t="s">
        <v>2135</v>
      </c>
      <c r="D2197" s="97"/>
      <c r="E2197" s="97">
        <v>2019</v>
      </c>
      <c r="F2197" s="290" t="s">
        <v>2136</v>
      </c>
      <c r="G2197" s="97" t="s">
        <v>2137</v>
      </c>
      <c r="H2197" s="97"/>
      <c r="I2197" s="97"/>
      <c r="J2197" s="97"/>
      <c r="K2197" s="97"/>
      <c r="L2197" s="97" t="s">
        <v>2138</v>
      </c>
      <c r="M2197" s="97" t="s">
        <v>2139</v>
      </c>
      <c r="N2197" s="295" t="s">
        <v>2140</v>
      </c>
      <c r="O2197" s="97" t="s">
        <v>485</v>
      </c>
      <c r="P2197" s="97">
        <v>-5.7430640000000004</v>
      </c>
      <c r="Q2197" s="97">
        <v>110.2443</v>
      </c>
      <c r="R2197" s="97" t="s">
        <v>190</v>
      </c>
      <c r="S2197" s="97" t="s">
        <v>217</v>
      </c>
      <c r="T2197" s="97"/>
      <c r="U2197" s="233" t="s">
        <v>255</v>
      </c>
      <c r="V2197" s="233" t="s">
        <v>256</v>
      </c>
      <c r="W2197" s="327" t="s">
        <v>2141</v>
      </c>
      <c r="X2197" s="97"/>
      <c r="Y2197" s="97"/>
      <c r="Z2197" s="97"/>
      <c r="AA2197" s="97"/>
      <c r="AB2197" s="97"/>
      <c r="AC2197" s="97"/>
      <c r="AD2197" s="97"/>
      <c r="AE2197" s="97"/>
      <c r="AF2197" s="97"/>
      <c r="AG2197" s="97"/>
      <c r="AH2197" s="97"/>
      <c r="AI2197" s="293"/>
      <c r="AJ2197" s="97"/>
      <c r="AK2197" s="97">
        <v>378</v>
      </c>
      <c r="AL2197" s="97"/>
      <c r="AM2197" s="97" t="s">
        <v>2133</v>
      </c>
      <c r="AN2197" s="97"/>
      <c r="AO2197" s="294"/>
    </row>
    <row r="2198" spans="1:41" ht="15" customHeight="1" x14ac:dyDescent="0.45">
      <c r="B2198" s="8" t="s">
        <v>2142</v>
      </c>
      <c r="C2198" s="32" t="s">
        <v>2143</v>
      </c>
      <c r="E2198" s="8">
        <v>2022</v>
      </c>
      <c r="F2198" s="35" t="s">
        <v>2144</v>
      </c>
      <c r="G2198" s="8" t="s">
        <v>2145</v>
      </c>
      <c r="H2198" s="8" t="s">
        <v>2146</v>
      </c>
      <c r="L2198" s="8" t="s">
        <v>2147</v>
      </c>
      <c r="M2198" s="42" t="s">
        <v>2148</v>
      </c>
      <c r="N2198" s="166" t="s">
        <v>2149</v>
      </c>
      <c r="O2198" s="8" t="s">
        <v>490</v>
      </c>
      <c r="P2198" s="8">
        <v>15.563980000000001</v>
      </c>
      <c r="Q2198" s="8">
        <v>119.92700000000001</v>
      </c>
      <c r="R2198" s="8" t="s">
        <v>190</v>
      </c>
      <c r="S2198" s="42" t="s">
        <v>217</v>
      </c>
      <c r="T2198" s="87"/>
      <c r="U2198" s="87" t="s">
        <v>255</v>
      </c>
      <c r="V2198" s="87" t="s">
        <v>256</v>
      </c>
      <c r="W2198" s="93" t="s">
        <v>2217</v>
      </c>
      <c r="AA2198" s="8">
        <v>32.72</v>
      </c>
      <c r="AC2198" s="8">
        <v>0.27</v>
      </c>
      <c r="AD2198" s="8">
        <v>28.33</v>
      </c>
      <c r="AE2198" s="8">
        <v>7.03</v>
      </c>
      <c r="AF2198" s="8">
        <v>7.0000000000000007E-2</v>
      </c>
      <c r="AG2198" s="8">
        <v>3.5</v>
      </c>
      <c r="AH2198" s="300">
        <v>7.69</v>
      </c>
      <c r="AI2198" s="8"/>
      <c r="AL2198" s="42"/>
      <c r="AM2198" s="42"/>
      <c r="AN2198" s="8">
        <v>386</v>
      </c>
    </row>
    <row r="2199" spans="1:41" ht="15" customHeight="1" x14ac:dyDescent="0.45">
      <c r="B2199" s="8" t="s">
        <v>2142</v>
      </c>
      <c r="C2199" s="32" t="s">
        <v>2143</v>
      </c>
      <c r="E2199" s="8">
        <v>2022</v>
      </c>
      <c r="G2199" s="8" t="s">
        <v>2145</v>
      </c>
      <c r="H2199" s="8" t="s">
        <v>2146</v>
      </c>
      <c r="N2199" s="166" t="s">
        <v>2150</v>
      </c>
      <c r="O2199" s="8" t="s">
        <v>490</v>
      </c>
      <c r="P2199" s="8">
        <v>15.526350000000001</v>
      </c>
      <c r="Q2199" s="8">
        <v>119.9517</v>
      </c>
      <c r="R2199" s="8" t="s">
        <v>190</v>
      </c>
      <c r="S2199" s="42" t="s">
        <v>217</v>
      </c>
      <c r="T2199" s="87"/>
      <c r="U2199" s="87" t="s">
        <v>255</v>
      </c>
      <c r="V2199" s="87" t="s">
        <v>256</v>
      </c>
      <c r="W2199" s="93" t="s">
        <v>2217</v>
      </c>
      <c r="AA2199" s="8">
        <v>31.14</v>
      </c>
      <c r="AC2199" s="8">
        <v>0.33</v>
      </c>
      <c r="AD2199" s="8">
        <v>28.55</v>
      </c>
      <c r="AE2199" s="8">
        <v>7.12</v>
      </c>
      <c r="AF2199" s="8">
        <v>0.06</v>
      </c>
      <c r="AG2199" s="8">
        <v>3.27</v>
      </c>
      <c r="AH2199" s="93">
        <v>7.77</v>
      </c>
      <c r="AI2199" s="8"/>
      <c r="AL2199" s="42"/>
      <c r="AM2199" s="42" t="s">
        <v>2133</v>
      </c>
      <c r="AN2199" s="8">
        <v>868</v>
      </c>
    </row>
    <row r="2200" spans="1:41" ht="15" customHeight="1" x14ac:dyDescent="0.45">
      <c r="B2200" s="8" t="s">
        <v>2142</v>
      </c>
      <c r="C2200" s="32" t="s">
        <v>2143</v>
      </c>
      <c r="E2200" s="8">
        <v>2022</v>
      </c>
      <c r="G2200" s="8" t="s">
        <v>2145</v>
      </c>
      <c r="H2200" s="8" t="s">
        <v>2146</v>
      </c>
      <c r="N2200" s="166" t="s">
        <v>2151</v>
      </c>
      <c r="O2200" s="8" t="s">
        <v>490</v>
      </c>
      <c r="P2200" s="8">
        <v>15.526899999999999</v>
      </c>
      <c r="Q2200" s="8">
        <v>119.9301</v>
      </c>
      <c r="R2200" s="8" t="s">
        <v>190</v>
      </c>
      <c r="S2200" s="42" t="s">
        <v>217</v>
      </c>
      <c r="T2200" s="87"/>
      <c r="U2200" s="87" t="s">
        <v>255</v>
      </c>
      <c r="V2200" s="87" t="s">
        <v>256</v>
      </c>
      <c r="W2200" s="93" t="s">
        <v>2217</v>
      </c>
      <c r="AA2200" s="8">
        <v>31.62</v>
      </c>
      <c r="AC2200" s="8">
        <v>2.31</v>
      </c>
      <c r="AD2200" s="8">
        <v>31.61</v>
      </c>
      <c r="AE2200" s="8">
        <v>4.09</v>
      </c>
      <c r="AF2200" s="8">
        <v>7.0000000000000007E-2</v>
      </c>
      <c r="AG2200" s="8">
        <v>4.13</v>
      </c>
      <c r="AH2200" s="93">
        <v>7.11</v>
      </c>
      <c r="AI2200" s="8"/>
      <c r="AL2200" s="42"/>
      <c r="AM2200" s="42" t="s">
        <v>2216</v>
      </c>
      <c r="AN2200" s="8">
        <v>193</v>
      </c>
    </row>
    <row r="2201" spans="1:41" ht="15" customHeight="1" x14ac:dyDescent="0.45">
      <c r="B2201" s="8" t="s">
        <v>2142</v>
      </c>
      <c r="C2201" s="32" t="s">
        <v>2143</v>
      </c>
      <c r="E2201" s="8">
        <v>2022</v>
      </c>
      <c r="G2201" s="8" t="s">
        <v>2145</v>
      </c>
      <c r="H2201" s="8" t="s">
        <v>2146</v>
      </c>
      <c r="N2201" s="166" t="s">
        <v>2152</v>
      </c>
      <c r="O2201" s="8" t="s">
        <v>490</v>
      </c>
      <c r="P2201" s="8">
        <v>15.51566</v>
      </c>
      <c r="Q2201" s="8">
        <v>119.90300000000001</v>
      </c>
      <c r="R2201" s="8" t="s">
        <v>190</v>
      </c>
      <c r="S2201" s="42" t="s">
        <v>217</v>
      </c>
      <c r="T2201" s="87" t="s">
        <v>199</v>
      </c>
      <c r="U2201" s="87" t="s">
        <v>224</v>
      </c>
      <c r="V2201" s="87" t="s">
        <v>225</v>
      </c>
      <c r="W2201" s="93" t="s">
        <v>2218</v>
      </c>
      <c r="AA2201" s="8">
        <v>29.13</v>
      </c>
      <c r="AC2201" s="8">
        <v>2.96</v>
      </c>
      <c r="AD2201" s="8">
        <v>27.33</v>
      </c>
      <c r="AE2201" s="8">
        <v>3.86</v>
      </c>
      <c r="AF2201" s="8">
        <v>0.11</v>
      </c>
      <c r="AG2201" s="8">
        <v>1.5</v>
      </c>
      <c r="AH2201" s="93">
        <v>7.12</v>
      </c>
      <c r="AI2201" s="8"/>
      <c r="AL2201" s="42"/>
      <c r="AM2201" s="42"/>
      <c r="AN2201" s="8">
        <v>18</v>
      </c>
    </row>
    <row r="2202" spans="1:41" ht="15" customHeight="1" x14ac:dyDescent="0.45">
      <c r="B2202" s="8" t="s">
        <v>2142</v>
      </c>
      <c r="C2202" s="32" t="s">
        <v>2143</v>
      </c>
      <c r="E2202" s="8">
        <v>2022</v>
      </c>
      <c r="G2202" s="8" t="s">
        <v>2145</v>
      </c>
      <c r="H2202" s="8" t="s">
        <v>2146</v>
      </c>
      <c r="N2202" s="166" t="s">
        <v>2153</v>
      </c>
      <c r="O2202" s="8" t="s">
        <v>490</v>
      </c>
      <c r="P2202" s="8">
        <v>15.48789</v>
      </c>
      <c r="Q2202" s="8">
        <v>119.9417</v>
      </c>
      <c r="R2202" s="8" t="s">
        <v>190</v>
      </c>
      <c r="S2202" s="42" t="s">
        <v>217</v>
      </c>
      <c r="T2202" s="87" t="s">
        <v>199</v>
      </c>
      <c r="U2202" s="87" t="s">
        <v>224</v>
      </c>
      <c r="V2202" s="87" t="s">
        <v>225</v>
      </c>
      <c r="W2202" s="93" t="s">
        <v>2218</v>
      </c>
      <c r="AA2202" s="8">
        <v>31.48</v>
      </c>
      <c r="AC2202" s="8">
        <v>5.29</v>
      </c>
      <c r="AD2202" s="8">
        <v>28.33</v>
      </c>
      <c r="AE2202" s="8">
        <v>6.03</v>
      </c>
      <c r="AF2202" s="8">
        <v>0.12</v>
      </c>
      <c r="AG2202" s="8">
        <v>4.5999999999999996</v>
      </c>
      <c r="AH2202" s="93">
        <v>7.2</v>
      </c>
      <c r="AI2202" s="8"/>
      <c r="AL2202" s="42"/>
      <c r="AM2202" s="42"/>
      <c r="AN2202" s="8">
        <v>44</v>
      </c>
    </row>
    <row r="2203" spans="1:41" ht="15" customHeight="1" x14ac:dyDescent="0.45">
      <c r="B2203" s="8" t="s">
        <v>2142</v>
      </c>
      <c r="C2203" s="32" t="s">
        <v>2143</v>
      </c>
      <c r="E2203" s="8">
        <v>2022</v>
      </c>
      <c r="G2203" s="8" t="s">
        <v>2145</v>
      </c>
      <c r="H2203" s="8" t="s">
        <v>2146</v>
      </c>
      <c r="N2203" s="166" t="s">
        <v>2154</v>
      </c>
      <c r="O2203" s="8" t="s">
        <v>490</v>
      </c>
      <c r="P2203" s="8">
        <v>15.49661</v>
      </c>
      <c r="Q2203" s="8">
        <v>119.9222</v>
      </c>
      <c r="R2203" s="8" t="s">
        <v>190</v>
      </c>
      <c r="S2203" s="42" t="s">
        <v>217</v>
      </c>
      <c r="T2203" s="87" t="s">
        <v>199</v>
      </c>
      <c r="U2203" s="87" t="s">
        <v>224</v>
      </c>
      <c r="V2203" s="87" t="s">
        <v>225</v>
      </c>
      <c r="W2203" s="93" t="s">
        <v>2218</v>
      </c>
      <c r="AA2203" s="8">
        <v>30.03</v>
      </c>
      <c r="AC2203" s="8">
        <v>3.69</v>
      </c>
      <c r="AD2203" s="8">
        <v>29.89</v>
      </c>
      <c r="AE2203" s="8">
        <v>4.25</v>
      </c>
      <c r="AF2203" s="8">
        <v>0.18</v>
      </c>
      <c r="AG2203" s="8">
        <v>1.83</v>
      </c>
      <c r="AH2203" s="93">
        <v>7.14</v>
      </c>
      <c r="AI2203" s="8"/>
      <c r="AL2203" s="42"/>
      <c r="AM2203" s="42"/>
      <c r="AN2203" s="8">
        <v>36</v>
      </c>
    </row>
    <row r="2204" spans="1:41" ht="15" customHeight="1" x14ac:dyDescent="0.45">
      <c r="B2204" s="8" t="s">
        <v>2142</v>
      </c>
      <c r="C2204" s="32" t="s">
        <v>2143</v>
      </c>
      <c r="D2204" s="8" t="s">
        <v>2155</v>
      </c>
      <c r="E2204" s="8">
        <v>2018</v>
      </c>
      <c r="G2204" s="8" t="s">
        <v>2156</v>
      </c>
      <c r="N2204" s="166" t="s">
        <v>411</v>
      </c>
      <c r="O2204" s="8" t="s">
        <v>2157</v>
      </c>
      <c r="P2204" s="219"/>
      <c r="Q2204" s="219"/>
      <c r="R2204" s="219"/>
      <c r="S2204" s="332"/>
      <c r="T2204" s="332"/>
      <c r="U2204" s="332"/>
      <c r="V2204" s="332"/>
    </row>
    <row r="2205" spans="1:41" ht="15" customHeight="1" x14ac:dyDescent="0.45">
      <c r="B2205" s="8" t="s">
        <v>2142</v>
      </c>
      <c r="C2205" s="32" t="s">
        <v>2143</v>
      </c>
      <c r="D2205" s="8" t="s">
        <v>2158</v>
      </c>
      <c r="E2205" s="8">
        <v>2021</v>
      </c>
      <c r="G2205" s="8" t="s">
        <v>2156</v>
      </c>
      <c r="N2205" s="166" t="s">
        <v>2159</v>
      </c>
      <c r="O2205" s="8" t="s">
        <v>2160</v>
      </c>
      <c r="P2205" s="219"/>
      <c r="Q2205" s="219"/>
      <c r="R2205" s="219"/>
      <c r="S2205" s="332"/>
      <c r="T2205" s="332"/>
      <c r="U2205" s="332"/>
      <c r="V2205" s="332"/>
    </row>
    <row r="2206" spans="1:41" ht="15" customHeight="1" x14ac:dyDescent="0.45">
      <c r="B2206" s="8" t="s">
        <v>2142</v>
      </c>
      <c r="C2206" s="32" t="s">
        <v>2143</v>
      </c>
      <c r="D2206" s="8" t="s">
        <v>2161</v>
      </c>
      <c r="E2206" s="8">
        <v>2020</v>
      </c>
      <c r="G2206" s="8" t="s">
        <v>2162</v>
      </c>
      <c r="N2206" s="166" t="s">
        <v>2163</v>
      </c>
      <c r="O2206" s="8" t="s">
        <v>2157</v>
      </c>
      <c r="P2206" s="219"/>
      <c r="Q2206" s="219"/>
      <c r="R2206" s="219"/>
      <c r="S2206" s="332"/>
      <c r="T2206" s="332"/>
      <c r="U2206" s="332"/>
      <c r="V2206" s="332"/>
    </row>
    <row r="2207" spans="1:41" ht="15" customHeight="1" x14ac:dyDescent="0.45">
      <c r="B2207" s="8" t="s">
        <v>2142</v>
      </c>
      <c r="C2207" s="32" t="s">
        <v>2143</v>
      </c>
      <c r="D2207" s="8" t="s">
        <v>2164</v>
      </c>
      <c r="E2207" s="8">
        <v>2020</v>
      </c>
      <c r="G2207" s="8" t="s">
        <v>2156</v>
      </c>
      <c r="N2207" s="166" t="s">
        <v>2165</v>
      </c>
      <c r="O2207" s="8" t="s">
        <v>612</v>
      </c>
      <c r="P2207" s="219"/>
      <c r="Q2207" s="219"/>
      <c r="R2207" s="219"/>
      <c r="S2207" s="332"/>
      <c r="T2207" s="332"/>
      <c r="U2207" s="332"/>
      <c r="V2207" s="332"/>
    </row>
    <row r="2208" spans="1:41" ht="15" customHeight="1" x14ac:dyDescent="0.45">
      <c r="B2208" s="8" t="s">
        <v>2142</v>
      </c>
      <c r="C2208" s="32" t="s">
        <v>2143</v>
      </c>
      <c r="D2208" s="8" t="s">
        <v>1374</v>
      </c>
      <c r="E2208" s="8">
        <v>2014</v>
      </c>
      <c r="G2208" s="8" t="s">
        <v>2156</v>
      </c>
      <c r="N2208" s="166" t="s">
        <v>853</v>
      </c>
      <c r="O2208" s="8" t="s">
        <v>2166</v>
      </c>
      <c r="P2208" s="219"/>
      <c r="Q2208" s="219"/>
      <c r="R2208" s="219"/>
      <c r="S2208" s="332"/>
      <c r="T2208" s="332"/>
      <c r="U2208" s="332"/>
      <c r="V2208" s="332"/>
    </row>
    <row r="2209" spans="2:22" ht="15" customHeight="1" x14ac:dyDescent="0.45">
      <c r="B2209" s="8" t="s">
        <v>2142</v>
      </c>
      <c r="C2209" s="32" t="s">
        <v>2143</v>
      </c>
      <c r="D2209" s="8" t="s">
        <v>2167</v>
      </c>
      <c r="E2209" s="8">
        <v>2012</v>
      </c>
      <c r="G2209" s="8" t="s">
        <v>2168</v>
      </c>
      <c r="N2209" s="166" t="s">
        <v>871</v>
      </c>
      <c r="O2209" s="8" t="s">
        <v>490</v>
      </c>
      <c r="P2209" s="219"/>
      <c r="Q2209" s="219"/>
      <c r="R2209" s="219"/>
      <c r="S2209" s="332"/>
      <c r="T2209" s="332"/>
      <c r="U2209" s="332"/>
      <c r="V2209" s="332"/>
    </row>
    <row r="2210" spans="2:22" ht="15" customHeight="1" x14ac:dyDescent="0.45">
      <c r="B2210" s="8" t="s">
        <v>2142</v>
      </c>
      <c r="C2210" s="32" t="s">
        <v>2143</v>
      </c>
      <c r="D2210" s="8" t="s">
        <v>2169</v>
      </c>
      <c r="E2210" s="8">
        <v>2019</v>
      </c>
      <c r="G2210" s="8" t="s">
        <v>2168</v>
      </c>
      <c r="N2210" s="166" t="s">
        <v>2170</v>
      </c>
      <c r="O2210" s="8" t="s">
        <v>577</v>
      </c>
      <c r="P2210" s="219"/>
      <c r="Q2210" s="219"/>
      <c r="R2210" s="219"/>
      <c r="S2210" s="332"/>
      <c r="T2210" s="332"/>
      <c r="U2210" s="332"/>
      <c r="V2210" s="332"/>
    </row>
    <row r="2211" spans="2:22" ht="15" customHeight="1" x14ac:dyDescent="0.45">
      <c r="B2211" s="8" t="s">
        <v>2142</v>
      </c>
      <c r="C2211" s="32" t="s">
        <v>2143</v>
      </c>
      <c r="D2211" s="8" t="s">
        <v>2171</v>
      </c>
      <c r="E2211" s="8">
        <v>2020</v>
      </c>
      <c r="G2211" s="8" t="s">
        <v>2162</v>
      </c>
      <c r="N2211" s="166" t="s">
        <v>2172</v>
      </c>
      <c r="O2211" s="8" t="s">
        <v>2173</v>
      </c>
      <c r="P2211" s="219"/>
      <c r="Q2211" s="219"/>
      <c r="R2211" s="219"/>
      <c r="S2211" s="332"/>
      <c r="T2211" s="332"/>
      <c r="U2211" s="332"/>
      <c r="V2211" s="332"/>
    </row>
    <row r="2212" spans="2:22" ht="15" customHeight="1" x14ac:dyDescent="0.45">
      <c r="B2212" s="8" t="s">
        <v>2142</v>
      </c>
      <c r="C2212" s="32" t="s">
        <v>2143</v>
      </c>
      <c r="D2212" s="8" t="s">
        <v>2174</v>
      </c>
      <c r="E2212" s="8">
        <v>2020</v>
      </c>
      <c r="G2212" s="8" t="s">
        <v>2156</v>
      </c>
      <c r="N2212" s="166" t="s">
        <v>2175</v>
      </c>
      <c r="O2212" s="8" t="s">
        <v>2160</v>
      </c>
      <c r="P2212" s="219"/>
      <c r="Q2212" s="219"/>
      <c r="R2212" s="219"/>
      <c r="S2212" s="332"/>
      <c r="T2212" s="332"/>
      <c r="U2212" s="332"/>
      <c r="V2212" s="332"/>
    </row>
    <row r="2213" spans="2:22" ht="15" customHeight="1" x14ac:dyDescent="0.45">
      <c r="B2213" s="8" t="s">
        <v>2142</v>
      </c>
      <c r="C2213" s="32" t="s">
        <v>2143</v>
      </c>
      <c r="D2213" s="8" t="s">
        <v>2176</v>
      </c>
      <c r="E2213" s="8">
        <v>2020</v>
      </c>
      <c r="G2213" s="8" t="s">
        <v>2162</v>
      </c>
      <c r="N2213" s="166" t="s">
        <v>2170</v>
      </c>
      <c r="O2213" s="8" t="s">
        <v>577</v>
      </c>
      <c r="P2213" s="219"/>
      <c r="Q2213" s="219"/>
      <c r="R2213" s="219"/>
      <c r="S2213" s="332"/>
      <c r="T2213" s="332"/>
      <c r="U2213" s="332"/>
      <c r="V2213" s="332"/>
    </row>
    <row r="2214" spans="2:22" ht="15" customHeight="1" x14ac:dyDescent="0.45">
      <c r="B2214" s="8" t="s">
        <v>2142</v>
      </c>
      <c r="C2214" s="32" t="s">
        <v>2143</v>
      </c>
      <c r="D2214" s="8" t="s">
        <v>2177</v>
      </c>
      <c r="E2214" s="8">
        <v>2020</v>
      </c>
      <c r="G2214" s="8" t="s">
        <v>2156</v>
      </c>
      <c r="N2214" s="166" t="s">
        <v>2178</v>
      </c>
      <c r="O2214" s="8" t="s">
        <v>394</v>
      </c>
      <c r="P2214" s="219"/>
      <c r="Q2214" s="219"/>
      <c r="R2214" s="219"/>
      <c r="S2214" s="332"/>
      <c r="T2214" s="332"/>
      <c r="U2214" s="332"/>
      <c r="V2214" s="332"/>
    </row>
    <row r="2215" spans="2:22" ht="15" customHeight="1" x14ac:dyDescent="0.45">
      <c r="B2215" s="8" t="s">
        <v>2142</v>
      </c>
      <c r="C2215" s="32" t="s">
        <v>2143</v>
      </c>
      <c r="D2215" s="8" t="s">
        <v>501</v>
      </c>
      <c r="E2215" s="8">
        <v>2013</v>
      </c>
      <c r="G2215" s="8" t="s">
        <v>2156</v>
      </c>
      <c r="N2215" s="166" t="s">
        <v>2179</v>
      </c>
      <c r="O2215" s="8" t="s">
        <v>394</v>
      </c>
      <c r="P2215" s="219"/>
      <c r="Q2215" s="219"/>
      <c r="R2215" s="219"/>
      <c r="S2215" s="332"/>
      <c r="T2215" s="332"/>
      <c r="U2215" s="332"/>
      <c r="V2215" s="332"/>
    </row>
    <row r="2216" spans="2:22" ht="15" customHeight="1" x14ac:dyDescent="0.45">
      <c r="B2216" s="8" t="s">
        <v>2142</v>
      </c>
      <c r="C2216" s="32" t="s">
        <v>2143</v>
      </c>
      <c r="D2216" s="8" t="s">
        <v>2180</v>
      </c>
      <c r="E2216" s="8">
        <v>2020</v>
      </c>
      <c r="G2216" s="8" t="s">
        <v>2181</v>
      </c>
      <c r="N2216" s="166" t="s">
        <v>2182</v>
      </c>
      <c r="O2216" s="8" t="s">
        <v>2183</v>
      </c>
      <c r="P2216" s="219"/>
      <c r="Q2216" s="219"/>
      <c r="R2216" s="219"/>
      <c r="S2216" s="332"/>
      <c r="T2216" s="332"/>
      <c r="U2216" s="332"/>
      <c r="V2216" s="332"/>
    </row>
    <row r="2217" spans="2:22" ht="15" customHeight="1" x14ac:dyDescent="0.45">
      <c r="B2217" s="8" t="s">
        <v>2142</v>
      </c>
      <c r="C2217" s="32" t="s">
        <v>2143</v>
      </c>
      <c r="D2217" s="8" t="s">
        <v>2184</v>
      </c>
      <c r="E2217" s="8">
        <v>2010</v>
      </c>
      <c r="G2217" s="8" t="s">
        <v>2168</v>
      </c>
      <c r="N2217" s="166" t="s">
        <v>871</v>
      </c>
      <c r="O2217" s="8" t="s">
        <v>490</v>
      </c>
      <c r="P2217" s="219"/>
      <c r="Q2217" s="219"/>
      <c r="R2217" s="219"/>
      <c r="S2217" s="332"/>
      <c r="T2217" s="332"/>
      <c r="U2217" s="332"/>
      <c r="V2217" s="332"/>
    </row>
    <row r="2218" spans="2:22" ht="15" customHeight="1" x14ac:dyDescent="0.45">
      <c r="B2218" s="8" t="s">
        <v>2142</v>
      </c>
      <c r="C2218" s="32" t="s">
        <v>2143</v>
      </c>
      <c r="D2218" s="8" t="s">
        <v>2184</v>
      </c>
      <c r="E2218" s="8">
        <v>2010</v>
      </c>
      <c r="G2218" s="8" t="s">
        <v>2168</v>
      </c>
      <c r="N2218" s="166" t="s">
        <v>2185</v>
      </c>
      <c r="O2218" s="8" t="s">
        <v>2186</v>
      </c>
      <c r="P2218" s="219"/>
      <c r="Q2218" s="219"/>
      <c r="R2218" s="219"/>
      <c r="S2218" s="332"/>
      <c r="T2218" s="332"/>
      <c r="U2218" s="332"/>
      <c r="V2218" s="332"/>
    </row>
    <row r="2219" spans="2:22" ht="15" customHeight="1" x14ac:dyDescent="0.45">
      <c r="B2219" s="8" t="s">
        <v>2142</v>
      </c>
      <c r="C2219" s="32" t="s">
        <v>2143</v>
      </c>
      <c r="D2219" s="8" t="s">
        <v>2184</v>
      </c>
      <c r="E2219" s="8">
        <v>2010</v>
      </c>
      <c r="G2219" s="8" t="s">
        <v>2168</v>
      </c>
      <c r="N2219" s="166" t="s">
        <v>2187</v>
      </c>
      <c r="O2219" s="8" t="s">
        <v>2186</v>
      </c>
      <c r="P2219" s="219"/>
      <c r="Q2219" s="219"/>
      <c r="R2219" s="219"/>
      <c r="S2219" s="332"/>
      <c r="T2219" s="332"/>
      <c r="U2219" s="332"/>
      <c r="V2219" s="332"/>
    </row>
    <row r="2220" spans="2:22" ht="15" customHeight="1" x14ac:dyDescent="0.45">
      <c r="B2220" s="8" t="s">
        <v>2142</v>
      </c>
      <c r="C2220" s="32" t="s">
        <v>2143</v>
      </c>
      <c r="D2220" s="8" t="s">
        <v>2184</v>
      </c>
      <c r="E2220" s="8">
        <v>2010</v>
      </c>
      <c r="G2220" s="8" t="s">
        <v>2168</v>
      </c>
      <c r="N2220" s="166" t="s">
        <v>2188</v>
      </c>
      <c r="O2220" s="8" t="s">
        <v>490</v>
      </c>
      <c r="P2220" s="219"/>
      <c r="Q2220" s="219"/>
      <c r="R2220" s="219"/>
      <c r="S2220" s="332"/>
      <c r="T2220" s="332"/>
      <c r="U2220" s="332"/>
      <c r="V2220" s="332"/>
    </row>
    <row r="2221" spans="2:22" ht="15" customHeight="1" x14ac:dyDescent="0.45">
      <c r="B2221" s="8" t="s">
        <v>2142</v>
      </c>
      <c r="C2221" s="32" t="s">
        <v>2143</v>
      </c>
      <c r="D2221" s="8" t="s">
        <v>2189</v>
      </c>
      <c r="E2221" s="8">
        <v>2020</v>
      </c>
      <c r="G2221" s="8" t="s">
        <v>2168</v>
      </c>
      <c r="N2221" s="166" t="s">
        <v>2190</v>
      </c>
      <c r="O2221" s="8" t="s">
        <v>1027</v>
      </c>
      <c r="P2221" s="219"/>
      <c r="Q2221" s="219"/>
      <c r="R2221" s="219"/>
      <c r="S2221" s="332"/>
      <c r="T2221" s="332"/>
      <c r="U2221" s="332"/>
      <c r="V2221" s="332"/>
    </row>
    <row r="2222" spans="2:22" ht="15" customHeight="1" x14ac:dyDescent="0.45">
      <c r="B2222" s="8" t="s">
        <v>2142</v>
      </c>
      <c r="C2222" s="32" t="s">
        <v>2143</v>
      </c>
      <c r="D2222" s="8" t="s">
        <v>1284</v>
      </c>
      <c r="E2222" s="8">
        <v>2015</v>
      </c>
      <c r="G2222" s="8" t="s">
        <v>2162</v>
      </c>
      <c r="N2222" s="166" t="s">
        <v>2191</v>
      </c>
      <c r="O2222" s="8" t="s">
        <v>1285</v>
      </c>
      <c r="P2222" s="219"/>
      <c r="Q2222" s="219"/>
      <c r="R2222" s="219"/>
      <c r="S2222" s="332"/>
      <c r="T2222" s="332"/>
      <c r="U2222" s="332"/>
      <c r="V2222" s="332"/>
    </row>
    <row r="2223" spans="2:22" ht="15" customHeight="1" x14ac:dyDescent="0.45">
      <c r="B2223" s="8" t="s">
        <v>2142</v>
      </c>
      <c r="C2223" s="32" t="s">
        <v>2143</v>
      </c>
      <c r="D2223" s="8" t="s">
        <v>2192</v>
      </c>
      <c r="E2223" s="8">
        <v>2019</v>
      </c>
      <c r="G2223" s="8" t="s">
        <v>2162</v>
      </c>
      <c r="N2223" s="166" t="s">
        <v>2193</v>
      </c>
      <c r="O2223" s="8" t="s">
        <v>485</v>
      </c>
      <c r="P2223" s="219"/>
      <c r="Q2223" s="219"/>
      <c r="R2223" s="219"/>
      <c r="S2223" s="332"/>
      <c r="T2223" s="332"/>
      <c r="U2223" s="332"/>
      <c r="V2223" s="332"/>
    </row>
    <row r="2224" spans="2:22" ht="15" customHeight="1" x14ac:dyDescent="0.45">
      <c r="B2224" s="8" t="s">
        <v>2142</v>
      </c>
      <c r="C2224" s="32" t="s">
        <v>2143</v>
      </c>
      <c r="D2224" s="8" t="s">
        <v>2194</v>
      </c>
      <c r="E2224" s="8">
        <v>2018</v>
      </c>
      <c r="G2224" s="8" t="s">
        <v>2162</v>
      </c>
      <c r="N2224" s="166" t="s">
        <v>2195</v>
      </c>
      <c r="O2224" s="8" t="s">
        <v>485</v>
      </c>
      <c r="P2224" s="219"/>
      <c r="Q2224" s="219"/>
      <c r="R2224" s="219"/>
      <c r="S2224" s="332"/>
      <c r="T2224" s="332"/>
      <c r="U2224" s="332"/>
      <c r="V2224" s="332"/>
    </row>
    <row r="2225" spans="2:22" ht="15" customHeight="1" x14ac:dyDescent="0.45">
      <c r="B2225" s="8" t="s">
        <v>2142</v>
      </c>
      <c r="C2225" s="32" t="s">
        <v>2143</v>
      </c>
      <c r="D2225" s="8" t="s">
        <v>2196</v>
      </c>
      <c r="E2225" s="8">
        <v>2020</v>
      </c>
      <c r="G2225" s="8" t="s">
        <v>2156</v>
      </c>
      <c r="N2225" s="166" t="s">
        <v>2197</v>
      </c>
      <c r="O2225" s="8" t="s">
        <v>394</v>
      </c>
      <c r="P2225" s="219"/>
      <c r="Q2225" s="219"/>
      <c r="R2225" s="219"/>
      <c r="S2225" s="332"/>
      <c r="T2225" s="332"/>
      <c r="U2225" s="332"/>
      <c r="V2225" s="332"/>
    </row>
    <row r="2226" spans="2:22" ht="15" customHeight="1" x14ac:dyDescent="0.45">
      <c r="B2226" s="8" t="s">
        <v>2142</v>
      </c>
      <c r="C2226" s="32" t="s">
        <v>2143</v>
      </c>
      <c r="D2226" s="8" t="s">
        <v>2198</v>
      </c>
      <c r="E2226" s="8">
        <v>2016</v>
      </c>
      <c r="G2226" s="8" t="s">
        <v>2156</v>
      </c>
      <c r="N2226" s="166" t="s">
        <v>2199</v>
      </c>
      <c r="O2226" s="8" t="s">
        <v>394</v>
      </c>
      <c r="P2226" s="219"/>
      <c r="Q2226" s="219"/>
      <c r="R2226" s="219"/>
      <c r="S2226" s="332"/>
      <c r="T2226" s="332"/>
      <c r="U2226" s="332"/>
      <c r="V2226" s="332"/>
    </row>
    <row r="2227" spans="2:22" ht="15" customHeight="1" x14ac:dyDescent="0.45">
      <c r="B2227" s="8" t="s">
        <v>2142</v>
      </c>
      <c r="C2227" s="32" t="s">
        <v>2143</v>
      </c>
      <c r="D2227" s="8" t="s">
        <v>2200</v>
      </c>
      <c r="E2227" s="8">
        <v>2017</v>
      </c>
      <c r="G2227" s="8" t="s">
        <v>2156</v>
      </c>
      <c r="N2227" s="166" t="s">
        <v>2201</v>
      </c>
      <c r="O2227" s="8" t="s">
        <v>866</v>
      </c>
      <c r="P2227" s="219"/>
      <c r="Q2227" s="219"/>
      <c r="R2227" s="219"/>
      <c r="S2227" s="332"/>
      <c r="T2227" s="332"/>
      <c r="U2227" s="332"/>
      <c r="V2227" s="332"/>
    </row>
    <row r="2228" spans="2:22" ht="15" customHeight="1" x14ac:dyDescent="0.45">
      <c r="B2228" s="8" t="s">
        <v>2142</v>
      </c>
      <c r="C2228" s="32" t="s">
        <v>2143</v>
      </c>
      <c r="D2228" s="8" t="s">
        <v>2202</v>
      </c>
      <c r="E2228" s="8">
        <v>2020</v>
      </c>
      <c r="G2228" s="8" t="s">
        <v>2156</v>
      </c>
      <c r="N2228" s="166" t="s">
        <v>2203</v>
      </c>
      <c r="O2228" s="8" t="s">
        <v>316</v>
      </c>
      <c r="P2228" s="219"/>
      <c r="Q2228" s="219"/>
      <c r="R2228" s="219"/>
      <c r="S2228" s="332"/>
      <c r="T2228" s="332"/>
      <c r="U2228" s="332"/>
      <c r="V2228" s="332"/>
    </row>
    <row r="2229" spans="2:22" ht="15" customHeight="1" x14ac:dyDescent="0.45">
      <c r="B2229" s="8" t="s">
        <v>2142</v>
      </c>
      <c r="C2229" s="32" t="s">
        <v>2143</v>
      </c>
      <c r="D2229" s="8" t="s">
        <v>2204</v>
      </c>
      <c r="E2229" s="8">
        <v>2016</v>
      </c>
      <c r="G2229" s="8" t="s">
        <v>2162</v>
      </c>
      <c r="H2229" s="8" t="s">
        <v>2205</v>
      </c>
      <c r="N2229" s="166" t="s">
        <v>2206</v>
      </c>
      <c r="O2229" s="8" t="s">
        <v>394</v>
      </c>
      <c r="P2229" s="219"/>
      <c r="Q2229" s="219"/>
      <c r="R2229" s="219"/>
      <c r="S2229" s="332"/>
      <c r="T2229" s="332"/>
      <c r="U2229" s="332"/>
      <c r="V2229" s="332"/>
    </row>
    <row r="2230" spans="2:22" ht="15" customHeight="1" x14ac:dyDescent="0.45">
      <c r="B2230" s="8" t="s">
        <v>2142</v>
      </c>
      <c r="C2230" s="32" t="s">
        <v>2143</v>
      </c>
      <c r="D2230" s="8" t="s">
        <v>2204</v>
      </c>
      <c r="E2230" s="8">
        <v>2016</v>
      </c>
      <c r="G2230" s="8" t="s">
        <v>2162</v>
      </c>
      <c r="H2230" s="8" t="s">
        <v>2207</v>
      </c>
      <c r="N2230" s="166" t="s">
        <v>2206</v>
      </c>
      <c r="O2230" s="8" t="s">
        <v>394</v>
      </c>
      <c r="P2230" s="219"/>
      <c r="Q2230" s="219"/>
      <c r="R2230" s="219"/>
      <c r="S2230" s="332"/>
      <c r="T2230" s="332"/>
      <c r="U2230" s="332"/>
      <c r="V2230" s="332"/>
    </row>
    <row r="2231" spans="2:22" ht="15" customHeight="1" x14ac:dyDescent="0.45">
      <c r="B2231" s="8" t="s">
        <v>2142</v>
      </c>
      <c r="C2231" s="32" t="s">
        <v>2143</v>
      </c>
      <c r="D2231" s="8" t="s">
        <v>1235</v>
      </c>
      <c r="E2231" s="8">
        <v>2018</v>
      </c>
      <c r="G2231" s="8" t="s">
        <v>2162</v>
      </c>
      <c r="N2231" s="166" t="s">
        <v>2208</v>
      </c>
      <c r="O2231" s="8" t="s">
        <v>1240</v>
      </c>
      <c r="P2231" s="219"/>
      <c r="Q2231" s="219"/>
      <c r="R2231" s="219"/>
      <c r="S2231" s="332"/>
      <c r="T2231" s="332"/>
      <c r="U2231" s="332"/>
      <c r="V2231" s="332"/>
    </row>
    <row r="2232" spans="2:22" ht="15" customHeight="1" x14ac:dyDescent="0.45">
      <c r="B2232" s="8" t="s">
        <v>2142</v>
      </c>
      <c r="C2232" s="32" t="s">
        <v>2143</v>
      </c>
      <c r="D2232" s="8" t="s">
        <v>2209</v>
      </c>
      <c r="E2232" s="8">
        <v>2020</v>
      </c>
      <c r="G2232" s="8" t="s">
        <v>2168</v>
      </c>
      <c r="N2232" s="166" t="s">
        <v>2210</v>
      </c>
      <c r="O2232" s="8" t="s">
        <v>522</v>
      </c>
      <c r="P2232" s="219"/>
      <c r="Q2232" s="219"/>
      <c r="R2232" s="219"/>
      <c r="S2232" s="332"/>
      <c r="T2232" s="332"/>
      <c r="U2232" s="332"/>
      <c r="V2232" s="332"/>
    </row>
    <row r="2233" spans="2:22" ht="15" customHeight="1" x14ac:dyDescent="0.45">
      <c r="B2233" s="8" t="s">
        <v>2142</v>
      </c>
      <c r="C2233" s="32" t="s">
        <v>2143</v>
      </c>
      <c r="D2233" s="8" t="s">
        <v>2211</v>
      </c>
      <c r="E2233" s="8">
        <v>2021</v>
      </c>
      <c r="G2233" s="8" t="s">
        <v>2212</v>
      </c>
      <c r="H2233" s="8" t="s">
        <v>2213</v>
      </c>
      <c r="N2233" s="166" t="s">
        <v>2214</v>
      </c>
      <c r="O2233" s="8" t="s">
        <v>394</v>
      </c>
      <c r="P2233" s="219"/>
      <c r="Q2233" s="219"/>
      <c r="R2233" s="219"/>
      <c r="S2233" s="332"/>
      <c r="T2233" s="332"/>
      <c r="U2233" s="332"/>
      <c r="V2233" s="332"/>
    </row>
    <row r="2234" spans="2:22" ht="15" customHeight="1" x14ac:dyDescent="0.45">
      <c r="B2234" s="8" t="s">
        <v>2142</v>
      </c>
      <c r="C2234" s="32" t="s">
        <v>2143</v>
      </c>
      <c r="D2234" s="8" t="s">
        <v>2211</v>
      </c>
      <c r="E2234" s="8">
        <v>2021</v>
      </c>
      <c r="G2234" s="8" t="s">
        <v>2212</v>
      </c>
      <c r="H2234" s="8" t="s">
        <v>2215</v>
      </c>
      <c r="N2234" s="166" t="s">
        <v>2214</v>
      </c>
      <c r="O2234" s="8" t="s">
        <v>394</v>
      </c>
      <c r="P2234" s="219"/>
      <c r="Q2234" s="219"/>
      <c r="R2234" s="219"/>
      <c r="S2234" s="332"/>
      <c r="T2234" s="332"/>
      <c r="U2234" s="332"/>
      <c r="V2234" s="332"/>
    </row>
  </sheetData>
  <autoFilter ref="A2:BF2" xr:uid="{00000000-0001-0000-0300-000000000000}"/>
  <mergeCells count="5">
    <mergeCell ref="AK1:AN1"/>
    <mergeCell ref="A1:E1"/>
    <mergeCell ref="X1:AH1"/>
    <mergeCell ref="AI1:AJ1"/>
    <mergeCell ref="N1:W1"/>
  </mergeCells>
  <phoneticPr fontId="24" type="noConversion"/>
  <dataValidations count="1">
    <dataValidation allowBlank="1" showErrorMessage="1" sqref="N530:N1117" xr:uid="{0A50DFA0-B58A-49FE-99EA-988E7F9B76AA}"/>
  </dataValidations>
  <pageMargins left="0.7" right="0.7" top="0.75" bottom="0.75" header="0" footer="0"/>
  <pageSetup paperSize="9" orientation="portrait" r:id="rId1"/>
  <drawing r:id="rId2"/>
  <legacyDrawing r:id="rId3"/>
  <extLst>
    <ext xmlns:x14="http://schemas.microsoft.com/office/spreadsheetml/2009/9/main" uri="{CCE6A557-97BC-4b89-ADB6-D9C93CAAB3DF}">
      <x14:dataValidations xmlns:xm="http://schemas.microsoft.com/office/excel/2006/main" count="15">
        <x14:dataValidation type="list" allowBlank="1" showErrorMessage="1" xr:uid="{00000000-0002-0000-0300-000000000000}">
          <x14:formula1>
            <xm:f>'Dropdown list'!$C$3:$C$7</xm:f>
          </x14:formula1>
          <xm:sqref>N68:N262 N293:N295</xm:sqref>
        </x14:dataValidation>
        <x14:dataValidation type="list" allowBlank="1" showErrorMessage="1" xr:uid="{00000000-0002-0000-0300-000001000000}">
          <x14:formula1>
            <xm:f>'Dropdown list'!$A$3:$A$15</xm:f>
          </x14:formula1>
          <xm:sqref>F4:F42 F263 F266 F276 F289 F268 F296:F297 F301 F1662:F1715 F2038:F2041</xm:sqref>
        </x14:dataValidation>
        <x14:dataValidation type="list" allowBlank="1" showErrorMessage="1" xr:uid="{00000000-0002-0000-0300-000003000000}">
          <x14:formula1>
            <xm:f>'Dropdown list'!$F$3:$F$7</xm:f>
          </x14:formula1>
          <xm:sqref>K4:K42 K263 K266 K276 K289 K296 K1662:K1664 K2038:K2040</xm:sqref>
        </x14:dataValidation>
        <x14:dataValidation type="list" allowBlank="1" showErrorMessage="1" xr:uid="{00000000-0002-0000-0300-000006000000}">
          <x14:formula1>
            <xm:f>'Dropdown list'!$D$3:$D$11</xm:f>
          </x14:formula1>
          <xm:sqref>I4:I10 I13:I42 I263:I264 I266 I276 I289 I296 I1662:I1664 I2038:I2040</xm:sqref>
        </x14:dataValidation>
        <x14:dataValidation type="list" allowBlank="1" showErrorMessage="1" xr:uid="{00000000-0002-0000-0300-000007000000}">
          <x14:formula1>
            <xm:f>'Dropdown list'!$C$3:$C$9</xm:f>
          </x14:formula1>
          <xm:sqref>H4:H10 H13:H34 H263:H266 H276:H277 H289 H296:H299 H1662:H1664 H2038:H2040</xm:sqref>
        </x14:dataValidation>
        <x14:dataValidation type="list" allowBlank="1" showErrorMessage="1" xr:uid="{00000000-0002-0000-0300-000008000000}">
          <x14:formula1>
            <xm:f>'Dropdown list'!$A$3:$A$8</xm:f>
          </x14:formula1>
          <xm:sqref>H35:H42 H43:I262 I265 H267:I275 H278:H288 I277:I288 H290:I295 I297:I1002 H300:H1002</xm:sqref>
        </x14:dataValidation>
        <x14:dataValidation type="list" allowBlank="1" showErrorMessage="1" xr:uid="{00000000-0002-0000-0300-000009000000}">
          <x14:formula1>
            <xm:f>'Dropdown list'!$E$3:$E$14</xm:f>
          </x14:formula1>
          <xm:sqref>J4:J42 J263 J266 J276 J289 J296 J1662:J1664 J2038:J2040</xm:sqref>
        </x14:dataValidation>
        <x14:dataValidation type="list" allowBlank="1" showErrorMessage="1" xr:uid="{00000000-0002-0000-0300-000004000000}">
          <x14:formula1>
            <xm:f>'Dropdown list'!$B$3:$B$12</xm:f>
          </x14:formula1>
          <xm:sqref>G4:G10 G266:G270 G263:G264 G13:G37 G276:G278 G289:G291 G296:G303 G1662:G1664 G2038:G2040 G2064:G2066 G2071:G2073 G2097:G2099</xm:sqref>
        </x14:dataValidation>
        <x14:dataValidation type="list" allowBlank="1" showErrorMessage="1" xr:uid="{9B96EBEB-554E-4B87-9229-D32729E47817}">
          <x14:formula1>
            <xm:f>'Dropdown list'!$G$3:$G$10</xm:f>
          </x14:formula1>
          <xm:sqref>R4:R2041 R2063:R2167 R2169:R2174 R2177:R2184 R2186</xm:sqref>
        </x14:dataValidation>
        <x14:dataValidation type="list" allowBlank="1" showErrorMessage="1" xr:uid="{00000000-0002-0000-0300-000002000000}">
          <x14:formula1>
            <xm:f>'Dropdown list'!$H$3:$H$12</xm:f>
          </x14:formula1>
          <xm:sqref>S2063:W2063 S2036:W2041 S2027:W2033 S296:W1923 S1932:W2006 T5:V289 W4:W289 S7:S289</xm:sqref>
        </x14:dataValidation>
        <x14:dataValidation type="list" allowBlank="1" showErrorMessage="1" xr:uid="{F7B38774-4BBA-48BF-A4BF-50136CCD9DCC}">
          <x14:formula1>
            <xm:f>'Dropdown list'!$H$3:$H$13</xm:f>
          </x14:formula1>
          <xm:sqref>S2034:X2034 S2035:W2037</xm:sqref>
        </x14:dataValidation>
        <x14:dataValidation type="list" allowBlank="1" showErrorMessage="1" xr:uid="{0F7D22D2-0217-4D41-A223-278F1C1E7C91}">
          <x14:formula1>
            <xm:f>'Dropdown list'!$H$3:$H$14</xm:f>
          </x14:formula1>
          <xm:sqref>S1924:W1931 S4:S6 S2064:S2167 W2064:W2148 T2064:V2145 S2169:S2174 S2177:S2184 S2186</xm:sqref>
        </x14:dataValidation>
        <x14:dataValidation type="list" allowBlank="1" showErrorMessage="1" xr:uid="{F60E5CE1-4C0D-407D-8862-584DD31D8C58}">
          <x14:formula1>
            <xm:f>'Dropdown list'!$I$3:$I$6</xm:f>
          </x14:formula1>
          <xm:sqref>T4 T2146:T2167 T2169:T2174 T2177:T2184 T2186:T2196 T2198:T2203</xm:sqref>
        </x14:dataValidation>
        <x14:dataValidation type="list" allowBlank="1" showErrorMessage="1" xr:uid="{F3238DC0-3E6D-4D92-AA8D-B8A5CFCB7E84}">
          <x14:formula1>
            <xm:f>'Dropdown list'!$J$3:$J$42</xm:f>
          </x14:formula1>
          <xm:sqref>U4 U2146:U2174 U2177:U2184 U2186:U2203</xm:sqref>
        </x14:dataValidation>
        <x14:dataValidation type="list" allowBlank="1" showErrorMessage="1" xr:uid="{9D734728-8FC9-4534-81B2-D9DD0E8E0C29}">
          <x14:formula1>
            <xm:f>'Dropdown list'!$K$3:$K$42</xm:f>
          </x14:formula1>
          <xm:sqref>V4 V2146:V2174 V2177:V2184 V2186:V2203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CBE1-8EE3-4215-AD2C-65598743623B}">
  <dimension ref="B1:U1639"/>
  <sheetViews>
    <sheetView workbookViewId="0">
      <pane ySplit="3" topLeftCell="A4" activePane="bottomLeft" state="frozen"/>
      <selection pane="bottomLeft" activeCell="A4" sqref="A4"/>
    </sheetView>
  </sheetViews>
  <sheetFormatPr defaultRowHeight="14.25" x14ac:dyDescent="0.45"/>
  <cols>
    <col min="2" max="2" width="58.53125" bestFit="1" customWidth="1"/>
    <col min="3" max="3" width="15.46484375" style="33" bestFit="1" customWidth="1"/>
    <col min="4" max="4" width="21.1328125" style="33" bestFit="1" customWidth="1"/>
    <col min="5" max="5" width="21.1328125" bestFit="1" customWidth="1"/>
    <col min="6" max="6" width="17.1328125" bestFit="1" customWidth="1"/>
    <col min="7" max="8" width="21.1328125" bestFit="1" customWidth="1"/>
    <col min="9" max="9" width="20.53125" bestFit="1" customWidth="1"/>
    <col min="10" max="10" width="19.86328125" bestFit="1" customWidth="1"/>
    <col min="11" max="11" width="21.1328125" bestFit="1" customWidth="1"/>
    <col min="12" max="12" width="21.46484375" bestFit="1" customWidth="1"/>
    <col min="13" max="13" width="21.1328125" bestFit="1" customWidth="1"/>
    <col min="14" max="14" width="20.33203125" bestFit="1" customWidth="1"/>
    <col min="15" max="15" width="20.1328125" bestFit="1" customWidth="1"/>
    <col min="16" max="16" width="21.1328125" bestFit="1" customWidth="1"/>
    <col min="17" max="17" width="20.6640625" bestFit="1" customWidth="1"/>
    <col min="18" max="18" width="19.6640625" bestFit="1" customWidth="1"/>
    <col min="19" max="20" width="19.46484375" bestFit="1" customWidth="1"/>
    <col min="21" max="21" width="21.46484375" bestFit="1" customWidth="1"/>
  </cols>
  <sheetData>
    <row r="1" spans="2:21" x14ac:dyDescent="0.45">
      <c r="C1"/>
    </row>
    <row r="2" spans="2:21" x14ac:dyDescent="0.45">
      <c r="C2"/>
      <c r="D2"/>
    </row>
    <row r="3" spans="2:21" ht="39" x14ac:dyDescent="0.45">
      <c r="B3" s="236" t="s">
        <v>1620</v>
      </c>
      <c r="C3" s="2" t="s">
        <v>1621</v>
      </c>
      <c r="D3" s="2" t="s">
        <v>1622</v>
      </c>
      <c r="E3" s="2" t="s">
        <v>1623</v>
      </c>
      <c r="F3" s="2" t="s">
        <v>1624</v>
      </c>
      <c r="G3" s="2" t="s">
        <v>1625</v>
      </c>
      <c r="H3" s="2" t="s">
        <v>1626</v>
      </c>
      <c r="I3" s="2" t="s">
        <v>1627</v>
      </c>
      <c r="J3" s="2" t="s">
        <v>1628</v>
      </c>
      <c r="K3" s="2" t="s">
        <v>1629</v>
      </c>
      <c r="L3" s="2" t="s">
        <v>1630</v>
      </c>
      <c r="M3" s="240" t="s">
        <v>1631</v>
      </c>
      <c r="N3" s="321" t="s">
        <v>1632</v>
      </c>
      <c r="O3" s="322" t="s">
        <v>1633</v>
      </c>
      <c r="P3" s="2" t="s">
        <v>1634</v>
      </c>
      <c r="Q3" s="323" t="s">
        <v>1635</v>
      </c>
      <c r="R3" s="322" t="s">
        <v>1636</v>
      </c>
      <c r="S3" s="2" t="s">
        <v>1637</v>
      </c>
      <c r="T3" s="323" t="s">
        <v>1638</v>
      </c>
      <c r="U3" s="322" t="s">
        <v>1639</v>
      </c>
    </row>
    <row r="4" spans="2:21" x14ac:dyDescent="0.45">
      <c r="B4" s="237" t="s">
        <v>553</v>
      </c>
      <c r="C4" s="241">
        <v>348</v>
      </c>
      <c r="D4" s="202">
        <v>1.8739022108843528</v>
      </c>
      <c r="E4" s="202">
        <v>6.3974578312762231</v>
      </c>
      <c r="F4" s="202">
        <v>7.9762052166500341</v>
      </c>
      <c r="G4" s="202">
        <v>639.42704421994586</v>
      </c>
      <c r="H4" s="202">
        <v>10.478647722732378</v>
      </c>
      <c r="I4" s="202">
        <v>97.542860884461618</v>
      </c>
      <c r="J4" s="202">
        <v>1.7501099679744365</v>
      </c>
      <c r="K4" s="202">
        <v>65.435844155844137</v>
      </c>
      <c r="L4" s="202">
        <v>5.3188422049673241</v>
      </c>
      <c r="M4" s="202">
        <v>578.54522450995466</v>
      </c>
      <c r="N4" s="202">
        <v>523.99161163590293</v>
      </c>
      <c r="O4" s="202">
        <v>50</v>
      </c>
      <c r="P4" s="202">
        <v>106.3915905768805</v>
      </c>
      <c r="Q4" s="202">
        <v>153.28312804292457</v>
      </c>
      <c r="R4" s="202">
        <v>272</v>
      </c>
      <c r="S4" s="202">
        <v>437.13846788286025</v>
      </c>
      <c r="T4" s="202">
        <v>465.42811775334371</v>
      </c>
      <c r="U4" s="30">
        <v>54</v>
      </c>
    </row>
    <row r="5" spans="2:21" x14ac:dyDescent="0.45">
      <c r="B5" s="238" t="s">
        <v>338</v>
      </c>
      <c r="C5" s="241">
        <v>1</v>
      </c>
      <c r="D5" s="202">
        <v>6.8249999999999993</v>
      </c>
      <c r="E5" s="202">
        <v>29.924999999999997</v>
      </c>
      <c r="F5" s="202"/>
      <c r="G5" s="202"/>
      <c r="H5" s="202"/>
      <c r="I5" s="202"/>
      <c r="J5" s="202"/>
      <c r="K5" s="202"/>
      <c r="L5" s="202"/>
      <c r="M5" s="202"/>
      <c r="N5" s="202"/>
      <c r="O5" s="202"/>
      <c r="P5" s="202"/>
      <c r="Q5" s="202"/>
      <c r="R5" s="202"/>
      <c r="S5" s="202"/>
      <c r="T5" s="202"/>
      <c r="U5" s="30"/>
    </row>
    <row r="6" spans="2:21" x14ac:dyDescent="0.45">
      <c r="B6" s="239" t="s">
        <v>1640</v>
      </c>
      <c r="C6" s="30">
        <v>1</v>
      </c>
      <c r="D6" s="202">
        <v>6.8249999999999993</v>
      </c>
      <c r="E6" s="202">
        <v>29.924999999999997</v>
      </c>
      <c r="F6" s="202"/>
      <c r="G6" s="202"/>
      <c r="H6" s="202"/>
      <c r="I6" s="202"/>
      <c r="J6" s="202"/>
      <c r="K6" s="202"/>
      <c r="L6" s="202"/>
      <c r="M6" s="202"/>
      <c r="N6" s="202"/>
      <c r="O6" s="202"/>
      <c r="P6" s="202"/>
      <c r="Q6" s="202"/>
      <c r="R6" s="202"/>
      <c r="S6" s="202"/>
      <c r="T6" s="202"/>
      <c r="U6" s="30"/>
    </row>
    <row r="7" spans="2:21" x14ac:dyDescent="0.45">
      <c r="B7" s="324" t="s">
        <v>281</v>
      </c>
      <c r="C7" s="30">
        <v>1</v>
      </c>
      <c r="D7" s="202">
        <v>6.8249999999999993</v>
      </c>
      <c r="E7" s="202">
        <v>29.924999999999997</v>
      </c>
      <c r="F7" s="202"/>
      <c r="G7" s="202"/>
      <c r="H7" s="202"/>
      <c r="I7" s="202"/>
      <c r="J7" s="202"/>
      <c r="K7" s="202"/>
      <c r="L7" s="202"/>
      <c r="M7" s="202"/>
      <c r="N7" s="202"/>
      <c r="O7" s="202"/>
      <c r="P7" s="202"/>
      <c r="Q7" s="202"/>
      <c r="R7" s="202"/>
      <c r="S7" s="202"/>
      <c r="T7" s="202"/>
      <c r="U7" s="30"/>
    </row>
    <row r="8" spans="2:21" x14ac:dyDescent="0.45">
      <c r="B8" s="238" t="s">
        <v>381</v>
      </c>
      <c r="C8" s="241">
        <v>24</v>
      </c>
      <c r="D8" s="202">
        <v>0.11375</v>
      </c>
      <c r="E8" s="202">
        <v>0.5</v>
      </c>
      <c r="F8" s="202">
        <v>0.76</v>
      </c>
      <c r="G8" s="202"/>
      <c r="H8" s="202"/>
      <c r="I8" s="202">
        <v>7.3213138461538465</v>
      </c>
      <c r="J8" s="202">
        <v>0.28516923076923073</v>
      </c>
      <c r="K8" s="202"/>
      <c r="L8" s="202"/>
      <c r="M8" s="202"/>
      <c r="N8" s="202"/>
      <c r="O8" s="202"/>
      <c r="P8" s="202">
        <v>38.203199999999995</v>
      </c>
      <c r="Q8" s="202">
        <v>95.680490892649232</v>
      </c>
      <c r="R8" s="202">
        <v>13</v>
      </c>
      <c r="S8" s="202"/>
      <c r="T8" s="202"/>
      <c r="U8" s="30"/>
    </row>
    <row r="9" spans="2:21" x14ac:dyDescent="0.45">
      <c r="B9" s="239" t="s">
        <v>228</v>
      </c>
      <c r="C9" s="30">
        <v>8</v>
      </c>
      <c r="D9" s="202"/>
      <c r="E9" s="202"/>
      <c r="F9" s="202"/>
      <c r="G9" s="202"/>
      <c r="H9" s="202"/>
      <c r="I9" s="202"/>
      <c r="J9" s="202"/>
      <c r="K9" s="202"/>
      <c r="L9" s="202"/>
      <c r="M9" s="202"/>
      <c r="N9" s="202"/>
      <c r="O9" s="202"/>
      <c r="P9" s="202"/>
      <c r="Q9" s="202"/>
      <c r="R9" s="202"/>
      <c r="S9" s="202"/>
      <c r="T9" s="202"/>
      <c r="U9" s="30"/>
    </row>
    <row r="10" spans="2:21" x14ac:dyDescent="0.45">
      <c r="B10" s="324" t="s">
        <v>262</v>
      </c>
      <c r="C10" s="30">
        <v>8</v>
      </c>
      <c r="D10" s="202"/>
      <c r="E10" s="202"/>
      <c r="F10" s="202"/>
      <c r="G10" s="202"/>
      <c r="H10" s="202"/>
      <c r="I10" s="202"/>
      <c r="J10" s="202"/>
      <c r="K10" s="202"/>
      <c r="L10" s="202"/>
      <c r="M10" s="202"/>
      <c r="N10" s="202"/>
      <c r="O10" s="202"/>
      <c r="P10" s="202"/>
      <c r="Q10" s="202"/>
      <c r="R10" s="202"/>
      <c r="S10" s="202"/>
      <c r="T10" s="202"/>
      <c r="U10" s="30"/>
    </row>
    <row r="11" spans="2:21" x14ac:dyDescent="0.45">
      <c r="B11" s="239" t="s">
        <v>1640</v>
      </c>
      <c r="C11" s="30">
        <v>16</v>
      </c>
      <c r="D11" s="202">
        <v>0.11375</v>
      </c>
      <c r="E11" s="202">
        <v>0.5</v>
      </c>
      <c r="F11" s="202">
        <v>0.76</v>
      </c>
      <c r="G11" s="202"/>
      <c r="H11" s="202"/>
      <c r="I11" s="202">
        <v>7.3213138461538465</v>
      </c>
      <c r="J11" s="202">
        <v>0.28516923076923073</v>
      </c>
      <c r="K11" s="202"/>
      <c r="L11" s="202"/>
      <c r="M11" s="202"/>
      <c r="N11" s="202"/>
      <c r="O11" s="202"/>
      <c r="P11" s="202">
        <v>38.203199999999995</v>
      </c>
      <c r="Q11" s="202">
        <v>95.680490892649232</v>
      </c>
      <c r="R11" s="202">
        <v>13</v>
      </c>
      <c r="S11" s="202"/>
      <c r="T11" s="202"/>
      <c r="U11" s="30"/>
    </row>
    <row r="12" spans="2:21" x14ac:dyDescent="0.45">
      <c r="B12" s="324" t="s">
        <v>279</v>
      </c>
      <c r="C12" s="30">
        <v>13</v>
      </c>
      <c r="D12" s="202">
        <v>0.26</v>
      </c>
      <c r="E12" s="202">
        <v>0.5</v>
      </c>
      <c r="F12" s="202">
        <v>0.76</v>
      </c>
      <c r="G12" s="202"/>
      <c r="H12" s="202"/>
      <c r="I12" s="202">
        <v>7.3213138461538465</v>
      </c>
      <c r="J12" s="202">
        <v>0.28516923076923073</v>
      </c>
      <c r="K12" s="202"/>
      <c r="L12" s="202"/>
      <c r="M12" s="202"/>
      <c r="N12" s="202"/>
      <c r="O12" s="202"/>
      <c r="P12" s="202">
        <v>38.203199999999995</v>
      </c>
      <c r="Q12" s="202">
        <v>95.680490892649232</v>
      </c>
      <c r="R12" s="202">
        <v>13</v>
      </c>
      <c r="S12" s="202"/>
      <c r="T12" s="202"/>
      <c r="U12" s="30"/>
    </row>
    <row r="13" spans="2:21" x14ac:dyDescent="0.45">
      <c r="B13" s="324" t="s">
        <v>281</v>
      </c>
      <c r="C13" s="30">
        <v>3</v>
      </c>
      <c r="D13" s="202">
        <v>6.5000000000000002E-2</v>
      </c>
      <c r="E13" s="202"/>
      <c r="F13" s="202"/>
      <c r="G13" s="202"/>
      <c r="H13" s="202"/>
      <c r="I13" s="202"/>
      <c r="J13" s="202"/>
      <c r="K13" s="202"/>
      <c r="L13" s="202"/>
      <c r="M13" s="202"/>
      <c r="N13" s="202"/>
      <c r="O13" s="202"/>
      <c r="P13" s="202"/>
      <c r="Q13" s="202"/>
      <c r="R13" s="202"/>
      <c r="S13" s="202"/>
      <c r="T13" s="202"/>
      <c r="U13" s="30"/>
    </row>
    <row r="14" spans="2:21" x14ac:dyDescent="0.45">
      <c r="B14" s="238" t="s">
        <v>325</v>
      </c>
      <c r="C14" s="241">
        <v>1</v>
      </c>
      <c r="D14" s="202"/>
      <c r="E14" s="202"/>
      <c r="F14" s="202"/>
      <c r="G14" s="202"/>
      <c r="H14" s="202"/>
      <c r="I14" s="202"/>
      <c r="J14" s="202">
        <v>0.29636666666666672</v>
      </c>
      <c r="K14" s="202"/>
      <c r="L14" s="202"/>
      <c r="M14" s="202"/>
      <c r="N14" s="202"/>
      <c r="O14" s="202"/>
      <c r="P14" s="202"/>
      <c r="Q14" s="202"/>
      <c r="R14" s="202"/>
      <c r="S14" s="202"/>
      <c r="T14" s="202"/>
      <c r="U14" s="30"/>
    </row>
    <row r="15" spans="2:21" x14ac:dyDescent="0.45">
      <c r="B15" s="239" t="s">
        <v>228</v>
      </c>
      <c r="C15" s="30">
        <v>1</v>
      </c>
      <c r="D15" s="202"/>
      <c r="E15" s="202"/>
      <c r="F15" s="202"/>
      <c r="G15" s="202"/>
      <c r="H15" s="202"/>
      <c r="I15" s="202"/>
      <c r="J15" s="202">
        <v>0.29636666666666672</v>
      </c>
      <c r="K15" s="202"/>
      <c r="L15" s="202"/>
      <c r="M15" s="202"/>
      <c r="N15" s="202"/>
      <c r="O15" s="202"/>
      <c r="P15" s="202"/>
      <c r="Q15" s="202"/>
      <c r="R15" s="202"/>
      <c r="S15" s="202"/>
      <c r="T15" s="202"/>
      <c r="U15" s="30"/>
    </row>
    <row r="16" spans="2:21" x14ac:dyDescent="0.45">
      <c r="B16" s="324" t="s">
        <v>262</v>
      </c>
      <c r="C16" s="30">
        <v>1</v>
      </c>
      <c r="D16" s="202"/>
      <c r="E16" s="202"/>
      <c r="F16" s="202"/>
      <c r="G16" s="202"/>
      <c r="H16" s="202"/>
      <c r="I16" s="202"/>
      <c r="J16" s="202">
        <v>0.29636666666666672</v>
      </c>
      <c r="K16" s="202"/>
      <c r="L16" s="202"/>
      <c r="M16" s="202"/>
      <c r="N16" s="202"/>
      <c r="O16" s="202"/>
      <c r="P16" s="202"/>
      <c r="Q16" s="202"/>
      <c r="R16" s="202"/>
      <c r="S16" s="202"/>
      <c r="T16" s="202"/>
      <c r="U16" s="30"/>
    </row>
    <row r="17" spans="2:21" x14ac:dyDescent="0.45">
      <c r="B17" s="238" t="s">
        <v>532</v>
      </c>
      <c r="C17" s="241">
        <v>11</v>
      </c>
      <c r="D17" s="202">
        <v>0.17849999999999996</v>
      </c>
      <c r="E17" s="202">
        <v>8.7499999999999994E-2</v>
      </c>
      <c r="F17" s="202">
        <v>0.26599999999999996</v>
      </c>
      <c r="G17" s="202"/>
      <c r="H17" s="202"/>
      <c r="I17" s="202">
        <v>11.124580281690141</v>
      </c>
      <c r="J17" s="202">
        <v>1.6945608194622279</v>
      </c>
      <c r="K17" s="202"/>
      <c r="L17" s="202"/>
      <c r="M17" s="202"/>
      <c r="N17" s="202"/>
      <c r="O17" s="202"/>
      <c r="P17" s="202">
        <v>111.24580281690142</v>
      </c>
      <c r="Q17" s="202">
        <v>121.86181787533037</v>
      </c>
      <c r="R17" s="202">
        <v>3</v>
      </c>
      <c r="S17" s="202"/>
      <c r="T17" s="202"/>
      <c r="U17" s="30"/>
    </row>
    <row r="18" spans="2:21" x14ac:dyDescent="0.45">
      <c r="B18" s="239" t="s">
        <v>1640</v>
      </c>
      <c r="C18" s="30">
        <v>9</v>
      </c>
      <c r="D18" s="202">
        <v>0.17849999999999996</v>
      </c>
      <c r="E18" s="202">
        <v>8.7499999999999994E-2</v>
      </c>
      <c r="F18" s="202">
        <v>0.26599999999999996</v>
      </c>
      <c r="G18" s="202"/>
      <c r="H18" s="202"/>
      <c r="I18" s="202">
        <v>7.4203521126760572</v>
      </c>
      <c r="J18" s="202">
        <v>1.7911580594679188</v>
      </c>
      <c r="K18" s="202"/>
      <c r="L18" s="202"/>
      <c r="M18" s="202"/>
      <c r="N18" s="202"/>
      <c r="O18" s="202"/>
      <c r="P18" s="202">
        <v>74.203521126760577</v>
      </c>
      <c r="Q18" s="202" t="e">
        <v>#DIV/0!</v>
      </c>
      <c r="R18" s="202">
        <v>1</v>
      </c>
      <c r="S18" s="202"/>
      <c r="T18" s="202"/>
      <c r="U18" s="30"/>
    </row>
    <row r="19" spans="2:21" x14ac:dyDescent="0.45">
      <c r="B19" s="324" t="s">
        <v>281</v>
      </c>
      <c r="C19" s="30">
        <v>9</v>
      </c>
      <c r="D19" s="202">
        <v>0.17849999999999996</v>
      </c>
      <c r="E19" s="202">
        <v>8.7499999999999994E-2</v>
      </c>
      <c r="F19" s="202">
        <v>0.26599999999999996</v>
      </c>
      <c r="G19" s="202"/>
      <c r="H19" s="202"/>
      <c r="I19" s="202">
        <v>7.4203521126760572</v>
      </c>
      <c r="J19" s="202">
        <v>1.7911580594679188</v>
      </c>
      <c r="K19" s="202"/>
      <c r="L19" s="202"/>
      <c r="M19" s="202"/>
      <c r="N19" s="202"/>
      <c r="O19" s="202"/>
      <c r="P19" s="202">
        <v>74.203521126760577</v>
      </c>
      <c r="Q19" s="202" t="e">
        <v>#DIV/0!</v>
      </c>
      <c r="R19" s="202">
        <v>1</v>
      </c>
      <c r="S19" s="202"/>
      <c r="T19" s="202"/>
      <c r="U19" s="30"/>
    </row>
    <row r="20" spans="2:21" x14ac:dyDescent="0.45">
      <c r="B20" s="239" t="s">
        <v>275</v>
      </c>
      <c r="C20" s="30">
        <v>2</v>
      </c>
      <c r="D20" s="202"/>
      <c r="E20" s="202"/>
      <c r="F20" s="202"/>
      <c r="G20" s="202"/>
      <c r="H20" s="202"/>
      <c r="I20" s="202">
        <v>12.976694366197183</v>
      </c>
      <c r="J20" s="202">
        <v>1.2598732394366199</v>
      </c>
      <c r="K20" s="202"/>
      <c r="L20" s="202"/>
      <c r="M20" s="202"/>
      <c r="N20" s="202"/>
      <c r="O20" s="202"/>
      <c r="P20" s="202">
        <v>129.76694366197185</v>
      </c>
      <c r="Q20" s="202">
        <v>166.26006544730683</v>
      </c>
      <c r="R20" s="202">
        <v>2</v>
      </c>
      <c r="S20" s="202"/>
      <c r="T20" s="202"/>
      <c r="U20" s="30"/>
    </row>
    <row r="21" spans="2:21" x14ac:dyDescent="0.45">
      <c r="B21" s="324" t="s">
        <v>275</v>
      </c>
      <c r="C21" s="30">
        <v>2</v>
      </c>
      <c r="D21" s="202"/>
      <c r="E21" s="202"/>
      <c r="F21" s="202"/>
      <c r="G21" s="202"/>
      <c r="H21" s="202"/>
      <c r="I21" s="202">
        <v>12.976694366197183</v>
      </c>
      <c r="J21" s="202">
        <v>1.2598732394366199</v>
      </c>
      <c r="K21" s="202"/>
      <c r="L21" s="202"/>
      <c r="M21" s="202"/>
      <c r="N21" s="202"/>
      <c r="O21" s="202"/>
      <c r="P21" s="202">
        <v>129.76694366197185</v>
      </c>
      <c r="Q21" s="202">
        <v>166.26006544730683</v>
      </c>
      <c r="R21" s="202">
        <v>2</v>
      </c>
      <c r="S21" s="202"/>
      <c r="T21" s="202"/>
      <c r="U21" s="30"/>
    </row>
    <row r="22" spans="2:21" x14ac:dyDescent="0.45">
      <c r="B22" s="238" t="s">
        <v>1641</v>
      </c>
      <c r="C22" s="241"/>
      <c r="D22" s="202"/>
      <c r="E22" s="202"/>
      <c r="F22" s="202"/>
      <c r="G22" s="202"/>
      <c r="H22" s="202"/>
      <c r="I22" s="202"/>
      <c r="J22" s="202"/>
      <c r="K22" s="202"/>
      <c r="L22" s="202"/>
      <c r="M22" s="202"/>
      <c r="N22" s="202"/>
      <c r="O22" s="202"/>
      <c r="P22" s="202">
        <v>750</v>
      </c>
      <c r="Q22" s="202" t="e">
        <v>#DIV/0!</v>
      </c>
      <c r="R22" s="202">
        <v>1</v>
      </c>
      <c r="S22" s="202">
        <v>735.4</v>
      </c>
      <c r="T22" s="202">
        <v>600.98445903367599</v>
      </c>
      <c r="U22" s="30">
        <v>4</v>
      </c>
    </row>
    <row r="23" spans="2:21" x14ac:dyDescent="0.45">
      <c r="B23" s="239" t="s">
        <v>1641</v>
      </c>
      <c r="C23" s="30"/>
      <c r="D23" s="202"/>
      <c r="E23" s="202"/>
      <c r="F23" s="202"/>
      <c r="G23" s="202"/>
      <c r="H23" s="202"/>
      <c r="I23" s="202"/>
      <c r="J23" s="202"/>
      <c r="K23" s="202"/>
      <c r="L23" s="202"/>
      <c r="M23" s="202"/>
      <c r="N23" s="202"/>
      <c r="O23" s="202"/>
      <c r="P23" s="202"/>
      <c r="Q23" s="202"/>
      <c r="R23" s="202"/>
      <c r="S23" s="202">
        <v>735.4</v>
      </c>
      <c r="T23" s="202">
        <v>600.98445903367599</v>
      </c>
      <c r="U23" s="30">
        <v>4</v>
      </c>
    </row>
    <row r="24" spans="2:21" x14ac:dyDescent="0.45">
      <c r="B24" s="324" t="s">
        <v>1641</v>
      </c>
      <c r="C24" s="30"/>
      <c r="D24" s="202"/>
      <c r="E24" s="202"/>
      <c r="F24" s="202"/>
      <c r="G24" s="202"/>
      <c r="H24" s="202"/>
      <c r="I24" s="202"/>
      <c r="J24" s="202"/>
      <c r="K24" s="202"/>
      <c r="L24" s="202"/>
      <c r="M24" s="202"/>
      <c r="N24" s="202"/>
      <c r="O24" s="202"/>
      <c r="P24" s="202"/>
      <c r="Q24" s="202"/>
      <c r="R24" s="202"/>
      <c r="S24" s="202">
        <v>735.4</v>
      </c>
      <c r="T24" s="202">
        <v>600.98445903367599</v>
      </c>
      <c r="U24" s="30">
        <v>4</v>
      </c>
    </row>
    <row r="25" spans="2:21" x14ac:dyDescent="0.45">
      <c r="B25" s="239" t="s">
        <v>1642</v>
      </c>
      <c r="C25" s="30"/>
      <c r="D25" s="202"/>
      <c r="E25" s="202"/>
      <c r="F25" s="202"/>
      <c r="G25" s="202"/>
      <c r="H25" s="202"/>
      <c r="I25" s="202"/>
      <c r="J25" s="202"/>
      <c r="K25" s="202"/>
      <c r="L25" s="202"/>
      <c r="M25" s="202"/>
      <c r="N25" s="202"/>
      <c r="O25" s="202"/>
      <c r="P25" s="202">
        <v>750</v>
      </c>
      <c r="Q25" s="202" t="e">
        <v>#DIV/0!</v>
      </c>
      <c r="R25" s="202">
        <v>1</v>
      </c>
      <c r="S25" s="202"/>
      <c r="T25" s="202"/>
      <c r="U25" s="30"/>
    </row>
    <row r="26" spans="2:21" x14ac:dyDescent="0.45">
      <c r="B26" s="324" t="s">
        <v>1643</v>
      </c>
      <c r="C26" s="30"/>
      <c r="D26" s="202"/>
      <c r="E26" s="202"/>
      <c r="F26" s="202"/>
      <c r="G26" s="202"/>
      <c r="H26" s="202"/>
      <c r="I26" s="202"/>
      <c r="J26" s="202"/>
      <c r="K26" s="202"/>
      <c r="L26" s="202"/>
      <c r="M26" s="202"/>
      <c r="N26" s="202"/>
      <c r="O26" s="202"/>
      <c r="P26" s="202">
        <v>750</v>
      </c>
      <c r="Q26" s="202" t="e">
        <v>#DIV/0!</v>
      </c>
      <c r="R26" s="202">
        <v>1</v>
      </c>
      <c r="S26" s="202"/>
      <c r="T26" s="202"/>
      <c r="U26" s="30"/>
    </row>
    <row r="27" spans="2:21" x14ac:dyDescent="0.45">
      <c r="B27" s="238" t="s">
        <v>552</v>
      </c>
      <c r="C27" s="30">
        <v>78</v>
      </c>
      <c r="D27" s="202"/>
      <c r="E27" s="202"/>
      <c r="F27" s="202"/>
      <c r="G27" s="202">
        <v>5.6856000000000009</v>
      </c>
      <c r="H27" s="202">
        <v>5.5200000000000005</v>
      </c>
      <c r="I27" s="202">
        <v>8.4670717864635385</v>
      </c>
      <c r="J27" s="202">
        <v>0.5667224775224774</v>
      </c>
      <c r="K27" s="202">
        <v>5.0470000000000006</v>
      </c>
      <c r="L27" s="202">
        <v>4.2459999999999996</v>
      </c>
      <c r="M27" s="202">
        <v>638.06439999999998</v>
      </c>
      <c r="N27" s="202">
        <v>455.45593436789642</v>
      </c>
      <c r="O27" s="202">
        <v>10</v>
      </c>
      <c r="P27" s="202">
        <v>58.089765612165642</v>
      </c>
      <c r="Q27" s="202">
        <v>121.53092619876186</v>
      </c>
      <c r="R27" s="202">
        <v>78</v>
      </c>
      <c r="S27" s="202">
        <v>420.51466666666664</v>
      </c>
      <c r="T27" s="202">
        <v>254.80570710510659</v>
      </c>
      <c r="U27" s="30">
        <v>10</v>
      </c>
    </row>
    <row r="28" spans="2:21" x14ac:dyDescent="0.45">
      <c r="B28" s="239" t="s">
        <v>255</v>
      </c>
      <c r="C28" s="30">
        <v>12</v>
      </c>
      <c r="D28" s="202"/>
      <c r="E28" s="202"/>
      <c r="F28" s="202"/>
      <c r="G28" s="202"/>
      <c r="H28" s="202"/>
      <c r="I28" s="202">
        <v>0.49920666666666663</v>
      </c>
      <c r="J28" s="202">
        <v>9.693333333333333E-2</v>
      </c>
      <c r="K28" s="202"/>
      <c r="L28" s="202"/>
      <c r="M28" s="202"/>
      <c r="N28" s="202"/>
      <c r="O28" s="202"/>
      <c r="P28" s="202">
        <v>9.984133333333336</v>
      </c>
      <c r="Q28" s="202">
        <v>3.0785718770923998</v>
      </c>
      <c r="R28" s="202">
        <v>12</v>
      </c>
      <c r="S28" s="202"/>
      <c r="T28" s="202"/>
      <c r="U28" s="30"/>
    </row>
    <row r="29" spans="2:21" x14ac:dyDescent="0.45">
      <c r="B29" s="324" t="s">
        <v>255</v>
      </c>
      <c r="C29" s="30">
        <v>12</v>
      </c>
      <c r="D29" s="202"/>
      <c r="E29" s="202"/>
      <c r="F29" s="202"/>
      <c r="G29" s="202"/>
      <c r="H29" s="202"/>
      <c r="I29" s="202">
        <v>0.49920666666666663</v>
      </c>
      <c r="J29" s="202">
        <v>9.693333333333333E-2</v>
      </c>
      <c r="K29" s="202"/>
      <c r="L29" s="202"/>
      <c r="M29" s="202"/>
      <c r="N29" s="202"/>
      <c r="O29" s="202"/>
      <c r="P29" s="202">
        <v>9.984133333333336</v>
      </c>
      <c r="Q29" s="202">
        <v>3.0785718770923998</v>
      </c>
      <c r="R29" s="202">
        <v>12</v>
      </c>
      <c r="S29" s="202"/>
      <c r="T29" s="202"/>
      <c r="U29" s="30"/>
    </row>
    <row r="30" spans="2:21" x14ac:dyDescent="0.45">
      <c r="B30" s="239" t="s">
        <v>228</v>
      </c>
      <c r="C30" s="30">
        <v>63</v>
      </c>
      <c r="D30" s="202"/>
      <c r="E30" s="202"/>
      <c r="F30" s="202"/>
      <c r="G30" s="202">
        <v>0</v>
      </c>
      <c r="H30" s="202"/>
      <c r="I30" s="202">
        <v>9.9432558626056498</v>
      </c>
      <c r="J30" s="202">
        <v>0.64001830550401972</v>
      </c>
      <c r="K30" s="202">
        <v>0</v>
      </c>
      <c r="L30" s="202">
        <v>4.1733333333333329</v>
      </c>
      <c r="M30" s="202">
        <v>666.84488888888882</v>
      </c>
      <c r="N30" s="202">
        <v>473.34085032575769</v>
      </c>
      <c r="O30" s="202">
        <v>9</v>
      </c>
      <c r="P30" s="202">
        <v>65.909821974850558</v>
      </c>
      <c r="Q30" s="202">
        <v>132.82744034138076</v>
      </c>
      <c r="R30" s="202">
        <v>63</v>
      </c>
      <c r="S30" s="202">
        <v>429.8533333333333</v>
      </c>
      <c r="T30" s="202">
        <v>268.44100208425687</v>
      </c>
      <c r="U30" s="30">
        <v>9</v>
      </c>
    </row>
    <row r="31" spans="2:21" x14ac:dyDescent="0.45">
      <c r="B31" s="324" t="s">
        <v>262</v>
      </c>
      <c r="C31" s="30">
        <v>63</v>
      </c>
      <c r="D31" s="202"/>
      <c r="E31" s="202"/>
      <c r="F31" s="202"/>
      <c r="G31" s="202">
        <v>0</v>
      </c>
      <c r="H31" s="202"/>
      <c r="I31" s="202">
        <v>9.9432558626056498</v>
      </c>
      <c r="J31" s="202">
        <v>0.64001830550401972</v>
      </c>
      <c r="K31" s="202">
        <v>0</v>
      </c>
      <c r="L31" s="202">
        <v>4.1733333333333329</v>
      </c>
      <c r="M31" s="202">
        <v>666.84488888888882</v>
      </c>
      <c r="N31" s="202">
        <v>473.34085032575769</v>
      </c>
      <c r="O31" s="202">
        <v>9</v>
      </c>
      <c r="P31" s="202">
        <v>65.909821974850558</v>
      </c>
      <c r="Q31" s="202">
        <v>132.82744034138076</v>
      </c>
      <c r="R31" s="202">
        <v>63</v>
      </c>
      <c r="S31" s="202">
        <v>429.8533333333333</v>
      </c>
      <c r="T31" s="202">
        <v>268.44100208425687</v>
      </c>
      <c r="U31" s="30">
        <v>9</v>
      </c>
    </row>
    <row r="32" spans="2:21" x14ac:dyDescent="0.45">
      <c r="B32" s="239" t="s">
        <v>1640</v>
      </c>
      <c r="C32" s="30">
        <v>1</v>
      </c>
      <c r="D32" s="202"/>
      <c r="E32" s="202"/>
      <c r="F32" s="202"/>
      <c r="G32" s="202">
        <v>56.856000000000009</v>
      </c>
      <c r="H32" s="202">
        <v>5.5200000000000005</v>
      </c>
      <c r="I32" s="202">
        <v>6.3860000000000001</v>
      </c>
      <c r="J32" s="202">
        <v>0.61999999999999988</v>
      </c>
      <c r="K32" s="202">
        <v>50.470000000000006</v>
      </c>
      <c r="L32" s="202">
        <v>4.9000000000000004</v>
      </c>
      <c r="M32" s="202">
        <v>379.04</v>
      </c>
      <c r="N32" s="202" t="e">
        <v>#DIV/0!</v>
      </c>
      <c r="O32" s="202">
        <v>1</v>
      </c>
      <c r="P32" s="202">
        <v>42.573333333333338</v>
      </c>
      <c r="Q32" s="202" t="e">
        <v>#DIV/0!</v>
      </c>
      <c r="R32" s="202">
        <v>1</v>
      </c>
      <c r="S32" s="202">
        <v>336.4666666666667</v>
      </c>
      <c r="T32" s="202" t="e">
        <v>#DIV/0!</v>
      </c>
      <c r="U32" s="30">
        <v>1</v>
      </c>
    </row>
    <row r="33" spans="2:21" x14ac:dyDescent="0.45">
      <c r="B33" s="324" t="s">
        <v>279</v>
      </c>
      <c r="C33" s="30">
        <v>1</v>
      </c>
      <c r="D33" s="202"/>
      <c r="E33" s="202"/>
      <c r="F33" s="202"/>
      <c r="G33" s="202">
        <v>56.856000000000009</v>
      </c>
      <c r="H33" s="202">
        <v>5.5200000000000005</v>
      </c>
      <c r="I33" s="202">
        <v>6.3860000000000001</v>
      </c>
      <c r="J33" s="202">
        <v>0.61999999999999988</v>
      </c>
      <c r="K33" s="202">
        <v>50.470000000000006</v>
      </c>
      <c r="L33" s="202">
        <v>4.9000000000000004</v>
      </c>
      <c r="M33" s="202">
        <v>379.04</v>
      </c>
      <c r="N33" s="202" t="e">
        <v>#DIV/0!</v>
      </c>
      <c r="O33" s="202">
        <v>1</v>
      </c>
      <c r="P33" s="202">
        <v>42.573333333333338</v>
      </c>
      <c r="Q33" s="202" t="e">
        <v>#DIV/0!</v>
      </c>
      <c r="R33" s="202">
        <v>1</v>
      </c>
      <c r="S33" s="202">
        <v>336.4666666666667</v>
      </c>
      <c r="T33" s="202" t="e">
        <v>#DIV/0!</v>
      </c>
      <c r="U33" s="30">
        <v>1</v>
      </c>
    </row>
    <row r="34" spans="2:21" x14ac:dyDescent="0.45">
      <c r="B34" s="239" t="s">
        <v>275</v>
      </c>
      <c r="C34" s="30">
        <v>2</v>
      </c>
      <c r="D34" s="202"/>
      <c r="E34" s="202"/>
      <c r="F34" s="202"/>
      <c r="G34" s="202"/>
      <c r="H34" s="202"/>
      <c r="I34" s="202">
        <v>10.815000000000001</v>
      </c>
      <c r="J34" s="202">
        <v>1.05</v>
      </c>
      <c r="K34" s="202"/>
      <c r="L34" s="202"/>
      <c r="M34" s="202"/>
      <c r="N34" s="202"/>
      <c r="O34" s="202"/>
      <c r="P34" s="202">
        <v>108.15</v>
      </c>
      <c r="Q34" s="202">
        <v>80.115198308435851</v>
      </c>
      <c r="R34" s="202">
        <v>2</v>
      </c>
      <c r="S34" s="202"/>
      <c r="T34" s="202"/>
      <c r="U34" s="30"/>
    </row>
    <row r="35" spans="2:21" x14ac:dyDescent="0.45">
      <c r="B35" s="324" t="s">
        <v>275</v>
      </c>
      <c r="C35" s="30">
        <v>2</v>
      </c>
      <c r="D35" s="202"/>
      <c r="E35" s="202"/>
      <c r="F35" s="202"/>
      <c r="G35" s="202"/>
      <c r="H35" s="202"/>
      <c r="I35" s="202">
        <v>10.815000000000001</v>
      </c>
      <c r="J35" s="202">
        <v>1.05</v>
      </c>
      <c r="K35" s="202"/>
      <c r="L35" s="202"/>
      <c r="M35" s="202"/>
      <c r="N35" s="202"/>
      <c r="O35" s="202"/>
      <c r="P35" s="202">
        <v>108.15</v>
      </c>
      <c r="Q35" s="202">
        <v>80.115198308435851</v>
      </c>
      <c r="R35" s="202">
        <v>2</v>
      </c>
      <c r="S35" s="202"/>
      <c r="T35" s="202"/>
      <c r="U35" s="30"/>
    </row>
    <row r="36" spans="2:21" x14ac:dyDescent="0.45">
      <c r="B36" s="238" t="s">
        <v>580</v>
      </c>
      <c r="C36" s="30">
        <v>162</v>
      </c>
      <c r="D36" s="202">
        <v>1.6699298245614034</v>
      </c>
      <c r="E36" s="202">
        <v>3.7494117647058816</v>
      </c>
      <c r="F36" s="202">
        <v>5.0205882352941194</v>
      </c>
      <c r="G36" s="202">
        <v>1026.6560473147633</v>
      </c>
      <c r="H36" s="202">
        <v>15.310899161693957</v>
      </c>
      <c r="I36" s="202">
        <v>214.06928479705505</v>
      </c>
      <c r="J36" s="202">
        <v>3.3634161671354037</v>
      </c>
      <c r="K36" s="202">
        <v>144.83500000000001</v>
      </c>
      <c r="L36" s="202">
        <v>6.7003445702237947</v>
      </c>
      <c r="M36" s="202">
        <v>670.43362389371316</v>
      </c>
      <c r="N36" s="202">
        <v>561.03027222230617</v>
      </c>
      <c r="O36" s="202">
        <v>31</v>
      </c>
      <c r="P36" s="202">
        <v>165.24617356085506</v>
      </c>
      <c r="Q36" s="202">
        <v>180.15594386026083</v>
      </c>
      <c r="R36" s="202">
        <v>117</v>
      </c>
      <c r="S36" s="202">
        <v>478.52495019840768</v>
      </c>
      <c r="T36" s="202">
        <v>525.54116125149289</v>
      </c>
      <c r="U36" s="30">
        <v>31</v>
      </c>
    </row>
    <row r="37" spans="2:21" x14ac:dyDescent="0.45">
      <c r="B37" s="239" t="s">
        <v>255</v>
      </c>
      <c r="C37" s="30">
        <v>2</v>
      </c>
      <c r="D37" s="202"/>
      <c r="E37" s="202"/>
      <c r="F37" s="202"/>
      <c r="G37" s="202">
        <v>0</v>
      </c>
      <c r="H37" s="202"/>
      <c r="I37" s="202">
        <v>0</v>
      </c>
      <c r="J37" s="202">
        <v>8.9699999999999989</v>
      </c>
      <c r="K37" s="202">
        <v>0</v>
      </c>
      <c r="L37" s="202">
        <v>0.7</v>
      </c>
      <c r="M37" s="202">
        <v>0</v>
      </c>
      <c r="N37" s="202">
        <v>0</v>
      </c>
      <c r="O37" s="202">
        <v>2</v>
      </c>
      <c r="P37" s="202">
        <v>0</v>
      </c>
      <c r="Q37" s="202">
        <v>0</v>
      </c>
      <c r="R37" s="202">
        <v>2</v>
      </c>
      <c r="S37" s="202">
        <v>0</v>
      </c>
      <c r="T37" s="202">
        <v>0</v>
      </c>
      <c r="U37" s="30">
        <v>2</v>
      </c>
    </row>
    <row r="38" spans="2:21" x14ac:dyDescent="0.45">
      <c r="B38" s="324" t="s">
        <v>255</v>
      </c>
      <c r="C38" s="30">
        <v>2</v>
      </c>
      <c r="D38" s="202"/>
      <c r="E38" s="202"/>
      <c r="F38" s="202"/>
      <c r="G38" s="202">
        <v>0</v>
      </c>
      <c r="H38" s="202"/>
      <c r="I38" s="202">
        <v>0</v>
      </c>
      <c r="J38" s="202">
        <v>8.9699999999999989</v>
      </c>
      <c r="K38" s="202">
        <v>0</v>
      </c>
      <c r="L38" s="202">
        <v>0.7</v>
      </c>
      <c r="M38" s="202">
        <v>0</v>
      </c>
      <c r="N38" s="202">
        <v>0</v>
      </c>
      <c r="O38" s="202">
        <v>2</v>
      </c>
      <c r="P38" s="202">
        <v>0</v>
      </c>
      <c r="Q38" s="202">
        <v>0</v>
      </c>
      <c r="R38" s="202">
        <v>2</v>
      </c>
      <c r="S38" s="202">
        <v>0</v>
      </c>
      <c r="T38" s="202">
        <v>0</v>
      </c>
      <c r="U38" s="30">
        <v>2</v>
      </c>
    </row>
    <row r="39" spans="2:21" x14ac:dyDescent="0.45">
      <c r="B39" s="239" t="s">
        <v>228</v>
      </c>
      <c r="C39" s="30">
        <v>100</v>
      </c>
      <c r="D39" s="202">
        <v>2.4035142857142859</v>
      </c>
      <c r="E39" s="202">
        <v>15.586666666666666</v>
      </c>
      <c r="F39" s="202">
        <v>20.430000000000003</v>
      </c>
      <c r="G39" s="202">
        <v>1326.0973944482359</v>
      </c>
      <c r="H39" s="202">
        <v>15.310899161693957</v>
      </c>
      <c r="I39" s="202">
        <v>370.46543340596185</v>
      </c>
      <c r="J39" s="202">
        <v>4.6536228356402702</v>
      </c>
      <c r="K39" s="202">
        <v>289.67</v>
      </c>
      <c r="L39" s="202">
        <v>8.4762784032057343</v>
      </c>
      <c r="M39" s="202">
        <v>865.97676419604613</v>
      </c>
      <c r="N39" s="202">
        <v>483.58216823047013</v>
      </c>
      <c r="O39" s="202">
        <v>24</v>
      </c>
      <c r="P39" s="202">
        <v>256.61402461734394</v>
      </c>
      <c r="Q39" s="202">
        <v>189.46234405731425</v>
      </c>
      <c r="R39" s="202">
        <v>67</v>
      </c>
      <c r="S39" s="202">
        <v>618.0947273396099</v>
      </c>
      <c r="T39" s="202">
        <v>519.84065805994112</v>
      </c>
      <c r="U39" s="30">
        <v>24</v>
      </c>
    </row>
    <row r="40" spans="2:21" x14ac:dyDescent="0.45">
      <c r="B40" s="324" t="s">
        <v>262</v>
      </c>
      <c r="C40" s="30">
        <v>100</v>
      </c>
      <c r="D40" s="202">
        <v>2.4035142857142859</v>
      </c>
      <c r="E40" s="202">
        <v>15.586666666666666</v>
      </c>
      <c r="F40" s="202">
        <v>20.430000000000003</v>
      </c>
      <c r="G40" s="202">
        <v>1326.0973944482359</v>
      </c>
      <c r="H40" s="202">
        <v>15.310899161693957</v>
      </c>
      <c r="I40" s="202">
        <v>370.46543340596185</v>
      </c>
      <c r="J40" s="202">
        <v>4.6536228356402702</v>
      </c>
      <c r="K40" s="202">
        <v>289.67</v>
      </c>
      <c r="L40" s="202">
        <v>8.4762784032057343</v>
      </c>
      <c r="M40" s="202">
        <v>865.97676419604613</v>
      </c>
      <c r="N40" s="202">
        <v>483.58216823047013</v>
      </c>
      <c r="O40" s="202">
        <v>24</v>
      </c>
      <c r="P40" s="202">
        <v>256.61402461734394</v>
      </c>
      <c r="Q40" s="202">
        <v>189.46234405731425</v>
      </c>
      <c r="R40" s="202">
        <v>67</v>
      </c>
      <c r="S40" s="202">
        <v>618.0947273396099</v>
      </c>
      <c r="T40" s="202">
        <v>519.84065805994112</v>
      </c>
      <c r="U40" s="30">
        <v>24</v>
      </c>
    </row>
    <row r="41" spans="2:21" x14ac:dyDescent="0.45">
      <c r="B41" s="239" t="s">
        <v>1640</v>
      </c>
      <c r="C41" s="30">
        <v>14</v>
      </c>
      <c r="D41" s="202"/>
      <c r="E41" s="202"/>
      <c r="F41" s="202"/>
      <c r="G41" s="202">
        <v>0</v>
      </c>
      <c r="H41" s="202"/>
      <c r="I41" s="202">
        <v>8.109907576775667</v>
      </c>
      <c r="J41" s="202">
        <v>2.8904434106351955</v>
      </c>
      <c r="K41" s="202">
        <v>0</v>
      </c>
      <c r="L41" s="202">
        <v>0.55499999999999994</v>
      </c>
      <c r="M41" s="202">
        <v>0</v>
      </c>
      <c r="N41" s="202">
        <v>0</v>
      </c>
      <c r="O41" s="202">
        <v>4</v>
      </c>
      <c r="P41" s="202">
        <v>44.65389340978065</v>
      </c>
      <c r="Q41" s="202">
        <v>32.452048851032927</v>
      </c>
      <c r="R41" s="202">
        <v>13</v>
      </c>
      <c r="S41" s="202">
        <v>0</v>
      </c>
      <c r="T41" s="202">
        <v>0</v>
      </c>
      <c r="U41" s="30">
        <v>4</v>
      </c>
    </row>
    <row r="42" spans="2:21" x14ac:dyDescent="0.45">
      <c r="B42" s="324" t="s">
        <v>279</v>
      </c>
      <c r="C42" s="30">
        <v>6</v>
      </c>
      <c r="D42" s="202"/>
      <c r="E42" s="202"/>
      <c r="F42" s="202"/>
      <c r="G42" s="202">
        <v>0</v>
      </c>
      <c r="H42" s="202"/>
      <c r="I42" s="202">
        <v>7.5798495143275462</v>
      </c>
      <c r="J42" s="202">
        <v>4.7522079354242717</v>
      </c>
      <c r="K42" s="202">
        <v>0</v>
      </c>
      <c r="L42" s="202">
        <v>0.55666666666666664</v>
      </c>
      <c r="M42" s="202">
        <v>0</v>
      </c>
      <c r="N42" s="202">
        <v>0</v>
      </c>
      <c r="O42" s="202">
        <v>3</v>
      </c>
      <c r="P42" s="202">
        <v>36.728002375466836</v>
      </c>
      <c r="Q42" s="202">
        <v>40.284949172038665</v>
      </c>
      <c r="R42" s="202">
        <v>6</v>
      </c>
      <c r="S42" s="202">
        <v>0</v>
      </c>
      <c r="T42" s="202">
        <v>0</v>
      </c>
      <c r="U42" s="30">
        <v>3</v>
      </c>
    </row>
    <row r="43" spans="2:21" x14ac:dyDescent="0.45">
      <c r="B43" s="324" t="s">
        <v>281</v>
      </c>
      <c r="C43" s="30">
        <v>7</v>
      </c>
      <c r="D43" s="202"/>
      <c r="E43" s="202"/>
      <c r="F43" s="202"/>
      <c r="G43" s="202"/>
      <c r="H43" s="202"/>
      <c r="I43" s="202">
        <v>9.9916169020197341</v>
      </c>
      <c r="J43" s="202">
        <v>0.55613716233529953</v>
      </c>
      <c r="K43" s="202"/>
      <c r="L43" s="202"/>
      <c r="M43" s="202"/>
      <c r="N43" s="202"/>
      <c r="O43" s="202"/>
      <c r="P43" s="202">
        <v>60.022100012391235</v>
      </c>
      <c r="Q43" s="202">
        <v>12.126505784661589</v>
      </c>
      <c r="R43" s="202">
        <v>6</v>
      </c>
      <c r="S43" s="202"/>
      <c r="T43" s="202"/>
      <c r="U43" s="30"/>
    </row>
    <row r="44" spans="2:21" x14ac:dyDescent="0.45">
      <c r="B44" s="324" t="s">
        <v>1644</v>
      </c>
      <c r="C44" s="30">
        <v>1</v>
      </c>
      <c r="D44" s="202"/>
      <c r="E44" s="202"/>
      <c r="F44" s="202"/>
      <c r="G44" s="202">
        <v>0</v>
      </c>
      <c r="H44" s="202"/>
      <c r="I44" s="202">
        <v>0</v>
      </c>
      <c r="J44" s="202">
        <v>8.06</v>
      </c>
      <c r="K44" s="202">
        <v>0</v>
      </c>
      <c r="L44" s="202">
        <v>0.55000000000000004</v>
      </c>
      <c r="M44" s="202">
        <v>0</v>
      </c>
      <c r="N44" s="202" t="e">
        <v>#DIV/0!</v>
      </c>
      <c r="O44" s="202">
        <v>1</v>
      </c>
      <c r="P44" s="202">
        <v>0</v>
      </c>
      <c r="Q44" s="202" t="e">
        <v>#DIV/0!</v>
      </c>
      <c r="R44" s="202">
        <v>1</v>
      </c>
      <c r="S44" s="202">
        <v>0</v>
      </c>
      <c r="T44" s="202" t="e">
        <v>#DIV/0!</v>
      </c>
      <c r="U44" s="30">
        <v>1</v>
      </c>
    </row>
    <row r="45" spans="2:21" x14ac:dyDescent="0.45">
      <c r="B45" s="239" t="s">
        <v>275</v>
      </c>
      <c r="C45" s="30">
        <v>22</v>
      </c>
      <c r="D45" s="202"/>
      <c r="E45" s="202"/>
      <c r="F45" s="202"/>
      <c r="G45" s="202"/>
      <c r="H45" s="202"/>
      <c r="I45" s="202">
        <v>4.8815220253598959</v>
      </c>
      <c r="J45" s="202">
        <v>0.52217971095256943</v>
      </c>
      <c r="K45" s="202"/>
      <c r="L45" s="202"/>
      <c r="M45" s="202"/>
      <c r="N45" s="202"/>
      <c r="O45" s="202"/>
      <c r="P45" s="202">
        <v>65.409638315038549</v>
      </c>
      <c r="Q45" s="202">
        <v>45.932116589600014</v>
      </c>
      <c r="R45" s="202">
        <v>22</v>
      </c>
      <c r="S45" s="202"/>
      <c r="T45" s="202"/>
      <c r="U45" s="30"/>
    </row>
    <row r="46" spans="2:21" x14ac:dyDescent="0.45">
      <c r="B46" s="324" t="s">
        <v>275</v>
      </c>
      <c r="C46" s="30">
        <v>22</v>
      </c>
      <c r="D46" s="202"/>
      <c r="E46" s="202"/>
      <c r="F46" s="202"/>
      <c r="G46" s="202"/>
      <c r="H46" s="202"/>
      <c r="I46" s="202">
        <v>4.8815220253598959</v>
      </c>
      <c r="J46" s="202">
        <v>0.52217971095256943</v>
      </c>
      <c r="K46" s="202"/>
      <c r="L46" s="202"/>
      <c r="M46" s="202"/>
      <c r="N46" s="202"/>
      <c r="O46" s="202"/>
      <c r="P46" s="202">
        <v>65.409638315038549</v>
      </c>
      <c r="Q46" s="202">
        <v>45.932116589600014</v>
      </c>
      <c r="R46" s="202">
        <v>22</v>
      </c>
      <c r="S46" s="202"/>
      <c r="T46" s="202"/>
      <c r="U46" s="30"/>
    </row>
    <row r="47" spans="2:21" x14ac:dyDescent="0.45">
      <c r="B47" s="239" t="s">
        <v>195</v>
      </c>
      <c r="C47" s="30">
        <v>23</v>
      </c>
      <c r="D47" s="202">
        <v>0.50286363636363629</v>
      </c>
      <c r="E47" s="202">
        <v>1.2128571428571429</v>
      </c>
      <c r="F47" s="202">
        <v>1.7185714285714284</v>
      </c>
      <c r="G47" s="202"/>
      <c r="H47" s="202"/>
      <c r="I47" s="202">
        <v>1.0083333333333335</v>
      </c>
      <c r="J47" s="202">
        <v>0.13901227684615386</v>
      </c>
      <c r="K47" s="202"/>
      <c r="L47" s="202"/>
      <c r="M47" s="202"/>
      <c r="N47" s="202"/>
      <c r="O47" s="202"/>
      <c r="P47" s="202">
        <v>10.095833333333333</v>
      </c>
      <c r="Q47" s="202">
        <v>6.0596076355626955</v>
      </c>
      <c r="R47" s="202">
        <v>12</v>
      </c>
      <c r="S47" s="202"/>
      <c r="T47" s="202"/>
      <c r="U47" s="30"/>
    </row>
    <row r="48" spans="2:21" x14ac:dyDescent="0.45">
      <c r="B48" s="324" t="s">
        <v>200</v>
      </c>
      <c r="C48" s="30">
        <v>23</v>
      </c>
      <c r="D48" s="202">
        <v>0.50286363636363629</v>
      </c>
      <c r="E48" s="202">
        <v>1.2128571428571429</v>
      </c>
      <c r="F48" s="202">
        <v>1.7185714285714284</v>
      </c>
      <c r="G48" s="202"/>
      <c r="H48" s="202"/>
      <c r="I48" s="202">
        <v>1.0083333333333335</v>
      </c>
      <c r="J48" s="202">
        <v>0.13901227684615386</v>
      </c>
      <c r="K48" s="202"/>
      <c r="L48" s="202"/>
      <c r="M48" s="202"/>
      <c r="N48" s="202"/>
      <c r="O48" s="202"/>
      <c r="P48" s="202">
        <v>10.095833333333333</v>
      </c>
      <c r="Q48" s="202">
        <v>6.0596076355626955</v>
      </c>
      <c r="R48" s="202">
        <v>12</v>
      </c>
      <c r="S48" s="202"/>
      <c r="T48" s="202"/>
      <c r="U48" s="30"/>
    </row>
    <row r="49" spans="2:21" x14ac:dyDescent="0.45">
      <c r="B49" s="239" t="s">
        <v>1645</v>
      </c>
      <c r="C49" s="30">
        <v>1</v>
      </c>
      <c r="D49" s="202"/>
      <c r="E49" s="202"/>
      <c r="F49" s="202"/>
      <c r="G49" s="202">
        <v>0</v>
      </c>
      <c r="H49" s="202"/>
      <c r="I49" s="202">
        <v>0</v>
      </c>
      <c r="J49" s="202">
        <v>11.07</v>
      </c>
      <c r="K49" s="202">
        <v>0</v>
      </c>
      <c r="L49" s="202">
        <v>0.66</v>
      </c>
      <c r="M49" s="202">
        <v>0</v>
      </c>
      <c r="N49" s="202" t="e">
        <v>#DIV/0!</v>
      </c>
      <c r="O49" s="202">
        <v>1</v>
      </c>
      <c r="P49" s="202">
        <v>0</v>
      </c>
      <c r="Q49" s="202" t="e">
        <v>#DIV/0!</v>
      </c>
      <c r="R49" s="202">
        <v>1</v>
      </c>
      <c r="S49" s="202">
        <v>0</v>
      </c>
      <c r="T49" s="202" t="e">
        <v>#DIV/0!</v>
      </c>
      <c r="U49" s="30">
        <v>1</v>
      </c>
    </row>
    <row r="50" spans="2:21" x14ac:dyDescent="0.45">
      <c r="B50" s="324" t="s">
        <v>1646</v>
      </c>
      <c r="C50" s="30">
        <v>1</v>
      </c>
      <c r="D50" s="202"/>
      <c r="E50" s="202"/>
      <c r="F50" s="202"/>
      <c r="G50" s="202">
        <v>0</v>
      </c>
      <c r="H50" s="202"/>
      <c r="I50" s="202">
        <v>0</v>
      </c>
      <c r="J50" s="202">
        <v>11.07</v>
      </c>
      <c r="K50" s="202">
        <v>0</v>
      </c>
      <c r="L50" s="202">
        <v>0.66</v>
      </c>
      <c r="M50" s="202">
        <v>0</v>
      </c>
      <c r="N50" s="202" t="e">
        <v>#DIV/0!</v>
      </c>
      <c r="O50" s="202">
        <v>1</v>
      </c>
      <c r="P50" s="202">
        <v>0</v>
      </c>
      <c r="Q50" s="202" t="e">
        <v>#DIV/0!</v>
      </c>
      <c r="R50" s="202">
        <v>1</v>
      </c>
      <c r="S50" s="202">
        <v>0</v>
      </c>
      <c r="T50" s="202" t="e">
        <v>#DIV/0!</v>
      </c>
      <c r="U50" s="30">
        <v>1</v>
      </c>
    </row>
    <row r="51" spans="2:21" x14ac:dyDescent="0.45">
      <c r="B51" s="238" t="s">
        <v>632</v>
      </c>
      <c r="C51" s="30">
        <v>18</v>
      </c>
      <c r="D51" s="202">
        <v>0.62316666666666676</v>
      </c>
      <c r="E51" s="202"/>
      <c r="F51" s="202"/>
      <c r="G51" s="202"/>
      <c r="H51" s="202"/>
      <c r="I51" s="202">
        <v>3.3641666666666663</v>
      </c>
      <c r="J51" s="202">
        <v>0.5525000000000001</v>
      </c>
      <c r="K51" s="202"/>
      <c r="L51" s="202"/>
      <c r="M51" s="202"/>
      <c r="N51" s="202"/>
      <c r="O51" s="202"/>
      <c r="P51" s="202">
        <v>59.705000000000005</v>
      </c>
      <c r="Q51" s="202">
        <v>36.990262232106431</v>
      </c>
      <c r="R51" s="202">
        <v>12</v>
      </c>
      <c r="S51" s="202"/>
      <c r="T51" s="202"/>
      <c r="U51" s="30"/>
    </row>
    <row r="52" spans="2:21" x14ac:dyDescent="0.45">
      <c r="B52" s="239" t="s">
        <v>228</v>
      </c>
      <c r="C52" s="30">
        <v>17</v>
      </c>
      <c r="D52" s="202">
        <v>0.62316666666666676</v>
      </c>
      <c r="E52" s="202"/>
      <c r="F52" s="202"/>
      <c r="G52" s="202"/>
      <c r="H52" s="202"/>
      <c r="I52" s="202">
        <v>3.5890909090909089</v>
      </c>
      <c r="J52" s="202">
        <v>0.55909090909090908</v>
      </c>
      <c r="K52" s="202"/>
      <c r="L52" s="202"/>
      <c r="M52" s="202"/>
      <c r="N52" s="202"/>
      <c r="O52" s="202"/>
      <c r="P52" s="202">
        <v>61.074545454545458</v>
      </c>
      <c r="Q52" s="202">
        <v>38.475301262923551</v>
      </c>
      <c r="R52" s="202">
        <v>11</v>
      </c>
      <c r="S52" s="202"/>
      <c r="T52" s="202"/>
      <c r="U52" s="30"/>
    </row>
    <row r="53" spans="2:21" x14ac:dyDescent="0.45">
      <c r="B53" s="324" t="s">
        <v>262</v>
      </c>
      <c r="C53" s="30">
        <v>17</v>
      </c>
      <c r="D53" s="202">
        <v>0.62316666666666676</v>
      </c>
      <c r="E53" s="202"/>
      <c r="F53" s="202"/>
      <c r="G53" s="202"/>
      <c r="H53" s="202"/>
      <c r="I53" s="202">
        <v>3.5890909090909089</v>
      </c>
      <c r="J53" s="202">
        <v>0.55909090909090908</v>
      </c>
      <c r="K53" s="202"/>
      <c r="L53" s="202"/>
      <c r="M53" s="202"/>
      <c r="N53" s="202"/>
      <c r="O53" s="202"/>
      <c r="P53" s="202">
        <v>61.074545454545458</v>
      </c>
      <c r="Q53" s="202">
        <v>38.475301262923551</v>
      </c>
      <c r="R53" s="202">
        <v>11</v>
      </c>
      <c r="S53" s="202"/>
      <c r="T53" s="202"/>
      <c r="U53" s="30"/>
    </row>
    <row r="54" spans="2:21" x14ac:dyDescent="0.45">
      <c r="B54" s="239" t="s">
        <v>275</v>
      </c>
      <c r="C54" s="30">
        <v>1</v>
      </c>
      <c r="D54" s="202"/>
      <c r="E54" s="202"/>
      <c r="F54" s="202"/>
      <c r="G54" s="202"/>
      <c r="H54" s="202"/>
      <c r="I54" s="202">
        <v>0.89</v>
      </c>
      <c r="J54" s="202">
        <v>0.48</v>
      </c>
      <c r="K54" s="202"/>
      <c r="L54" s="202"/>
      <c r="M54" s="202"/>
      <c r="N54" s="202"/>
      <c r="O54" s="202"/>
      <c r="P54" s="202">
        <v>44.64</v>
      </c>
      <c r="Q54" s="202" t="e">
        <v>#DIV/0!</v>
      </c>
      <c r="R54" s="202">
        <v>1</v>
      </c>
      <c r="S54" s="202"/>
      <c r="T54" s="202"/>
      <c r="U54" s="30"/>
    </row>
    <row r="55" spans="2:21" x14ac:dyDescent="0.45">
      <c r="B55" s="324" t="s">
        <v>275</v>
      </c>
      <c r="C55" s="30">
        <v>1</v>
      </c>
      <c r="D55" s="202"/>
      <c r="E55" s="202"/>
      <c r="F55" s="202"/>
      <c r="G55" s="202"/>
      <c r="H55" s="202"/>
      <c r="I55" s="202">
        <v>0.89</v>
      </c>
      <c r="J55" s="202">
        <v>0.48</v>
      </c>
      <c r="K55" s="202"/>
      <c r="L55" s="202"/>
      <c r="M55" s="202"/>
      <c r="N55" s="202"/>
      <c r="O55" s="202"/>
      <c r="P55" s="202">
        <v>44.64</v>
      </c>
      <c r="Q55" s="202" t="e">
        <v>#DIV/0!</v>
      </c>
      <c r="R55" s="202">
        <v>1</v>
      </c>
      <c r="S55" s="202"/>
      <c r="T55" s="202"/>
      <c r="U55" s="30"/>
    </row>
    <row r="56" spans="2:21" x14ac:dyDescent="0.45">
      <c r="B56" s="238" t="s">
        <v>642</v>
      </c>
      <c r="C56" s="30">
        <v>2</v>
      </c>
      <c r="D56" s="202"/>
      <c r="E56" s="202"/>
      <c r="F56" s="202"/>
      <c r="G56" s="202"/>
      <c r="H56" s="202"/>
      <c r="I56" s="202">
        <v>1.76</v>
      </c>
      <c r="J56" s="202">
        <v>0.94</v>
      </c>
      <c r="K56" s="202"/>
      <c r="L56" s="202"/>
      <c r="M56" s="202"/>
      <c r="N56" s="202"/>
      <c r="O56" s="202"/>
      <c r="P56" s="202">
        <v>88.125</v>
      </c>
      <c r="Q56" s="202">
        <v>95.325065171758482</v>
      </c>
      <c r="R56" s="202">
        <v>2</v>
      </c>
      <c r="S56" s="202"/>
      <c r="T56" s="202"/>
      <c r="U56" s="30"/>
    </row>
    <row r="57" spans="2:21" x14ac:dyDescent="0.45">
      <c r="B57" s="239" t="s">
        <v>228</v>
      </c>
      <c r="C57" s="30">
        <v>1</v>
      </c>
      <c r="D57" s="202"/>
      <c r="E57" s="202"/>
      <c r="F57" s="202"/>
      <c r="G57" s="202"/>
      <c r="H57" s="202"/>
      <c r="I57" s="202">
        <v>0.41</v>
      </c>
      <c r="J57" s="202">
        <v>0.37</v>
      </c>
      <c r="K57" s="202"/>
      <c r="L57" s="202"/>
      <c r="M57" s="202"/>
      <c r="N57" s="202"/>
      <c r="O57" s="202"/>
      <c r="P57" s="202">
        <v>20.72</v>
      </c>
      <c r="Q57" s="202" t="e">
        <v>#DIV/0!</v>
      </c>
      <c r="R57" s="202">
        <v>1</v>
      </c>
      <c r="S57" s="202"/>
      <c r="T57" s="202"/>
      <c r="U57" s="30"/>
    </row>
    <row r="58" spans="2:21" x14ac:dyDescent="0.45">
      <c r="B58" s="324" t="s">
        <v>262</v>
      </c>
      <c r="C58" s="30">
        <v>1</v>
      </c>
      <c r="D58" s="202"/>
      <c r="E58" s="202"/>
      <c r="F58" s="202"/>
      <c r="G58" s="202"/>
      <c r="H58" s="202"/>
      <c r="I58" s="202">
        <v>0.41</v>
      </c>
      <c r="J58" s="202">
        <v>0.37</v>
      </c>
      <c r="K58" s="202"/>
      <c r="L58" s="202"/>
      <c r="M58" s="202"/>
      <c r="N58" s="202"/>
      <c r="O58" s="202"/>
      <c r="P58" s="202">
        <v>20.72</v>
      </c>
      <c r="Q58" s="202" t="e">
        <v>#DIV/0!</v>
      </c>
      <c r="R58" s="202">
        <v>1</v>
      </c>
      <c r="S58" s="202"/>
      <c r="T58" s="202"/>
      <c r="U58" s="30"/>
    </row>
    <row r="59" spans="2:21" x14ac:dyDescent="0.45">
      <c r="B59" s="239" t="s">
        <v>275</v>
      </c>
      <c r="C59" s="30">
        <v>1</v>
      </c>
      <c r="D59" s="202"/>
      <c r="E59" s="202"/>
      <c r="F59" s="202"/>
      <c r="G59" s="202"/>
      <c r="H59" s="202"/>
      <c r="I59" s="202">
        <v>3.11</v>
      </c>
      <c r="J59" s="202">
        <v>1.51</v>
      </c>
      <c r="K59" s="202"/>
      <c r="L59" s="202"/>
      <c r="M59" s="202"/>
      <c r="N59" s="202"/>
      <c r="O59" s="202"/>
      <c r="P59" s="202">
        <v>155.53</v>
      </c>
      <c r="Q59" s="202" t="e">
        <v>#DIV/0!</v>
      </c>
      <c r="R59" s="202">
        <v>1</v>
      </c>
      <c r="S59" s="202"/>
      <c r="T59" s="202"/>
      <c r="U59" s="30"/>
    </row>
    <row r="60" spans="2:21" x14ac:dyDescent="0.45">
      <c r="B60" s="324" t="s">
        <v>275</v>
      </c>
      <c r="C60" s="30">
        <v>1</v>
      </c>
      <c r="D60" s="202"/>
      <c r="E60" s="202"/>
      <c r="F60" s="202"/>
      <c r="G60" s="202"/>
      <c r="H60" s="202"/>
      <c r="I60" s="202">
        <v>3.11</v>
      </c>
      <c r="J60" s="202">
        <v>1.51</v>
      </c>
      <c r="K60" s="202"/>
      <c r="L60" s="202"/>
      <c r="M60" s="202"/>
      <c r="N60" s="202"/>
      <c r="O60" s="202"/>
      <c r="P60" s="202">
        <v>155.53</v>
      </c>
      <c r="Q60" s="202" t="e">
        <v>#DIV/0!</v>
      </c>
      <c r="R60" s="202">
        <v>1</v>
      </c>
      <c r="S60" s="202"/>
      <c r="T60" s="202"/>
      <c r="U60" s="30"/>
    </row>
    <row r="61" spans="2:21" x14ac:dyDescent="0.45">
      <c r="B61" s="238" t="s">
        <v>654</v>
      </c>
      <c r="C61" s="30">
        <v>24</v>
      </c>
      <c r="D61" s="202">
        <v>2.7271111111111108</v>
      </c>
      <c r="E61" s="202">
        <v>8.7675805721889564</v>
      </c>
      <c r="F61" s="202">
        <v>11.494691683300067</v>
      </c>
      <c r="G61" s="202"/>
      <c r="H61" s="202"/>
      <c r="I61" s="202">
        <v>3.6600097250000005</v>
      </c>
      <c r="J61" s="202">
        <v>0.35534075000000004</v>
      </c>
      <c r="K61" s="202"/>
      <c r="L61" s="202"/>
      <c r="M61" s="202"/>
      <c r="N61" s="202"/>
      <c r="O61" s="202"/>
      <c r="P61" s="202">
        <v>36.600097249999997</v>
      </c>
      <c r="Q61" s="202">
        <v>20.661580560999276</v>
      </c>
      <c r="R61" s="202">
        <v>24</v>
      </c>
      <c r="S61" s="202"/>
      <c r="T61" s="202"/>
      <c r="U61" s="30"/>
    </row>
    <row r="62" spans="2:21" x14ac:dyDescent="0.45">
      <c r="B62" s="239" t="s">
        <v>228</v>
      </c>
      <c r="C62" s="30">
        <v>24</v>
      </c>
      <c r="D62" s="202">
        <v>2.7271111111111108</v>
      </c>
      <c r="E62" s="202">
        <v>8.7675805721889564</v>
      </c>
      <c r="F62" s="202">
        <v>11.494691683300067</v>
      </c>
      <c r="G62" s="202"/>
      <c r="H62" s="202"/>
      <c r="I62" s="202">
        <v>3.6600097250000005</v>
      </c>
      <c r="J62" s="202">
        <v>0.35534075000000004</v>
      </c>
      <c r="K62" s="202"/>
      <c r="L62" s="202"/>
      <c r="M62" s="202"/>
      <c r="N62" s="202"/>
      <c r="O62" s="202"/>
      <c r="P62" s="202">
        <v>36.600097249999997</v>
      </c>
      <c r="Q62" s="202">
        <v>20.661580560999276</v>
      </c>
      <c r="R62" s="202">
        <v>24</v>
      </c>
      <c r="S62" s="202"/>
      <c r="T62" s="202"/>
      <c r="U62" s="30"/>
    </row>
    <row r="63" spans="2:21" x14ac:dyDescent="0.45">
      <c r="B63" s="324" t="s">
        <v>262</v>
      </c>
      <c r="C63" s="30">
        <v>24</v>
      </c>
      <c r="D63" s="202">
        <v>2.7271111111111108</v>
      </c>
      <c r="E63" s="202">
        <v>8.7675805721889564</v>
      </c>
      <c r="F63" s="202">
        <v>11.494691683300067</v>
      </c>
      <c r="G63" s="202"/>
      <c r="H63" s="202"/>
      <c r="I63" s="202">
        <v>3.6600097250000005</v>
      </c>
      <c r="J63" s="202">
        <v>0.35534075000000004</v>
      </c>
      <c r="K63" s="202"/>
      <c r="L63" s="202"/>
      <c r="M63" s="202"/>
      <c r="N63" s="202"/>
      <c r="O63" s="202"/>
      <c r="P63" s="202">
        <v>36.600097249999997</v>
      </c>
      <c r="Q63" s="202">
        <v>20.661580560999276</v>
      </c>
      <c r="R63" s="202">
        <v>24</v>
      </c>
      <c r="S63" s="202"/>
      <c r="T63" s="202"/>
      <c r="U63" s="30"/>
    </row>
    <row r="64" spans="2:21" x14ac:dyDescent="0.45">
      <c r="B64" s="238" t="s">
        <v>851</v>
      </c>
      <c r="C64" s="30">
        <v>9</v>
      </c>
      <c r="D64" s="202"/>
      <c r="E64" s="202"/>
      <c r="F64" s="202"/>
      <c r="G64" s="202">
        <v>9.7954160266257038</v>
      </c>
      <c r="H64" s="202">
        <v>1.902022529441884</v>
      </c>
      <c r="I64" s="202">
        <v>0.77065412186379922</v>
      </c>
      <c r="J64" s="202">
        <v>0.1496415770609319</v>
      </c>
      <c r="K64" s="202">
        <v>9.0247619047619061</v>
      </c>
      <c r="L64" s="202">
        <v>1.7523809523809524</v>
      </c>
      <c r="M64" s="202">
        <v>195.9083205325141</v>
      </c>
      <c r="N64" s="202">
        <v>257.22342891482504</v>
      </c>
      <c r="O64" s="202">
        <v>9</v>
      </c>
      <c r="P64" s="202">
        <v>15.413082437275985</v>
      </c>
      <c r="Q64" s="202">
        <v>2.6324248354705162</v>
      </c>
      <c r="R64" s="202">
        <v>9</v>
      </c>
      <c r="S64" s="202">
        <v>180.49523809523811</v>
      </c>
      <c r="T64" s="202">
        <v>255.6505693430824</v>
      </c>
      <c r="U64" s="30">
        <v>9</v>
      </c>
    </row>
    <row r="65" spans="2:21" x14ac:dyDescent="0.45">
      <c r="B65" s="239" t="s">
        <v>213</v>
      </c>
      <c r="C65" s="30">
        <v>9</v>
      </c>
      <c r="D65" s="202"/>
      <c r="E65" s="202"/>
      <c r="F65" s="202"/>
      <c r="G65" s="202">
        <v>9.7954160266257038</v>
      </c>
      <c r="H65" s="202">
        <v>1.902022529441884</v>
      </c>
      <c r="I65" s="202">
        <v>0.77065412186379922</v>
      </c>
      <c r="J65" s="202">
        <v>0.1496415770609319</v>
      </c>
      <c r="K65" s="202">
        <v>9.0247619047619061</v>
      </c>
      <c r="L65" s="202">
        <v>1.7523809523809524</v>
      </c>
      <c r="M65" s="202">
        <v>195.9083205325141</v>
      </c>
      <c r="N65" s="202">
        <v>257.22342891482504</v>
      </c>
      <c r="O65" s="202">
        <v>9</v>
      </c>
      <c r="P65" s="202">
        <v>15.413082437275985</v>
      </c>
      <c r="Q65" s="202">
        <v>2.6324248354705162</v>
      </c>
      <c r="R65" s="202">
        <v>9</v>
      </c>
      <c r="S65" s="202">
        <v>180.49523809523811</v>
      </c>
      <c r="T65" s="202">
        <v>255.6505693430824</v>
      </c>
      <c r="U65" s="30">
        <v>9</v>
      </c>
    </row>
    <row r="66" spans="2:21" x14ac:dyDescent="0.45">
      <c r="B66" s="324" t="s">
        <v>252</v>
      </c>
      <c r="C66" s="30">
        <v>9</v>
      </c>
      <c r="D66" s="202"/>
      <c r="E66" s="202"/>
      <c r="F66" s="202"/>
      <c r="G66" s="202">
        <v>9.7954160266257038</v>
      </c>
      <c r="H66" s="202">
        <v>1.902022529441884</v>
      </c>
      <c r="I66" s="202">
        <v>0.77065412186379922</v>
      </c>
      <c r="J66" s="202">
        <v>0.1496415770609319</v>
      </c>
      <c r="K66" s="202">
        <v>9.0247619047619061</v>
      </c>
      <c r="L66" s="202">
        <v>1.7523809523809524</v>
      </c>
      <c r="M66" s="202">
        <v>195.9083205325141</v>
      </c>
      <c r="N66" s="202">
        <v>257.22342891482504</v>
      </c>
      <c r="O66" s="202">
        <v>9</v>
      </c>
      <c r="P66" s="202">
        <v>15.413082437275985</v>
      </c>
      <c r="Q66" s="202">
        <v>2.6324248354705162</v>
      </c>
      <c r="R66" s="202">
        <v>9</v>
      </c>
      <c r="S66" s="202">
        <v>180.49523809523811</v>
      </c>
      <c r="T66" s="202">
        <v>255.6505693430824</v>
      </c>
      <c r="U66" s="30">
        <v>9</v>
      </c>
    </row>
    <row r="67" spans="2:21" x14ac:dyDescent="0.45">
      <c r="B67" s="238" t="s">
        <v>897</v>
      </c>
      <c r="C67" s="30">
        <v>15</v>
      </c>
      <c r="D67" s="202">
        <v>0.93274999999999997</v>
      </c>
      <c r="E67" s="202">
        <v>0.84699999999999998</v>
      </c>
      <c r="F67" s="202">
        <v>1.7797499999999999</v>
      </c>
      <c r="G67" s="202"/>
      <c r="H67" s="202"/>
      <c r="I67" s="202">
        <v>30.234798071932612</v>
      </c>
      <c r="J67" s="202">
        <v>0.79399569908107237</v>
      </c>
      <c r="K67" s="202"/>
      <c r="L67" s="202"/>
      <c r="M67" s="202"/>
      <c r="N67" s="202"/>
      <c r="O67" s="202"/>
      <c r="P67" s="202">
        <v>117.74996067969472</v>
      </c>
      <c r="Q67" s="202">
        <v>22.780132623520721</v>
      </c>
      <c r="R67" s="202">
        <v>12</v>
      </c>
      <c r="S67" s="202"/>
      <c r="T67" s="202"/>
      <c r="U67" s="30"/>
    </row>
    <row r="68" spans="2:21" x14ac:dyDescent="0.45">
      <c r="B68" s="239" t="s">
        <v>277</v>
      </c>
      <c r="C68" s="30">
        <v>3</v>
      </c>
      <c r="D68" s="202">
        <v>0.93274999999999997</v>
      </c>
      <c r="E68" s="202">
        <v>0.84699999999999998</v>
      </c>
      <c r="F68" s="202">
        <v>1.7797499999999999</v>
      </c>
      <c r="G68" s="202"/>
      <c r="H68" s="202"/>
      <c r="I68" s="202"/>
      <c r="J68" s="202"/>
      <c r="K68" s="202"/>
      <c r="L68" s="202"/>
      <c r="M68" s="202"/>
      <c r="N68" s="202"/>
      <c r="O68" s="202"/>
      <c r="P68" s="202"/>
      <c r="Q68" s="202"/>
      <c r="R68" s="202"/>
      <c r="S68" s="202"/>
      <c r="T68" s="202"/>
      <c r="U68" s="30"/>
    </row>
    <row r="69" spans="2:21" x14ac:dyDescent="0.45">
      <c r="B69" s="324" t="s">
        <v>279</v>
      </c>
      <c r="C69" s="30">
        <v>3</v>
      </c>
      <c r="D69" s="202">
        <v>0.93274999999999997</v>
      </c>
      <c r="E69" s="202">
        <v>0.84699999999999998</v>
      </c>
      <c r="F69" s="202">
        <v>1.7797499999999999</v>
      </c>
      <c r="G69" s="202"/>
      <c r="H69" s="202"/>
      <c r="I69" s="202"/>
      <c r="J69" s="202"/>
      <c r="K69" s="202"/>
      <c r="L69" s="202"/>
      <c r="M69" s="202"/>
      <c r="N69" s="202"/>
      <c r="O69" s="202"/>
      <c r="P69" s="202"/>
      <c r="Q69" s="202"/>
      <c r="R69" s="202"/>
      <c r="S69" s="202"/>
      <c r="T69" s="202"/>
      <c r="U69" s="30"/>
    </row>
    <row r="70" spans="2:21" x14ac:dyDescent="0.45">
      <c r="B70" s="239" t="s">
        <v>1640</v>
      </c>
      <c r="C70" s="30">
        <v>9</v>
      </c>
      <c r="D70" s="202"/>
      <c r="E70" s="202"/>
      <c r="F70" s="202"/>
      <c r="G70" s="202"/>
      <c r="H70" s="202"/>
      <c r="I70" s="202">
        <v>30.409890535135318</v>
      </c>
      <c r="J70" s="202">
        <v>0.79625688871439571</v>
      </c>
      <c r="K70" s="202"/>
      <c r="L70" s="202"/>
      <c r="M70" s="202"/>
      <c r="N70" s="202"/>
      <c r="O70" s="202"/>
      <c r="P70" s="202">
        <v>120.3054473753605</v>
      </c>
      <c r="Q70" s="202">
        <v>25.258492100988761</v>
      </c>
      <c r="R70" s="202">
        <v>9</v>
      </c>
      <c r="S70" s="202"/>
      <c r="T70" s="202"/>
      <c r="U70" s="30"/>
    </row>
    <row r="71" spans="2:21" x14ac:dyDescent="0.45">
      <c r="B71" s="324" t="s">
        <v>281</v>
      </c>
      <c r="C71" s="30">
        <v>9</v>
      </c>
      <c r="D71" s="202"/>
      <c r="E71" s="202"/>
      <c r="F71" s="202"/>
      <c r="G71" s="202"/>
      <c r="H71" s="202"/>
      <c r="I71" s="202">
        <v>30.409890535135318</v>
      </c>
      <c r="J71" s="202">
        <v>0.79625688871439571</v>
      </c>
      <c r="K71" s="202"/>
      <c r="L71" s="202"/>
      <c r="M71" s="202"/>
      <c r="N71" s="202"/>
      <c r="O71" s="202"/>
      <c r="P71" s="202">
        <v>120.3054473753605</v>
      </c>
      <c r="Q71" s="202">
        <v>25.258492100988761</v>
      </c>
      <c r="R71" s="202">
        <v>9</v>
      </c>
      <c r="S71" s="202"/>
      <c r="T71" s="202"/>
      <c r="U71" s="30"/>
    </row>
    <row r="72" spans="2:21" x14ac:dyDescent="0.45">
      <c r="B72" s="239" t="s">
        <v>275</v>
      </c>
      <c r="C72" s="30">
        <v>3</v>
      </c>
      <c r="D72" s="202"/>
      <c r="E72" s="202"/>
      <c r="F72" s="202"/>
      <c r="G72" s="202"/>
      <c r="H72" s="202"/>
      <c r="I72" s="202">
        <v>29.709520682324484</v>
      </c>
      <c r="J72" s="202">
        <v>0.78721213018110259</v>
      </c>
      <c r="K72" s="202"/>
      <c r="L72" s="202"/>
      <c r="M72" s="202"/>
      <c r="N72" s="202"/>
      <c r="O72" s="202"/>
      <c r="P72" s="202">
        <v>110.08350059269743</v>
      </c>
      <c r="Q72" s="202">
        <v>13.587660560400026</v>
      </c>
      <c r="R72" s="202">
        <v>3</v>
      </c>
      <c r="S72" s="202"/>
      <c r="T72" s="202"/>
      <c r="U72" s="30"/>
    </row>
    <row r="73" spans="2:21" x14ac:dyDescent="0.45">
      <c r="B73" s="324" t="s">
        <v>275</v>
      </c>
      <c r="C73" s="30">
        <v>3</v>
      </c>
      <c r="D73" s="202"/>
      <c r="E73" s="202"/>
      <c r="F73" s="202"/>
      <c r="G73" s="202"/>
      <c r="H73" s="202"/>
      <c r="I73" s="202">
        <v>29.709520682324484</v>
      </c>
      <c r="J73" s="202">
        <v>0.78721213018110259</v>
      </c>
      <c r="K73" s="202"/>
      <c r="L73" s="202"/>
      <c r="M73" s="202"/>
      <c r="N73" s="202"/>
      <c r="O73" s="202"/>
      <c r="P73" s="202">
        <v>110.08350059269743</v>
      </c>
      <c r="Q73" s="202">
        <v>13.587660560400026</v>
      </c>
      <c r="R73" s="202">
        <v>3</v>
      </c>
      <c r="S73" s="202"/>
      <c r="T73" s="202"/>
      <c r="U73" s="30"/>
    </row>
    <row r="74" spans="2:21" x14ac:dyDescent="0.45">
      <c r="B74" s="238" t="s">
        <v>1275</v>
      </c>
      <c r="C74" s="30">
        <v>3</v>
      </c>
      <c r="D74" s="202">
        <v>4.5049999999999999</v>
      </c>
      <c r="E74" s="202">
        <v>3.13</v>
      </c>
      <c r="F74" s="202">
        <v>7.6349999999999998</v>
      </c>
      <c r="G74" s="202"/>
      <c r="H74" s="202"/>
      <c r="I74" s="202"/>
      <c r="J74" s="202"/>
      <c r="K74" s="202"/>
      <c r="L74" s="202"/>
      <c r="M74" s="202"/>
      <c r="N74" s="202"/>
      <c r="O74" s="202"/>
      <c r="P74" s="202">
        <v>170.5</v>
      </c>
      <c r="Q74" s="202" t="e">
        <v>#DIV/0!</v>
      </c>
      <c r="R74" s="202">
        <v>1</v>
      </c>
      <c r="S74" s="202"/>
      <c r="T74" s="202"/>
      <c r="U74" s="30"/>
    </row>
    <row r="75" spans="2:21" x14ac:dyDescent="0.45">
      <c r="B75" s="239" t="s">
        <v>226</v>
      </c>
      <c r="C75" s="30">
        <v>1</v>
      </c>
      <c r="D75" s="202">
        <v>2.0099999999999998</v>
      </c>
      <c r="E75" s="202">
        <v>0.38</v>
      </c>
      <c r="F75" s="202">
        <v>2.3899999999999997</v>
      </c>
      <c r="G75" s="202"/>
      <c r="H75" s="202"/>
      <c r="I75" s="202"/>
      <c r="J75" s="202"/>
      <c r="K75" s="202"/>
      <c r="L75" s="202"/>
      <c r="M75" s="202"/>
      <c r="N75" s="202"/>
      <c r="O75" s="202"/>
      <c r="P75" s="202"/>
      <c r="Q75" s="202"/>
      <c r="R75" s="202"/>
      <c r="S75" s="202"/>
      <c r="T75" s="202"/>
      <c r="U75" s="30"/>
    </row>
    <row r="76" spans="2:21" x14ac:dyDescent="0.45">
      <c r="B76" s="324" t="s">
        <v>272</v>
      </c>
      <c r="C76" s="30">
        <v>1</v>
      </c>
      <c r="D76" s="202">
        <v>2.0099999999999998</v>
      </c>
      <c r="E76" s="202">
        <v>0.38</v>
      </c>
      <c r="F76" s="202">
        <v>2.3899999999999997</v>
      </c>
      <c r="G76" s="202"/>
      <c r="H76" s="202"/>
      <c r="I76" s="202"/>
      <c r="J76" s="202"/>
      <c r="K76" s="202"/>
      <c r="L76" s="202"/>
      <c r="M76" s="202"/>
      <c r="N76" s="202"/>
      <c r="O76" s="202"/>
      <c r="P76" s="202"/>
      <c r="Q76" s="202"/>
      <c r="R76" s="202"/>
      <c r="S76" s="202"/>
      <c r="T76" s="202"/>
      <c r="U76" s="30"/>
    </row>
    <row r="77" spans="2:21" x14ac:dyDescent="0.45">
      <c r="B77" s="239" t="s">
        <v>1641</v>
      </c>
      <c r="C77" s="30">
        <v>1</v>
      </c>
      <c r="D77" s="202"/>
      <c r="E77" s="202"/>
      <c r="F77" s="202"/>
      <c r="G77" s="202"/>
      <c r="H77" s="202"/>
      <c r="I77" s="202"/>
      <c r="J77" s="202"/>
      <c r="K77" s="202"/>
      <c r="L77" s="202"/>
      <c r="M77" s="202"/>
      <c r="N77" s="202"/>
      <c r="O77" s="202"/>
      <c r="P77" s="202">
        <v>170.5</v>
      </c>
      <c r="Q77" s="202" t="e">
        <v>#DIV/0!</v>
      </c>
      <c r="R77" s="202">
        <v>1</v>
      </c>
      <c r="S77" s="202"/>
      <c r="T77" s="202"/>
      <c r="U77" s="30"/>
    </row>
    <row r="78" spans="2:21" x14ac:dyDescent="0.45">
      <c r="B78" s="324" t="s">
        <v>1641</v>
      </c>
      <c r="C78" s="30">
        <v>1</v>
      </c>
      <c r="D78" s="202"/>
      <c r="E78" s="202"/>
      <c r="F78" s="202"/>
      <c r="G78" s="202"/>
      <c r="H78" s="202"/>
      <c r="I78" s="202"/>
      <c r="J78" s="202"/>
      <c r="K78" s="202"/>
      <c r="L78" s="202"/>
      <c r="M78" s="202"/>
      <c r="N78" s="202"/>
      <c r="O78" s="202"/>
      <c r="P78" s="202">
        <v>170.5</v>
      </c>
      <c r="Q78" s="202" t="e">
        <v>#DIV/0!</v>
      </c>
      <c r="R78" s="202">
        <v>1</v>
      </c>
      <c r="S78" s="202"/>
      <c r="T78" s="202"/>
      <c r="U78" s="30"/>
    </row>
    <row r="79" spans="2:21" x14ac:dyDescent="0.45">
      <c r="B79" s="239" t="s">
        <v>1647</v>
      </c>
      <c r="C79" s="30">
        <v>1</v>
      </c>
      <c r="D79" s="202">
        <v>7</v>
      </c>
      <c r="E79" s="202">
        <v>5.88</v>
      </c>
      <c r="F79" s="202">
        <v>12.879999999999999</v>
      </c>
      <c r="G79" s="202"/>
      <c r="H79" s="202"/>
      <c r="I79" s="202"/>
      <c r="J79" s="202"/>
      <c r="K79" s="202"/>
      <c r="L79" s="202"/>
      <c r="M79" s="202"/>
      <c r="N79" s="202"/>
      <c r="O79" s="202"/>
      <c r="P79" s="202"/>
      <c r="Q79" s="202"/>
      <c r="R79" s="202"/>
      <c r="S79" s="202"/>
      <c r="T79" s="202"/>
      <c r="U79" s="30"/>
    </row>
    <row r="80" spans="2:21" x14ac:dyDescent="0.45">
      <c r="B80" s="324" t="s">
        <v>267</v>
      </c>
      <c r="C80" s="30">
        <v>1</v>
      </c>
      <c r="D80" s="202">
        <v>7</v>
      </c>
      <c r="E80" s="202">
        <v>5.88</v>
      </c>
      <c r="F80" s="202">
        <v>12.879999999999999</v>
      </c>
      <c r="G80" s="202"/>
      <c r="H80" s="202"/>
      <c r="I80" s="202"/>
      <c r="J80" s="202"/>
      <c r="K80" s="202"/>
      <c r="L80" s="202"/>
      <c r="M80" s="202"/>
      <c r="N80" s="202"/>
      <c r="O80" s="202"/>
      <c r="P80" s="202"/>
      <c r="Q80" s="202"/>
      <c r="R80" s="202"/>
      <c r="S80" s="202"/>
      <c r="T80" s="202"/>
      <c r="U80" s="30"/>
    </row>
    <row r="81" spans="2:21" x14ac:dyDescent="0.45">
      <c r="B81" s="237" t="s">
        <v>356</v>
      </c>
      <c r="C81" s="241">
        <v>371</v>
      </c>
      <c r="D81" s="202">
        <v>0.55283312734244039</v>
      </c>
      <c r="E81" s="202">
        <v>0.50448310272692409</v>
      </c>
      <c r="F81" s="202">
        <v>0.80477050136400741</v>
      </c>
      <c r="G81" s="202"/>
      <c r="H81" s="202"/>
      <c r="I81" s="202">
        <v>7.6874752575905587</v>
      </c>
      <c r="J81" s="202">
        <v>0.93619123102947466</v>
      </c>
      <c r="K81" s="202"/>
      <c r="L81" s="202"/>
      <c r="M81" s="202"/>
      <c r="N81" s="202"/>
      <c r="O81" s="202"/>
      <c r="P81" s="202">
        <v>96.213201428752811</v>
      </c>
      <c r="Q81" s="202">
        <v>72.524635300102915</v>
      </c>
      <c r="R81" s="202">
        <v>269</v>
      </c>
      <c r="S81" s="202">
        <v>209.02500000000001</v>
      </c>
      <c r="T81" s="202">
        <v>244.92069975130045</v>
      </c>
      <c r="U81" s="30">
        <v>4</v>
      </c>
    </row>
    <row r="82" spans="2:21" x14ac:dyDescent="0.45">
      <c r="B82" s="325" t="s">
        <v>338</v>
      </c>
      <c r="C82" s="241">
        <v>1</v>
      </c>
      <c r="D82" s="202">
        <v>0.42</v>
      </c>
      <c r="E82" s="202">
        <v>0.25</v>
      </c>
      <c r="F82" s="202">
        <v>0.67</v>
      </c>
      <c r="G82" s="202"/>
      <c r="H82" s="202"/>
      <c r="I82" s="202">
        <v>7.25</v>
      </c>
      <c r="J82" s="202">
        <v>3.5</v>
      </c>
      <c r="K82" s="202"/>
      <c r="L82" s="202"/>
      <c r="M82" s="202"/>
      <c r="N82" s="202"/>
      <c r="O82" s="202"/>
      <c r="P82" s="202">
        <v>29</v>
      </c>
      <c r="Q82" s="202" t="e">
        <v>#DIV/0!</v>
      </c>
      <c r="R82" s="202">
        <v>1</v>
      </c>
      <c r="S82" s="202"/>
      <c r="T82" s="202"/>
      <c r="U82" s="30"/>
    </row>
    <row r="83" spans="2:21" x14ac:dyDescent="0.45">
      <c r="B83" s="239" t="s">
        <v>1640</v>
      </c>
      <c r="C83" s="30">
        <v>1</v>
      </c>
      <c r="D83" s="202">
        <v>0.42</v>
      </c>
      <c r="E83" s="202">
        <v>0.25</v>
      </c>
      <c r="F83" s="202">
        <v>0.67</v>
      </c>
      <c r="G83" s="202"/>
      <c r="H83" s="202"/>
      <c r="I83" s="202">
        <v>7.25</v>
      </c>
      <c r="J83" s="202">
        <v>3.5</v>
      </c>
      <c r="K83" s="202"/>
      <c r="L83" s="202"/>
      <c r="M83" s="202"/>
      <c r="N83" s="202"/>
      <c r="O83" s="202"/>
      <c r="P83" s="202">
        <v>29</v>
      </c>
      <c r="Q83" s="202" t="e">
        <v>#DIV/0!</v>
      </c>
      <c r="R83" s="202">
        <v>1</v>
      </c>
      <c r="S83" s="202"/>
      <c r="T83" s="202"/>
      <c r="U83" s="30"/>
    </row>
    <row r="84" spans="2:21" x14ac:dyDescent="0.45">
      <c r="B84" s="324" t="s">
        <v>279</v>
      </c>
      <c r="C84" s="30">
        <v>1</v>
      </c>
      <c r="D84" s="202">
        <v>0.42</v>
      </c>
      <c r="E84" s="202">
        <v>0.25</v>
      </c>
      <c r="F84" s="202">
        <v>0.67</v>
      </c>
      <c r="G84" s="202"/>
      <c r="H84" s="202"/>
      <c r="I84" s="202">
        <v>7.25</v>
      </c>
      <c r="J84" s="202">
        <v>3.5</v>
      </c>
      <c r="K84" s="202"/>
      <c r="L84" s="202"/>
      <c r="M84" s="202"/>
      <c r="N84" s="202"/>
      <c r="O84" s="202"/>
      <c r="P84" s="202">
        <v>29</v>
      </c>
      <c r="Q84" s="202" t="e">
        <v>#DIV/0!</v>
      </c>
      <c r="R84" s="202">
        <v>1</v>
      </c>
      <c r="S84" s="202"/>
      <c r="T84" s="202"/>
      <c r="U84" s="30"/>
    </row>
    <row r="85" spans="2:21" x14ac:dyDescent="0.45">
      <c r="B85" s="238" t="s">
        <v>471</v>
      </c>
      <c r="C85" s="241">
        <v>3</v>
      </c>
      <c r="D85" s="202">
        <v>0.85749999999999993</v>
      </c>
      <c r="E85" s="202">
        <v>0.38150000000000001</v>
      </c>
      <c r="F85" s="202">
        <v>1.2390000000000001</v>
      </c>
      <c r="G85" s="202"/>
      <c r="H85" s="202"/>
      <c r="I85" s="202" t="e">
        <v>#DIV/0!</v>
      </c>
      <c r="J85" s="202" t="e">
        <v>#DIV/0!</v>
      </c>
      <c r="K85" s="202"/>
      <c r="L85" s="202"/>
      <c r="M85" s="202"/>
      <c r="N85" s="202"/>
      <c r="O85" s="202"/>
      <c r="P85" s="202">
        <v>71.680000000000007</v>
      </c>
      <c r="Q85" s="202" t="e">
        <v>#DIV/0!</v>
      </c>
      <c r="R85" s="202">
        <v>2</v>
      </c>
      <c r="S85" s="202"/>
      <c r="T85" s="202"/>
      <c r="U85" s="30"/>
    </row>
    <row r="86" spans="2:21" x14ac:dyDescent="0.45">
      <c r="B86" s="239" t="s">
        <v>1640</v>
      </c>
      <c r="C86" s="30">
        <v>3</v>
      </c>
      <c r="D86" s="202">
        <v>0.85749999999999993</v>
      </c>
      <c r="E86" s="202">
        <v>0.38150000000000001</v>
      </c>
      <c r="F86" s="202">
        <v>1.2390000000000001</v>
      </c>
      <c r="G86" s="202"/>
      <c r="H86" s="202"/>
      <c r="I86" s="202" t="e">
        <v>#DIV/0!</v>
      </c>
      <c r="J86" s="202" t="e">
        <v>#DIV/0!</v>
      </c>
      <c r="K86" s="202"/>
      <c r="L86" s="202"/>
      <c r="M86" s="202"/>
      <c r="N86" s="202"/>
      <c r="O86" s="202"/>
      <c r="P86" s="202">
        <v>71.680000000000007</v>
      </c>
      <c r="Q86" s="202" t="e">
        <v>#DIV/0!</v>
      </c>
      <c r="R86" s="202">
        <v>2</v>
      </c>
      <c r="S86" s="202"/>
      <c r="T86" s="202"/>
      <c r="U86" s="30"/>
    </row>
    <row r="87" spans="2:21" x14ac:dyDescent="0.45">
      <c r="B87" s="324" t="s">
        <v>279</v>
      </c>
      <c r="C87" s="30">
        <v>3</v>
      </c>
      <c r="D87" s="202">
        <v>0.85749999999999993</v>
      </c>
      <c r="E87" s="202">
        <v>0.38150000000000001</v>
      </c>
      <c r="F87" s="202">
        <v>1.2390000000000001</v>
      </c>
      <c r="G87" s="202"/>
      <c r="H87" s="202"/>
      <c r="I87" s="202" t="e">
        <v>#DIV/0!</v>
      </c>
      <c r="J87" s="202" t="e">
        <v>#DIV/0!</v>
      </c>
      <c r="K87" s="202"/>
      <c r="L87" s="202"/>
      <c r="M87" s="202"/>
      <c r="N87" s="202"/>
      <c r="O87" s="202"/>
      <c r="P87" s="202">
        <v>71.680000000000007</v>
      </c>
      <c r="Q87" s="202" t="e">
        <v>#DIV/0!</v>
      </c>
      <c r="R87" s="202">
        <v>2</v>
      </c>
      <c r="S87" s="202"/>
      <c r="T87" s="202"/>
      <c r="U87" s="30"/>
    </row>
    <row r="88" spans="2:21" x14ac:dyDescent="0.45">
      <c r="B88" s="238" t="s">
        <v>353</v>
      </c>
      <c r="C88" s="241">
        <v>135</v>
      </c>
      <c r="D88" s="202">
        <v>0.44369999999999993</v>
      </c>
      <c r="E88" s="202">
        <v>0.31870833333333337</v>
      </c>
      <c r="F88" s="202">
        <v>0.58025000000000004</v>
      </c>
      <c r="G88" s="202"/>
      <c r="H88" s="202"/>
      <c r="I88" s="202">
        <v>9.0466593713756289</v>
      </c>
      <c r="J88" s="202">
        <v>0.87269346816107529</v>
      </c>
      <c r="K88" s="202"/>
      <c r="L88" s="202"/>
      <c r="M88" s="202"/>
      <c r="N88" s="202"/>
      <c r="O88" s="202"/>
      <c r="P88" s="202">
        <v>89.182924515825121</v>
      </c>
      <c r="Q88" s="202">
        <v>69.64720152342575</v>
      </c>
      <c r="R88" s="202">
        <v>110</v>
      </c>
      <c r="S88" s="202"/>
      <c r="T88" s="202"/>
      <c r="U88" s="30"/>
    </row>
    <row r="89" spans="2:21" x14ac:dyDescent="0.45">
      <c r="B89" s="239" t="s">
        <v>1640</v>
      </c>
      <c r="C89" s="30">
        <v>123</v>
      </c>
      <c r="D89" s="202">
        <v>0.44369999999999993</v>
      </c>
      <c r="E89" s="202">
        <v>0.31870833333333337</v>
      </c>
      <c r="F89" s="202">
        <v>0.58025000000000004</v>
      </c>
      <c r="G89" s="202"/>
      <c r="H89" s="202"/>
      <c r="I89" s="202">
        <v>9.5062821802056021</v>
      </c>
      <c r="J89" s="202">
        <v>0.92129472195419815</v>
      </c>
      <c r="K89" s="202"/>
      <c r="L89" s="202"/>
      <c r="M89" s="202"/>
      <c r="N89" s="202"/>
      <c r="O89" s="202"/>
      <c r="P89" s="202">
        <v>93.967262211640445</v>
      </c>
      <c r="Q89" s="202">
        <v>69.040367168238504</v>
      </c>
      <c r="R89" s="202">
        <v>98</v>
      </c>
      <c r="S89" s="202"/>
      <c r="T89" s="202"/>
      <c r="U89" s="30"/>
    </row>
    <row r="90" spans="2:21" x14ac:dyDescent="0.45">
      <c r="B90" s="324" t="s">
        <v>279</v>
      </c>
      <c r="C90" s="30">
        <v>123</v>
      </c>
      <c r="D90" s="202">
        <v>0.44369999999999993</v>
      </c>
      <c r="E90" s="202">
        <v>0.31870833333333337</v>
      </c>
      <c r="F90" s="202">
        <v>0.58025000000000004</v>
      </c>
      <c r="G90" s="202"/>
      <c r="H90" s="202"/>
      <c r="I90" s="202">
        <v>9.5062821802056021</v>
      </c>
      <c r="J90" s="202">
        <v>0.92129472195419815</v>
      </c>
      <c r="K90" s="202"/>
      <c r="L90" s="202"/>
      <c r="M90" s="202"/>
      <c r="N90" s="202"/>
      <c r="O90" s="202"/>
      <c r="P90" s="202">
        <v>93.967262211640445</v>
      </c>
      <c r="Q90" s="202">
        <v>69.040367168238504</v>
      </c>
      <c r="R90" s="202">
        <v>98</v>
      </c>
      <c r="S90" s="202"/>
      <c r="T90" s="202"/>
      <c r="U90" s="30"/>
    </row>
    <row r="91" spans="2:21" x14ac:dyDescent="0.45">
      <c r="B91" s="239" t="s">
        <v>275</v>
      </c>
      <c r="C91" s="30">
        <v>12</v>
      </c>
      <c r="D91" s="202"/>
      <c r="E91" s="202"/>
      <c r="F91" s="202"/>
      <c r="G91" s="202"/>
      <c r="H91" s="202"/>
      <c r="I91" s="202">
        <v>5.3313750000000004</v>
      </c>
      <c r="J91" s="202">
        <v>0.47983333333333333</v>
      </c>
      <c r="K91" s="202"/>
      <c r="L91" s="202"/>
      <c r="M91" s="202"/>
      <c r="N91" s="202"/>
      <c r="O91" s="202"/>
      <c r="P91" s="202">
        <v>50.110833333333325</v>
      </c>
      <c r="Q91" s="202">
        <v>64.533008109075951</v>
      </c>
      <c r="R91" s="202">
        <v>12</v>
      </c>
      <c r="S91" s="202"/>
      <c r="T91" s="202"/>
      <c r="U91" s="30"/>
    </row>
    <row r="92" spans="2:21" x14ac:dyDescent="0.45">
      <c r="B92" s="324" t="s">
        <v>275</v>
      </c>
      <c r="C92" s="30">
        <v>12</v>
      </c>
      <c r="D92" s="202"/>
      <c r="E92" s="202"/>
      <c r="F92" s="202"/>
      <c r="G92" s="202"/>
      <c r="H92" s="202"/>
      <c r="I92" s="202">
        <v>5.3313750000000004</v>
      </c>
      <c r="J92" s="202">
        <v>0.47983333333333333</v>
      </c>
      <c r="K92" s="202"/>
      <c r="L92" s="202"/>
      <c r="M92" s="202"/>
      <c r="N92" s="202"/>
      <c r="O92" s="202"/>
      <c r="P92" s="202">
        <v>50.110833333333325</v>
      </c>
      <c r="Q92" s="202">
        <v>64.533008109075951</v>
      </c>
      <c r="R92" s="202">
        <v>12</v>
      </c>
      <c r="S92" s="202"/>
      <c r="T92" s="202"/>
      <c r="U92" s="30"/>
    </row>
    <row r="93" spans="2:21" x14ac:dyDescent="0.45">
      <c r="B93" s="238" t="s">
        <v>1288</v>
      </c>
      <c r="C93" s="241">
        <v>2</v>
      </c>
      <c r="D93" s="202">
        <v>0.41</v>
      </c>
      <c r="E93" s="202">
        <v>0.36</v>
      </c>
      <c r="F93" s="202">
        <v>0.77</v>
      </c>
      <c r="G93" s="202"/>
      <c r="H93" s="202"/>
      <c r="I93" s="202">
        <v>5.78</v>
      </c>
      <c r="J93" s="202">
        <v>0.3</v>
      </c>
      <c r="K93" s="202"/>
      <c r="L93" s="202"/>
      <c r="M93" s="202"/>
      <c r="N93" s="202"/>
      <c r="O93" s="202"/>
      <c r="P93" s="202">
        <v>24.09</v>
      </c>
      <c r="Q93" s="202">
        <v>1.4000714267493592</v>
      </c>
      <c r="R93" s="202">
        <v>2</v>
      </c>
      <c r="S93" s="202"/>
      <c r="T93" s="202"/>
      <c r="U93" s="30"/>
    </row>
    <row r="94" spans="2:21" x14ac:dyDescent="0.45">
      <c r="B94" s="239" t="s">
        <v>1640</v>
      </c>
      <c r="C94" s="30">
        <v>2</v>
      </c>
      <c r="D94" s="202">
        <v>0.41</v>
      </c>
      <c r="E94" s="202">
        <v>0.36</v>
      </c>
      <c r="F94" s="202">
        <v>0.77</v>
      </c>
      <c r="G94" s="202"/>
      <c r="H94" s="202"/>
      <c r="I94" s="202">
        <v>5.78</v>
      </c>
      <c r="J94" s="202">
        <v>0.3</v>
      </c>
      <c r="K94" s="202"/>
      <c r="L94" s="202"/>
      <c r="M94" s="202"/>
      <c r="N94" s="202"/>
      <c r="O94" s="202"/>
      <c r="P94" s="202">
        <v>24.09</v>
      </c>
      <c r="Q94" s="202">
        <v>1.4000714267493592</v>
      </c>
      <c r="R94" s="202">
        <v>2</v>
      </c>
      <c r="S94" s="202"/>
      <c r="T94" s="202"/>
      <c r="U94" s="30"/>
    </row>
    <row r="95" spans="2:21" x14ac:dyDescent="0.45">
      <c r="B95" s="324" t="s">
        <v>279</v>
      </c>
      <c r="C95" s="30">
        <v>2</v>
      </c>
      <c r="D95" s="202">
        <v>0.41</v>
      </c>
      <c r="E95" s="202">
        <v>0.36</v>
      </c>
      <c r="F95" s="202">
        <v>0.77</v>
      </c>
      <c r="G95" s="202"/>
      <c r="H95" s="202"/>
      <c r="I95" s="202">
        <v>5.78</v>
      </c>
      <c r="J95" s="202">
        <v>0.3</v>
      </c>
      <c r="K95" s="202"/>
      <c r="L95" s="202"/>
      <c r="M95" s="202"/>
      <c r="N95" s="202"/>
      <c r="O95" s="202"/>
      <c r="P95" s="202">
        <v>24.09</v>
      </c>
      <c r="Q95" s="202">
        <v>1.4000714267493592</v>
      </c>
      <c r="R95" s="202">
        <v>2</v>
      </c>
      <c r="S95" s="202"/>
      <c r="T95" s="202"/>
      <c r="U95" s="30"/>
    </row>
    <row r="96" spans="2:21" x14ac:dyDescent="0.45">
      <c r="B96" s="238" t="s">
        <v>381</v>
      </c>
      <c r="C96" s="241">
        <v>20</v>
      </c>
      <c r="D96" s="202">
        <v>0.28990909090909089</v>
      </c>
      <c r="E96" s="202">
        <v>0.30799999999999994</v>
      </c>
      <c r="F96" s="202">
        <v>0.59499999999999997</v>
      </c>
      <c r="G96" s="202"/>
      <c r="H96" s="202"/>
      <c r="I96" s="202">
        <v>6.1439000000000004</v>
      </c>
      <c r="J96" s="202">
        <v>0.97999393203883489</v>
      </c>
      <c r="K96" s="202"/>
      <c r="L96" s="202"/>
      <c r="M96" s="202"/>
      <c r="N96" s="202"/>
      <c r="O96" s="202"/>
      <c r="P96" s="202">
        <v>100.93937500000001</v>
      </c>
      <c r="Q96" s="202">
        <v>75.948756711233528</v>
      </c>
      <c r="R96" s="202">
        <v>9</v>
      </c>
      <c r="S96" s="202"/>
      <c r="T96" s="202"/>
      <c r="U96" s="30"/>
    </row>
    <row r="97" spans="2:21" x14ac:dyDescent="0.45">
      <c r="B97" s="239" t="s">
        <v>1640</v>
      </c>
      <c r="C97" s="30">
        <v>16</v>
      </c>
      <c r="D97" s="202">
        <v>0.28990909090909089</v>
      </c>
      <c r="E97" s="202">
        <v>0.30799999999999994</v>
      </c>
      <c r="F97" s="202">
        <v>0.59499999999999997</v>
      </c>
      <c r="G97" s="202"/>
      <c r="H97" s="202"/>
      <c r="I97" s="202">
        <v>5.9185750000000006</v>
      </c>
      <c r="J97" s="202">
        <v>0.94796116504854366</v>
      </c>
      <c r="K97" s="202"/>
      <c r="L97" s="202"/>
      <c r="M97" s="202"/>
      <c r="N97" s="202"/>
      <c r="O97" s="202"/>
      <c r="P97" s="202">
        <v>97.640000000000015</v>
      </c>
      <c r="Q97" s="202">
        <v>78.607415680710417</v>
      </c>
      <c r="R97" s="202">
        <v>5</v>
      </c>
      <c r="S97" s="202"/>
      <c r="T97" s="202"/>
      <c r="U97" s="30"/>
    </row>
    <row r="98" spans="2:21" x14ac:dyDescent="0.45">
      <c r="B98" s="324" t="s">
        <v>279</v>
      </c>
      <c r="C98" s="30">
        <v>4</v>
      </c>
      <c r="D98" s="202">
        <v>0.45499999999999996</v>
      </c>
      <c r="E98" s="202">
        <v>0.30799999999999994</v>
      </c>
      <c r="F98" s="202">
        <v>0.59499999999999997</v>
      </c>
      <c r="G98" s="202"/>
      <c r="H98" s="202"/>
      <c r="I98" s="202">
        <v>1.5449999999999999</v>
      </c>
      <c r="J98" s="202">
        <v>0.3</v>
      </c>
      <c r="K98" s="202"/>
      <c r="L98" s="202"/>
      <c r="M98" s="202"/>
      <c r="N98" s="202"/>
      <c r="O98" s="202"/>
      <c r="P98" s="202">
        <v>30.9</v>
      </c>
      <c r="Q98" s="202" t="e">
        <v>#DIV/0!</v>
      </c>
      <c r="R98" s="202">
        <v>2</v>
      </c>
      <c r="S98" s="202"/>
      <c r="T98" s="202"/>
      <c r="U98" s="30"/>
    </row>
    <row r="99" spans="2:21" x14ac:dyDescent="0.45">
      <c r="B99" s="324" t="s">
        <v>281</v>
      </c>
      <c r="C99" s="30">
        <v>12</v>
      </c>
      <c r="D99" s="202">
        <v>0.25322222222222224</v>
      </c>
      <c r="E99" s="202"/>
      <c r="F99" s="202"/>
      <c r="G99" s="202"/>
      <c r="H99" s="202"/>
      <c r="I99" s="202">
        <v>7.3764333333333338</v>
      </c>
      <c r="J99" s="202">
        <v>1.1639482200647249</v>
      </c>
      <c r="K99" s="202"/>
      <c r="L99" s="202"/>
      <c r="M99" s="202"/>
      <c r="N99" s="202"/>
      <c r="O99" s="202"/>
      <c r="P99" s="202">
        <v>119.88666666666667</v>
      </c>
      <c r="Q99" s="202">
        <v>79.367522534934452</v>
      </c>
      <c r="R99" s="202">
        <v>3</v>
      </c>
      <c r="S99" s="202"/>
      <c r="T99" s="202"/>
      <c r="U99" s="30"/>
    </row>
    <row r="100" spans="2:21" x14ac:dyDescent="0.45">
      <c r="B100" s="239" t="s">
        <v>275</v>
      </c>
      <c r="C100" s="30">
        <v>4</v>
      </c>
      <c r="D100" s="202"/>
      <c r="E100" s="202"/>
      <c r="F100" s="202"/>
      <c r="G100" s="202"/>
      <c r="H100" s="202"/>
      <c r="I100" s="202">
        <v>6.3692250000000001</v>
      </c>
      <c r="J100" s="202">
        <v>1.0120266990291262</v>
      </c>
      <c r="K100" s="202"/>
      <c r="L100" s="202"/>
      <c r="M100" s="202"/>
      <c r="N100" s="202"/>
      <c r="O100" s="202"/>
      <c r="P100" s="202">
        <v>104.23875</v>
      </c>
      <c r="Q100" s="202">
        <v>85.152864736993237</v>
      </c>
      <c r="R100" s="202">
        <v>4</v>
      </c>
      <c r="S100" s="202"/>
      <c r="T100" s="202"/>
      <c r="U100" s="30"/>
    </row>
    <row r="101" spans="2:21" x14ac:dyDescent="0.45">
      <c r="B101" s="324" t="s">
        <v>275</v>
      </c>
      <c r="C101" s="30">
        <v>4</v>
      </c>
      <c r="D101" s="202"/>
      <c r="E101" s="202"/>
      <c r="F101" s="202"/>
      <c r="G101" s="202"/>
      <c r="H101" s="202"/>
      <c r="I101" s="202">
        <v>6.3692250000000001</v>
      </c>
      <c r="J101" s="202">
        <v>1.0120266990291262</v>
      </c>
      <c r="K101" s="202"/>
      <c r="L101" s="202"/>
      <c r="M101" s="202"/>
      <c r="N101" s="202"/>
      <c r="O101" s="202"/>
      <c r="P101" s="202">
        <v>104.23875</v>
      </c>
      <c r="Q101" s="202">
        <v>85.152864736993237</v>
      </c>
      <c r="R101" s="202">
        <v>4</v>
      </c>
      <c r="S101" s="202"/>
      <c r="T101" s="202"/>
      <c r="U101" s="30"/>
    </row>
    <row r="102" spans="2:21" x14ac:dyDescent="0.45">
      <c r="B102" s="238" t="s">
        <v>1301</v>
      </c>
      <c r="C102" s="241">
        <v>2</v>
      </c>
      <c r="D102" s="202"/>
      <c r="E102" s="202"/>
      <c r="F102" s="202"/>
      <c r="G102" s="202"/>
      <c r="H102" s="202"/>
      <c r="I102" s="202"/>
      <c r="J102" s="202"/>
      <c r="K102" s="202"/>
      <c r="L102" s="202"/>
      <c r="M102" s="202"/>
      <c r="N102" s="202"/>
      <c r="O102" s="202"/>
      <c r="P102" s="202">
        <v>13.91</v>
      </c>
      <c r="Q102" s="202">
        <v>12.572358569496814</v>
      </c>
      <c r="R102" s="202">
        <v>2</v>
      </c>
      <c r="S102" s="202"/>
      <c r="T102" s="202"/>
      <c r="U102" s="30"/>
    </row>
    <row r="103" spans="2:21" x14ac:dyDescent="0.45">
      <c r="B103" s="239" t="s">
        <v>1640</v>
      </c>
      <c r="C103" s="30">
        <v>2</v>
      </c>
      <c r="D103" s="202"/>
      <c r="E103" s="202"/>
      <c r="F103" s="202"/>
      <c r="G103" s="202"/>
      <c r="H103" s="202"/>
      <c r="I103" s="202"/>
      <c r="J103" s="202"/>
      <c r="K103" s="202"/>
      <c r="L103" s="202"/>
      <c r="M103" s="202"/>
      <c r="N103" s="202"/>
      <c r="O103" s="202"/>
      <c r="P103" s="202">
        <v>13.91</v>
      </c>
      <c r="Q103" s="202">
        <v>12.572358569496814</v>
      </c>
      <c r="R103" s="202">
        <v>2</v>
      </c>
      <c r="S103" s="202"/>
      <c r="T103" s="202"/>
      <c r="U103" s="30"/>
    </row>
    <row r="104" spans="2:21" x14ac:dyDescent="0.45">
      <c r="B104" s="324" t="s">
        <v>279</v>
      </c>
      <c r="C104" s="30">
        <v>2</v>
      </c>
      <c r="D104" s="202"/>
      <c r="E104" s="202"/>
      <c r="F104" s="202"/>
      <c r="G104" s="202"/>
      <c r="H104" s="202"/>
      <c r="I104" s="202"/>
      <c r="J104" s="202"/>
      <c r="K104" s="202"/>
      <c r="L104" s="202"/>
      <c r="M104" s="202"/>
      <c r="N104" s="202"/>
      <c r="O104" s="202"/>
      <c r="P104" s="202">
        <v>13.91</v>
      </c>
      <c r="Q104" s="202">
        <v>12.572358569496814</v>
      </c>
      <c r="R104" s="202">
        <v>2</v>
      </c>
      <c r="S104" s="202"/>
      <c r="T104" s="202"/>
      <c r="U104" s="30"/>
    </row>
    <row r="105" spans="2:21" x14ac:dyDescent="0.45">
      <c r="B105" s="238" t="s">
        <v>532</v>
      </c>
      <c r="C105" s="241">
        <v>33</v>
      </c>
      <c r="D105" s="202">
        <v>1.4368823529411763</v>
      </c>
      <c r="E105" s="202">
        <v>0.17500000000000002</v>
      </c>
      <c r="F105" s="202">
        <v>0.39500000000000002</v>
      </c>
      <c r="G105" s="202"/>
      <c r="H105" s="202"/>
      <c r="I105" s="202">
        <v>5.4671428571428571</v>
      </c>
      <c r="J105" s="202">
        <v>1.9209523809523812</v>
      </c>
      <c r="K105" s="202"/>
      <c r="L105" s="202"/>
      <c r="M105" s="202"/>
      <c r="N105" s="202"/>
      <c r="O105" s="202"/>
      <c r="P105" s="202">
        <v>182.23428571428573</v>
      </c>
      <c r="Q105" s="202">
        <v>84.826598515526285</v>
      </c>
      <c r="R105" s="202">
        <v>22</v>
      </c>
      <c r="S105" s="202"/>
      <c r="T105" s="202"/>
      <c r="U105" s="30"/>
    </row>
    <row r="106" spans="2:21" x14ac:dyDescent="0.45">
      <c r="B106" s="239" t="s">
        <v>1640</v>
      </c>
      <c r="C106" s="30">
        <v>11</v>
      </c>
      <c r="D106" s="202">
        <v>3.1752857142857138</v>
      </c>
      <c r="E106" s="202" t="e">
        <v>#DIV/0!</v>
      </c>
      <c r="F106" s="202" t="e">
        <v>#DIV/0!</v>
      </c>
      <c r="G106" s="202"/>
      <c r="H106" s="202"/>
      <c r="I106" s="202" t="e">
        <v>#DIV/0!</v>
      </c>
      <c r="J106" s="202" t="e">
        <v>#DIV/0!</v>
      </c>
      <c r="K106" s="202"/>
      <c r="L106" s="202"/>
      <c r="M106" s="202"/>
      <c r="N106" s="202"/>
      <c r="O106" s="202"/>
      <c r="P106" s="202" t="e">
        <v>#DIV/0!</v>
      </c>
      <c r="Q106" s="202" t="e">
        <v>#DIV/0!</v>
      </c>
      <c r="R106" s="202">
        <v>1</v>
      </c>
      <c r="S106" s="202"/>
      <c r="T106" s="202"/>
      <c r="U106" s="30"/>
    </row>
    <row r="107" spans="2:21" x14ac:dyDescent="0.45">
      <c r="B107" s="324" t="s">
        <v>279</v>
      </c>
      <c r="C107" s="30">
        <v>1</v>
      </c>
      <c r="D107" s="202" t="e">
        <v>#DIV/0!</v>
      </c>
      <c r="E107" s="202" t="e">
        <v>#DIV/0!</v>
      </c>
      <c r="F107" s="202" t="e">
        <v>#DIV/0!</v>
      </c>
      <c r="G107" s="202"/>
      <c r="H107" s="202"/>
      <c r="I107" s="202" t="e">
        <v>#DIV/0!</v>
      </c>
      <c r="J107" s="202" t="e">
        <v>#DIV/0!</v>
      </c>
      <c r="K107" s="202"/>
      <c r="L107" s="202"/>
      <c r="M107" s="202"/>
      <c r="N107" s="202"/>
      <c r="O107" s="202"/>
      <c r="P107" s="202" t="e">
        <v>#DIV/0!</v>
      </c>
      <c r="Q107" s="202" t="e">
        <v>#DIV/0!</v>
      </c>
      <c r="R107" s="202">
        <v>1</v>
      </c>
      <c r="S107" s="202"/>
      <c r="T107" s="202"/>
      <c r="U107" s="30"/>
    </row>
    <row r="108" spans="2:21" x14ac:dyDescent="0.45">
      <c r="B108" s="324" t="s">
        <v>281</v>
      </c>
      <c r="C108" s="30">
        <v>10</v>
      </c>
      <c r="D108" s="202">
        <v>3.1752857142857138</v>
      </c>
      <c r="E108" s="202"/>
      <c r="F108" s="202"/>
      <c r="G108" s="202"/>
      <c r="H108" s="202"/>
      <c r="I108" s="202"/>
      <c r="J108" s="202"/>
      <c r="K108" s="202"/>
      <c r="L108" s="202"/>
      <c r="M108" s="202"/>
      <c r="N108" s="202"/>
      <c r="O108" s="202"/>
      <c r="P108" s="202"/>
      <c r="Q108" s="202"/>
      <c r="R108" s="202"/>
      <c r="S108" s="202"/>
      <c r="T108" s="202"/>
      <c r="U108" s="30"/>
    </row>
    <row r="109" spans="2:21" x14ac:dyDescent="0.45">
      <c r="B109" s="239" t="s">
        <v>275</v>
      </c>
      <c r="C109" s="30">
        <v>11</v>
      </c>
      <c r="D109" s="202"/>
      <c r="E109" s="202"/>
      <c r="F109" s="202"/>
      <c r="G109" s="202"/>
      <c r="H109" s="202"/>
      <c r="I109" s="202">
        <v>3.67</v>
      </c>
      <c r="J109" s="202">
        <v>1.1245454545454547</v>
      </c>
      <c r="K109" s="202"/>
      <c r="L109" s="202"/>
      <c r="M109" s="202"/>
      <c r="N109" s="202"/>
      <c r="O109" s="202"/>
      <c r="P109" s="202">
        <v>122.30181818181819</v>
      </c>
      <c r="Q109" s="202">
        <v>54.390272074734376</v>
      </c>
      <c r="R109" s="202">
        <v>11</v>
      </c>
      <c r="S109" s="202"/>
      <c r="T109" s="202"/>
      <c r="U109" s="30"/>
    </row>
    <row r="110" spans="2:21" x14ac:dyDescent="0.45">
      <c r="B110" s="324" t="s">
        <v>275</v>
      </c>
      <c r="C110" s="30">
        <v>11</v>
      </c>
      <c r="D110" s="202"/>
      <c r="E110" s="202"/>
      <c r="F110" s="202"/>
      <c r="G110" s="202"/>
      <c r="H110" s="202"/>
      <c r="I110" s="202">
        <v>3.67</v>
      </c>
      <c r="J110" s="202">
        <v>1.1245454545454547</v>
      </c>
      <c r="K110" s="202"/>
      <c r="L110" s="202"/>
      <c r="M110" s="202"/>
      <c r="N110" s="202"/>
      <c r="O110" s="202"/>
      <c r="P110" s="202">
        <v>122.30181818181819</v>
      </c>
      <c r="Q110" s="202">
        <v>54.390272074734376</v>
      </c>
      <c r="R110" s="202">
        <v>11</v>
      </c>
      <c r="S110" s="202"/>
      <c r="T110" s="202"/>
      <c r="U110" s="30"/>
    </row>
    <row r="111" spans="2:21" x14ac:dyDescent="0.45">
      <c r="B111" s="239" t="s">
        <v>195</v>
      </c>
      <c r="C111" s="30">
        <v>1</v>
      </c>
      <c r="D111" s="202" t="e">
        <v>#DIV/0!</v>
      </c>
      <c r="E111" s="202"/>
      <c r="F111" s="202"/>
      <c r="G111" s="202"/>
      <c r="H111" s="202"/>
      <c r="I111" s="202"/>
      <c r="J111" s="202"/>
      <c r="K111" s="202"/>
      <c r="L111" s="202"/>
      <c r="M111" s="202"/>
      <c r="N111" s="202"/>
      <c r="O111" s="202"/>
      <c r="P111" s="202"/>
      <c r="Q111" s="202"/>
      <c r="R111" s="202"/>
      <c r="S111" s="202"/>
      <c r="T111" s="202"/>
      <c r="U111" s="30"/>
    </row>
    <row r="112" spans="2:21" x14ac:dyDescent="0.45">
      <c r="B112" s="324" t="s">
        <v>200</v>
      </c>
      <c r="C112" s="30">
        <v>1</v>
      </c>
      <c r="D112" s="202" t="e">
        <v>#DIV/0!</v>
      </c>
      <c r="E112" s="202"/>
      <c r="F112" s="202"/>
      <c r="G112" s="202"/>
      <c r="H112" s="202"/>
      <c r="I112" s="202"/>
      <c r="J112" s="202"/>
      <c r="K112" s="202"/>
      <c r="L112" s="202"/>
      <c r="M112" s="202"/>
      <c r="N112" s="202"/>
      <c r="O112" s="202"/>
      <c r="P112" s="202"/>
      <c r="Q112" s="202"/>
      <c r="R112" s="202"/>
      <c r="S112" s="202"/>
      <c r="T112" s="202"/>
      <c r="U112" s="30"/>
    </row>
    <row r="113" spans="2:21" x14ac:dyDescent="0.45">
      <c r="B113" s="239" t="s">
        <v>1648</v>
      </c>
      <c r="C113" s="30">
        <v>10</v>
      </c>
      <c r="D113" s="202">
        <v>0.21999999999999997</v>
      </c>
      <c r="E113" s="202">
        <v>0.17500000000000002</v>
      </c>
      <c r="F113" s="202">
        <v>0.39500000000000002</v>
      </c>
      <c r="G113" s="202"/>
      <c r="H113" s="202"/>
      <c r="I113" s="202">
        <v>7.4439999999999982</v>
      </c>
      <c r="J113" s="202">
        <v>2.7969999999999997</v>
      </c>
      <c r="K113" s="202"/>
      <c r="L113" s="202"/>
      <c r="M113" s="202"/>
      <c r="N113" s="202"/>
      <c r="O113" s="202"/>
      <c r="P113" s="202">
        <v>248.16</v>
      </c>
      <c r="Q113" s="202">
        <v>59.024584331916834</v>
      </c>
      <c r="R113" s="202">
        <v>10</v>
      </c>
      <c r="S113" s="202"/>
      <c r="T113" s="202"/>
      <c r="U113" s="30"/>
    </row>
    <row r="114" spans="2:21" x14ac:dyDescent="0.45">
      <c r="B114" s="324" t="s">
        <v>259</v>
      </c>
      <c r="C114" s="30">
        <v>10</v>
      </c>
      <c r="D114" s="202">
        <v>0.21999999999999997</v>
      </c>
      <c r="E114" s="202">
        <v>0.17500000000000002</v>
      </c>
      <c r="F114" s="202">
        <v>0.39500000000000002</v>
      </c>
      <c r="G114" s="202"/>
      <c r="H114" s="202"/>
      <c r="I114" s="202">
        <v>7.4439999999999982</v>
      </c>
      <c r="J114" s="202">
        <v>2.7969999999999997</v>
      </c>
      <c r="K114" s="202"/>
      <c r="L114" s="202"/>
      <c r="M114" s="202"/>
      <c r="N114" s="202"/>
      <c r="O114" s="202"/>
      <c r="P114" s="202">
        <v>248.16</v>
      </c>
      <c r="Q114" s="202">
        <v>59.024584331916834</v>
      </c>
      <c r="R114" s="202">
        <v>10</v>
      </c>
      <c r="S114" s="202"/>
      <c r="T114" s="202"/>
      <c r="U114" s="30"/>
    </row>
    <row r="115" spans="2:21" x14ac:dyDescent="0.45">
      <c r="B115" s="238" t="s">
        <v>1121</v>
      </c>
      <c r="C115" s="241">
        <v>92</v>
      </c>
      <c r="D115" s="202"/>
      <c r="E115" s="202"/>
      <c r="F115" s="202"/>
      <c r="G115" s="202"/>
      <c r="H115" s="202"/>
      <c r="I115" s="202"/>
      <c r="J115" s="202">
        <v>0.81217391304347808</v>
      </c>
      <c r="K115" s="202"/>
      <c r="L115" s="202"/>
      <c r="M115" s="202"/>
      <c r="N115" s="202"/>
      <c r="O115" s="202"/>
      <c r="P115" s="202">
        <v>100.49913043478261</v>
      </c>
      <c r="Q115" s="202">
        <v>63.398096751897981</v>
      </c>
      <c r="R115" s="202">
        <v>92</v>
      </c>
      <c r="S115" s="202"/>
      <c r="T115" s="202"/>
      <c r="U115" s="30"/>
    </row>
    <row r="116" spans="2:21" x14ac:dyDescent="0.45">
      <c r="B116" s="239" t="s">
        <v>1640</v>
      </c>
      <c r="C116" s="30">
        <v>51</v>
      </c>
      <c r="D116" s="202"/>
      <c r="E116" s="202"/>
      <c r="F116" s="202"/>
      <c r="G116" s="202"/>
      <c r="H116" s="202"/>
      <c r="I116" s="202"/>
      <c r="J116" s="202">
        <v>0.87960784313725515</v>
      </c>
      <c r="K116" s="202"/>
      <c r="L116" s="202"/>
      <c r="M116" s="202"/>
      <c r="N116" s="202"/>
      <c r="O116" s="202"/>
      <c r="P116" s="202">
        <v>109.6154901960784</v>
      </c>
      <c r="Q116" s="202">
        <v>70.055821808432938</v>
      </c>
      <c r="R116" s="202">
        <v>51</v>
      </c>
      <c r="S116" s="202"/>
      <c r="T116" s="202"/>
      <c r="U116" s="30"/>
    </row>
    <row r="117" spans="2:21" x14ac:dyDescent="0.45">
      <c r="B117" s="324" t="s">
        <v>279</v>
      </c>
      <c r="C117" s="30">
        <v>11</v>
      </c>
      <c r="D117" s="202"/>
      <c r="E117" s="202"/>
      <c r="F117" s="202"/>
      <c r="G117" s="202"/>
      <c r="H117" s="202"/>
      <c r="I117" s="202"/>
      <c r="J117" s="202">
        <v>0.78727272727272724</v>
      </c>
      <c r="K117" s="202"/>
      <c r="L117" s="202"/>
      <c r="M117" s="202"/>
      <c r="N117" s="202"/>
      <c r="O117" s="202"/>
      <c r="P117" s="202">
        <v>107.64181818181819</v>
      </c>
      <c r="Q117" s="202">
        <v>63.955864440750339</v>
      </c>
      <c r="R117" s="202">
        <v>11</v>
      </c>
      <c r="S117" s="202"/>
      <c r="T117" s="202"/>
      <c r="U117" s="30"/>
    </row>
    <row r="118" spans="2:21" x14ac:dyDescent="0.45">
      <c r="B118" s="324" t="s">
        <v>281</v>
      </c>
      <c r="C118" s="30">
        <v>29</v>
      </c>
      <c r="D118" s="202"/>
      <c r="E118" s="202"/>
      <c r="F118" s="202"/>
      <c r="G118" s="202"/>
      <c r="H118" s="202"/>
      <c r="I118" s="202"/>
      <c r="J118" s="202">
        <v>1.0048275862068965</v>
      </c>
      <c r="K118" s="202"/>
      <c r="L118" s="202"/>
      <c r="M118" s="202"/>
      <c r="N118" s="202"/>
      <c r="O118" s="202"/>
      <c r="P118" s="202">
        <v>123.19137931034479</v>
      </c>
      <c r="Q118" s="202">
        <v>73.518196422194904</v>
      </c>
      <c r="R118" s="202">
        <v>29</v>
      </c>
      <c r="S118" s="202"/>
      <c r="T118" s="202"/>
      <c r="U118" s="30"/>
    </row>
    <row r="119" spans="2:21" x14ac:dyDescent="0.45">
      <c r="B119" s="324" t="s">
        <v>245</v>
      </c>
      <c r="C119" s="30">
        <v>11</v>
      </c>
      <c r="D119" s="202"/>
      <c r="E119" s="202"/>
      <c r="F119" s="202"/>
      <c r="G119" s="202"/>
      <c r="H119" s="202"/>
      <c r="I119" s="202"/>
      <c r="J119" s="202">
        <v>0.64181818181818184</v>
      </c>
      <c r="K119" s="202"/>
      <c r="L119" s="202"/>
      <c r="M119" s="202"/>
      <c r="N119" s="202"/>
      <c r="O119" s="202"/>
      <c r="P119" s="202">
        <v>75.798181818181831</v>
      </c>
      <c r="Q119" s="202">
        <v>59.314480157577307</v>
      </c>
      <c r="R119" s="202">
        <v>11</v>
      </c>
      <c r="S119" s="202"/>
      <c r="T119" s="202"/>
      <c r="U119" s="30"/>
    </row>
    <row r="120" spans="2:21" x14ac:dyDescent="0.45">
      <c r="B120" s="239" t="s">
        <v>275</v>
      </c>
      <c r="C120" s="30">
        <v>41</v>
      </c>
      <c r="D120" s="202"/>
      <c r="E120" s="202"/>
      <c r="F120" s="202"/>
      <c r="G120" s="202"/>
      <c r="H120" s="202"/>
      <c r="I120" s="202"/>
      <c r="J120" s="202">
        <v>0.72829268292682925</v>
      </c>
      <c r="K120" s="202"/>
      <c r="L120" s="202"/>
      <c r="M120" s="202"/>
      <c r="N120" s="202"/>
      <c r="O120" s="202"/>
      <c r="P120" s="202">
        <v>89.159268292682938</v>
      </c>
      <c r="Q120" s="202">
        <v>52.64415695926013</v>
      </c>
      <c r="R120" s="202">
        <v>41</v>
      </c>
      <c r="S120" s="202"/>
      <c r="T120" s="202"/>
      <c r="U120" s="30"/>
    </row>
    <row r="121" spans="2:21" x14ac:dyDescent="0.45">
      <c r="B121" s="324" t="s">
        <v>275</v>
      </c>
      <c r="C121" s="30">
        <v>41</v>
      </c>
      <c r="D121" s="202"/>
      <c r="E121" s="202"/>
      <c r="F121" s="202"/>
      <c r="G121" s="202"/>
      <c r="H121" s="202"/>
      <c r="I121" s="202"/>
      <c r="J121" s="202">
        <v>0.72829268292682925</v>
      </c>
      <c r="K121" s="202"/>
      <c r="L121" s="202"/>
      <c r="M121" s="202"/>
      <c r="N121" s="202"/>
      <c r="O121" s="202"/>
      <c r="P121" s="202">
        <v>89.159268292682938</v>
      </c>
      <c r="Q121" s="202">
        <v>52.64415695926013</v>
      </c>
      <c r="R121" s="202">
        <v>41</v>
      </c>
      <c r="S121" s="202"/>
      <c r="T121" s="202"/>
      <c r="U121" s="30"/>
    </row>
    <row r="122" spans="2:21" x14ac:dyDescent="0.45">
      <c r="B122" s="238" t="s">
        <v>510</v>
      </c>
      <c r="C122" s="241">
        <v>7</v>
      </c>
      <c r="D122" s="202" t="e">
        <v>#DIV/0!</v>
      </c>
      <c r="E122" s="202" t="e">
        <v>#DIV/0!</v>
      </c>
      <c r="F122" s="202">
        <v>0.46550000000000002</v>
      </c>
      <c r="G122" s="202"/>
      <c r="H122" s="202"/>
      <c r="I122" s="202">
        <v>4.12</v>
      </c>
      <c r="J122" s="202">
        <v>0.79999999999999993</v>
      </c>
      <c r="K122" s="202"/>
      <c r="L122" s="202"/>
      <c r="M122" s="202"/>
      <c r="N122" s="202"/>
      <c r="O122" s="202"/>
      <c r="P122" s="202">
        <v>82.4</v>
      </c>
      <c r="Q122" s="202">
        <v>107.1868301145248</v>
      </c>
      <c r="R122" s="202">
        <v>7</v>
      </c>
      <c r="S122" s="202"/>
      <c r="T122" s="202"/>
      <c r="U122" s="30"/>
    </row>
    <row r="123" spans="2:21" x14ac:dyDescent="0.45">
      <c r="B123" s="239" t="s">
        <v>1640</v>
      </c>
      <c r="C123" s="30">
        <v>7</v>
      </c>
      <c r="D123" s="202" t="e">
        <v>#DIV/0!</v>
      </c>
      <c r="E123" s="202" t="e">
        <v>#DIV/0!</v>
      </c>
      <c r="F123" s="202">
        <v>0.46550000000000002</v>
      </c>
      <c r="G123" s="202"/>
      <c r="H123" s="202"/>
      <c r="I123" s="202">
        <v>4.12</v>
      </c>
      <c r="J123" s="202">
        <v>0.79999999999999993</v>
      </c>
      <c r="K123" s="202"/>
      <c r="L123" s="202"/>
      <c r="M123" s="202"/>
      <c r="N123" s="202"/>
      <c r="O123" s="202"/>
      <c r="P123" s="202">
        <v>82.4</v>
      </c>
      <c r="Q123" s="202">
        <v>107.1868301145248</v>
      </c>
      <c r="R123" s="202">
        <v>7</v>
      </c>
      <c r="S123" s="202"/>
      <c r="T123" s="202"/>
      <c r="U123" s="30"/>
    </row>
    <row r="124" spans="2:21" x14ac:dyDescent="0.45">
      <c r="B124" s="324" t="s">
        <v>279</v>
      </c>
      <c r="C124" s="30">
        <v>7</v>
      </c>
      <c r="D124" s="202" t="e">
        <v>#DIV/0!</v>
      </c>
      <c r="E124" s="202" t="e">
        <v>#DIV/0!</v>
      </c>
      <c r="F124" s="202">
        <v>0.46550000000000002</v>
      </c>
      <c r="G124" s="202"/>
      <c r="H124" s="202"/>
      <c r="I124" s="202">
        <v>4.12</v>
      </c>
      <c r="J124" s="202">
        <v>0.79999999999999993</v>
      </c>
      <c r="K124" s="202"/>
      <c r="L124" s="202"/>
      <c r="M124" s="202"/>
      <c r="N124" s="202"/>
      <c r="O124" s="202"/>
      <c r="P124" s="202">
        <v>82.4</v>
      </c>
      <c r="Q124" s="202">
        <v>107.1868301145248</v>
      </c>
      <c r="R124" s="202">
        <v>7</v>
      </c>
      <c r="S124" s="202"/>
      <c r="T124" s="202"/>
      <c r="U124" s="30"/>
    </row>
    <row r="125" spans="2:21" x14ac:dyDescent="0.45">
      <c r="B125" s="238" t="s">
        <v>1292</v>
      </c>
      <c r="C125" s="241">
        <v>2</v>
      </c>
      <c r="D125" s="202">
        <v>0.27</v>
      </c>
      <c r="E125" s="202">
        <v>0.92</v>
      </c>
      <c r="F125" s="202">
        <v>1.2</v>
      </c>
      <c r="G125" s="202"/>
      <c r="H125" s="202"/>
      <c r="I125" s="202">
        <v>13.84</v>
      </c>
      <c r="J125" s="202">
        <v>0.7</v>
      </c>
      <c r="K125" s="202"/>
      <c r="L125" s="202"/>
      <c r="M125" s="202"/>
      <c r="N125" s="202"/>
      <c r="O125" s="202"/>
      <c r="P125" s="202">
        <v>97.7</v>
      </c>
      <c r="Q125" s="202">
        <v>59.821233688381902</v>
      </c>
      <c r="R125" s="202">
        <v>2</v>
      </c>
      <c r="S125" s="202"/>
      <c r="T125" s="202"/>
      <c r="U125" s="30"/>
    </row>
    <row r="126" spans="2:21" x14ac:dyDescent="0.45">
      <c r="B126" s="239" t="s">
        <v>1640</v>
      </c>
      <c r="C126" s="30">
        <v>2</v>
      </c>
      <c r="D126" s="202">
        <v>0.27</v>
      </c>
      <c r="E126" s="202">
        <v>0.92</v>
      </c>
      <c r="F126" s="202">
        <v>1.2</v>
      </c>
      <c r="G126" s="202"/>
      <c r="H126" s="202"/>
      <c r="I126" s="202">
        <v>13.84</v>
      </c>
      <c r="J126" s="202">
        <v>0.7</v>
      </c>
      <c r="K126" s="202"/>
      <c r="L126" s="202"/>
      <c r="M126" s="202"/>
      <c r="N126" s="202"/>
      <c r="O126" s="202"/>
      <c r="P126" s="202">
        <v>97.7</v>
      </c>
      <c r="Q126" s="202">
        <v>59.821233688381902</v>
      </c>
      <c r="R126" s="202">
        <v>2</v>
      </c>
      <c r="S126" s="202"/>
      <c r="T126" s="202"/>
      <c r="U126" s="30"/>
    </row>
    <row r="127" spans="2:21" x14ac:dyDescent="0.45">
      <c r="B127" s="324" t="s">
        <v>279</v>
      </c>
      <c r="C127" s="30">
        <v>2</v>
      </c>
      <c r="D127" s="202">
        <v>0.27</v>
      </c>
      <c r="E127" s="202">
        <v>0.92</v>
      </c>
      <c r="F127" s="202">
        <v>1.2</v>
      </c>
      <c r="G127" s="202"/>
      <c r="H127" s="202"/>
      <c r="I127" s="202">
        <v>13.84</v>
      </c>
      <c r="J127" s="202">
        <v>0.7</v>
      </c>
      <c r="K127" s="202"/>
      <c r="L127" s="202"/>
      <c r="M127" s="202"/>
      <c r="N127" s="202"/>
      <c r="O127" s="202"/>
      <c r="P127" s="202">
        <v>97.7</v>
      </c>
      <c r="Q127" s="202">
        <v>59.821233688381902</v>
      </c>
      <c r="R127" s="202">
        <v>2</v>
      </c>
      <c r="S127" s="202"/>
      <c r="T127" s="202"/>
      <c r="U127" s="30"/>
    </row>
    <row r="128" spans="2:21" x14ac:dyDescent="0.45">
      <c r="B128" s="238" t="s">
        <v>364</v>
      </c>
      <c r="C128" s="241">
        <v>64</v>
      </c>
      <c r="D128" s="202">
        <v>0.36069323317227803</v>
      </c>
      <c r="E128" s="202">
        <v>0.80412974299587114</v>
      </c>
      <c r="F128" s="202">
        <v>1.2212708180480174</v>
      </c>
      <c r="G128" s="202"/>
      <c r="H128" s="202"/>
      <c r="I128" s="202">
        <v>3.0363727709614272</v>
      </c>
      <c r="J128" s="202">
        <v>0.86964674345927861</v>
      </c>
      <c r="K128" s="202"/>
      <c r="L128" s="202"/>
      <c r="M128" s="202"/>
      <c r="N128" s="202"/>
      <c r="O128" s="202"/>
      <c r="P128" s="202">
        <v>36.981320032140786</v>
      </c>
      <c r="Q128" s="202">
        <v>18.898419397855694</v>
      </c>
      <c r="R128" s="202">
        <v>14</v>
      </c>
      <c r="S128" s="202"/>
      <c r="T128" s="202"/>
      <c r="U128" s="30"/>
    </row>
    <row r="129" spans="2:21" x14ac:dyDescent="0.45">
      <c r="B129" s="239" t="s">
        <v>255</v>
      </c>
      <c r="C129" s="30">
        <v>16</v>
      </c>
      <c r="D129" s="202">
        <v>0.24412499999999995</v>
      </c>
      <c r="E129" s="202">
        <v>1.02440625</v>
      </c>
      <c r="F129" s="202">
        <v>1.2685312499999999</v>
      </c>
      <c r="G129" s="202"/>
      <c r="H129" s="202"/>
      <c r="I129" s="202"/>
      <c r="J129" s="202">
        <v>1.14375</v>
      </c>
      <c r="K129" s="202"/>
      <c r="L129" s="202"/>
      <c r="M129" s="202"/>
      <c r="N129" s="202"/>
      <c r="O129" s="202"/>
      <c r="P129" s="202"/>
      <c r="Q129" s="202"/>
      <c r="R129" s="202"/>
      <c r="S129" s="202"/>
      <c r="T129" s="202"/>
      <c r="U129" s="30"/>
    </row>
    <row r="130" spans="2:21" x14ac:dyDescent="0.45">
      <c r="B130" s="324" t="s">
        <v>255</v>
      </c>
      <c r="C130" s="30">
        <v>16</v>
      </c>
      <c r="D130" s="202">
        <v>0.24412499999999995</v>
      </c>
      <c r="E130" s="202">
        <v>1.02440625</v>
      </c>
      <c r="F130" s="202">
        <v>1.2685312499999999</v>
      </c>
      <c r="G130" s="202"/>
      <c r="H130" s="202"/>
      <c r="I130" s="202"/>
      <c r="J130" s="202">
        <v>1.14375</v>
      </c>
      <c r="K130" s="202"/>
      <c r="L130" s="202"/>
      <c r="M130" s="202"/>
      <c r="N130" s="202"/>
      <c r="O130" s="202"/>
      <c r="P130" s="202"/>
      <c r="Q130" s="202"/>
      <c r="R130" s="202"/>
      <c r="S130" s="202"/>
      <c r="T130" s="202"/>
      <c r="U130" s="30"/>
    </row>
    <row r="131" spans="2:21" x14ac:dyDescent="0.45">
      <c r="B131" s="239" t="s">
        <v>1640</v>
      </c>
      <c r="C131" s="30">
        <v>28</v>
      </c>
      <c r="D131" s="202">
        <v>0.52107700155340897</v>
      </c>
      <c r="E131" s="202">
        <v>0.40575030608885176</v>
      </c>
      <c r="F131" s="202">
        <v>1.1214812087296473</v>
      </c>
      <c r="G131" s="202"/>
      <c r="H131" s="202"/>
      <c r="I131" s="202">
        <v>4.1833933976370661</v>
      </c>
      <c r="J131" s="202">
        <v>0.72581514737407371</v>
      </c>
      <c r="K131" s="202"/>
      <c r="L131" s="202"/>
      <c r="M131" s="202"/>
      <c r="N131" s="202"/>
      <c r="O131" s="202"/>
      <c r="P131" s="202">
        <v>44.861580402436715</v>
      </c>
      <c r="Q131" s="202">
        <v>17.159269918741231</v>
      </c>
      <c r="R131" s="202">
        <v>9</v>
      </c>
      <c r="S131" s="202"/>
      <c r="T131" s="202"/>
      <c r="U131" s="30"/>
    </row>
    <row r="132" spans="2:21" x14ac:dyDescent="0.45">
      <c r="B132" s="324" t="s">
        <v>279</v>
      </c>
      <c r="C132" s="30">
        <v>28</v>
      </c>
      <c r="D132" s="202">
        <v>0.52107700155340897</v>
      </c>
      <c r="E132" s="202">
        <v>0.40575030608885176</v>
      </c>
      <c r="F132" s="202">
        <v>1.1214812087296473</v>
      </c>
      <c r="G132" s="202"/>
      <c r="H132" s="202"/>
      <c r="I132" s="202">
        <v>4.1833933976370661</v>
      </c>
      <c r="J132" s="202">
        <v>0.72581514737407371</v>
      </c>
      <c r="K132" s="202"/>
      <c r="L132" s="202"/>
      <c r="M132" s="202"/>
      <c r="N132" s="202"/>
      <c r="O132" s="202"/>
      <c r="P132" s="202">
        <v>44.861580402436715</v>
      </c>
      <c r="Q132" s="202">
        <v>17.159269918741231</v>
      </c>
      <c r="R132" s="202">
        <v>9</v>
      </c>
      <c r="S132" s="202"/>
      <c r="T132" s="202"/>
      <c r="U132" s="30"/>
    </row>
    <row r="133" spans="2:21" x14ac:dyDescent="0.45">
      <c r="B133" s="239" t="s">
        <v>275</v>
      </c>
      <c r="C133" s="30">
        <v>6</v>
      </c>
      <c r="D133" s="202"/>
      <c r="E133" s="202"/>
      <c r="F133" s="202"/>
      <c r="G133" s="202"/>
      <c r="H133" s="202"/>
      <c r="I133" s="202">
        <v>1.2011397682804046</v>
      </c>
      <c r="J133" s="202">
        <v>0.18534254417419432</v>
      </c>
      <c r="K133" s="202"/>
      <c r="L133" s="202"/>
      <c r="M133" s="202"/>
      <c r="N133" s="202"/>
      <c r="O133" s="202"/>
      <c r="P133" s="202">
        <v>22.796851365608092</v>
      </c>
      <c r="Q133" s="202">
        <v>13.440114240012502</v>
      </c>
      <c r="R133" s="202">
        <v>5</v>
      </c>
      <c r="S133" s="202"/>
      <c r="T133" s="202"/>
      <c r="U133" s="30"/>
    </row>
    <row r="134" spans="2:21" x14ac:dyDescent="0.45">
      <c r="B134" s="324" t="s">
        <v>275</v>
      </c>
      <c r="C134" s="30">
        <v>6</v>
      </c>
      <c r="D134" s="202"/>
      <c r="E134" s="202"/>
      <c r="F134" s="202"/>
      <c r="G134" s="202"/>
      <c r="H134" s="202"/>
      <c r="I134" s="202">
        <v>1.2011397682804046</v>
      </c>
      <c r="J134" s="202">
        <v>0.18534254417419432</v>
      </c>
      <c r="K134" s="202"/>
      <c r="L134" s="202"/>
      <c r="M134" s="202"/>
      <c r="N134" s="202"/>
      <c r="O134" s="202"/>
      <c r="P134" s="202">
        <v>22.796851365608092</v>
      </c>
      <c r="Q134" s="202">
        <v>13.440114240012502</v>
      </c>
      <c r="R134" s="202">
        <v>5</v>
      </c>
      <c r="S134" s="202"/>
      <c r="T134" s="202"/>
      <c r="U134" s="30"/>
    </row>
    <row r="135" spans="2:21" x14ac:dyDescent="0.45">
      <c r="B135" s="239" t="s">
        <v>1649</v>
      </c>
      <c r="C135" s="30">
        <v>9</v>
      </c>
      <c r="D135" s="202">
        <v>0.22599999999999998</v>
      </c>
      <c r="E135" s="202"/>
      <c r="F135" s="202"/>
      <c r="G135" s="202"/>
      <c r="H135" s="202"/>
      <c r="I135" s="202"/>
      <c r="J135" s="202"/>
      <c r="K135" s="202"/>
      <c r="L135" s="202"/>
      <c r="M135" s="202"/>
      <c r="N135" s="202"/>
      <c r="O135" s="202"/>
      <c r="P135" s="202"/>
      <c r="Q135" s="202"/>
      <c r="R135" s="202"/>
      <c r="S135" s="202"/>
      <c r="T135" s="202"/>
      <c r="U135" s="30"/>
    </row>
    <row r="136" spans="2:21" x14ac:dyDescent="0.45">
      <c r="B136" s="324" t="s">
        <v>264</v>
      </c>
      <c r="C136" s="30">
        <v>9</v>
      </c>
      <c r="D136" s="202">
        <v>0.22599999999999998</v>
      </c>
      <c r="E136" s="202"/>
      <c r="F136" s="202"/>
      <c r="G136" s="202"/>
      <c r="H136" s="202"/>
      <c r="I136" s="202"/>
      <c r="J136" s="202"/>
      <c r="K136" s="202"/>
      <c r="L136" s="202"/>
      <c r="M136" s="202"/>
      <c r="N136" s="202"/>
      <c r="O136" s="202"/>
      <c r="P136" s="202"/>
      <c r="Q136" s="202"/>
      <c r="R136" s="202"/>
      <c r="S136" s="202"/>
      <c r="T136" s="202"/>
      <c r="U136" s="30"/>
    </row>
    <row r="137" spans="2:21" x14ac:dyDescent="0.45">
      <c r="B137" s="239" t="s">
        <v>208</v>
      </c>
      <c r="C137" s="30">
        <v>1</v>
      </c>
      <c r="D137" s="202">
        <v>0.19950000000000001</v>
      </c>
      <c r="E137" s="202">
        <v>1.2634999999999998</v>
      </c>
      <c r="F137" s="202">
        <v>1.4629999999999999</v>
      </c>
      <c r="G137" s="202"/>
      <c r="H137" s="202"/>
      <c r="I137" s="202"/>
      <c r="J137" s="202">
        <v>1.2</v>
      </c>
      <c r="K137" s="202"/>
      <c r="L137" s="202"/>
      <c r="M137" s="202"/>
      <c r="N137" s="202"/>
      <c r="O137" s="202"/>
      <c r="P137" s="202"/>
      <c r="Q137" s="202"/>
      <c r="R137" s="202"/>
      <c r="S137" s="202"/>
      <c r="T137" s="202"/>
      <c r="U137" s="30"/>
    </row>
    <row r="138" spans="2:21" x14ac:dyDescent="0.45">
      <c r="B138" s="324" t="s">
        <v>239</v>
      </c>
      <c r="C138" s="30">
        <v>1</v>
      </c>
      <c r="D138" s="202">
        <v>0.19950000000000001</v>
      </c>
      <c r="E138" s="202">
        <v>1.2634999999999998</v>
      </c>
      <c r="F138" s="202">
        <v>1.4629999999999999</v>
      </c>
      <c r="G138" s="202"/>
      <c r="H138" s="202"/>
      <c r="I138" s="202"/>
      <c r="J138" s="202">
        <v>1.2</v>
      </c>
      <c r="K138" s="202"/>
      <c r="L138" s="202"/>
      <c r="M138" s="202"/>
      <c r="N138" s="202"/>
      <c r="O138" s="202"/>
      <c r="P138" s="202"/>
      <c r="Q138" s="202"/>
      <c r="R138" s="202"/>
      <c r="S138" s="202"/>
      <c r="T138" s="202"/>
      <c r="U138" s="30"/>
    </row>
    <row r="139" spans="2:21" x14ac:dyDescent="0.45">
      <c r="B139" s="239" t="s">
        <v>1650</v>
      </c>
      <c r="C139" s="30">
        <v>4</v>
      </c>
      <c r="D139" s="202">
        <v>0.35399999999999998</v>
      </c>
      <c r="E139" s="202"/>
      <c r="F139" s="202"/>
      <c r="G139" s="202"/>
      <c r="H139" s="202"/>
      <c r="I139" s="202"/>
      <c r="J139" s="202"/>
      <c r="K139" s="202"/>
      <c r="L139" s="202"/>
      <c r="M139" s="202"/>
      <c r="N139" s="202"/>
      <c r="O139" s="202"/>
      <c r="P139" s="202"/>
      <c r="Q139" s="202"/>
      <c r="R139" s="202"/>
      <c r="S139" s="202"/>
      <c r="T139" s="202"/>
      <c r="U139" s="30"/>
    </row>
    <row r="140" spans="2:21" x14ac:dyDescent="0.45">
      <c r="B140" s="324" t="s">
        <v>268</v>
      </c>
      <c r="C140" s="30">
        <v>4</v>
      </c>
      <c r="D140" s="202">
        <v>0.35399999999999998</v>
      </c>
      <c r="E140" s="202"/>
      <c r="F140" s="202"/>
      <c r="G140" s="202"/>
      <c r="H140" s="202"/>
      <c r="I140" s="202"/>
      <c r="J140" s="202"/>
      <c r="K140" s="202"/>
      <c r="L140" s="202"/>
      <c r="M140" s="202"/>
      <c r="N140" s="202"/>
      <c r="O140" s="202"/>
      <c r="P140" s="202"/>
      <c r="Q140" s="202"/>
      <c r="R140" s="202"/>
      <c r="S140" s="202"/>
      <c r="T140" s="202"/>
      <c r="U140" s="30"/>
    </row>
    <row r="141" spans="2:21" x14ac:dyDescent="0.45">
      <c r="B141" s="238" t="s">
        <v>1641</v>
      </c>
      <c r="C141" s="30"/>
      <c r="D141" s="202"/>
      <c r="E141" s="202"/>
      <c r="F141" s="202"/>
      <c r="G141" s="202"/>
      <c r="H141" s="202"/>
      <c r="I141" s="202"/>
      <c r="J141" s="202"/>
      <c r="K141" s="202"/>
      <c r="L141" s="202"/>
      <c r="M141" s="202"/>
      <c r="N141" s="202"/>
      <c r="O141" s="202"/>
      <c r="P141" s="202"/>
      <c r="Q141" s="202"/>
      <c r="R141" s="202"/>
      <c r="S141" s="202">
        <v>209.02500000000001</v>
      </c>
      <c r="T141" s="202">
        <v>244.92069975130045</v>
      </c>
      <c r="U141" s="30">
        <v>4</v>
      </c>
    </row>
    <row r="142" spans="2:21" x14ac:dyDescent="0.45">
      <c r="B142" s="239" t="s">
        <v>1641</v>
      </c>
      <c r="C142" s="30"/>
      <c r="D142" s="202"/>
      <c r="E142" s="202"/>
      <c r="F142" s="202"/>
      <c r="G142" s="202"/>
      <c r="H142" s="202"/>
      <c r="I142" s="202"/>
      <c r="J142" s="202"/>
      <c r="K142" s="202"/>
      <c r="L142" s="202"/>
      <c r="M142" s="202"/>
      <c r="N142" s="202"/>
      <c r="O142" s="202"/>
      <c r="P142" s="202"/>
      <c r="Q142" s="202"/>
      <c r="R142" s="202"/>
      <c r="S142" s="202">
        <v>209.02500000000001</v>
      </c>
      <c r="T142" s="202">
        <v>244.92069975130045</v>
      </c>
      <c r="U142" s="30">
        <v>4</v>
      </c>
    </row>
    <row r="143" spans="2:21" x14ac:dyDescent="0.45">
      <c r="B143" s="324" t="s">
        <v>1641</v>
      </c>
      <c r="C143" s="30"/>
      <c r="D143" s="202"/>
      <c r="E143" s="202"/>
      <c r="F143" s="202"/>
      <c r="G143" s="202"/>
      <c r="H143" s="202"/>
      <c r="I143" s="202"/>
      <c r="J143" s="202"/>
      <c r="K143" s="202"/>
      <c r="L143" s="202"/>
      <c r="M143" s="202"/>
      <c r="N143" s="202"/>
      <c r="O143" s="202"/>
      <c r="P143" s="202"/>
      <c r="Q143" s="202"/>
      <c r="R143" s="202"/>
      <c r="S143" s="202">
        <v>209.02500000000001</v>
      </c>
      <c r="T143" s="202">
        <v>244.92069975130045</v>
      </c>
      <c r="U143" s="30">
        <v>4</v>
      </c>
    </row>
    <row r="144" spans="2:21" x14ac:dyDescent="0.45">
      <c r="B144" s="238" t="s">
        <v>470</v>
      </c>
      <c r="C144" s="30">
        <v>3</v>
      </c>
      <c r="D144" s="202">
        <v>1.7499999999999998E-2</v>
      </c>
      <c r="E144" s="202">
        <v>4.8999999999999995E-2</v>
      </c>
      <c r="F144" s="202">
        <v>6.6500000000000004E-2</v>
      </c>
      <c r="G144" s="202"/>
      <c r="H144" s="202"/>
      <c r="I144" s="202">
        <v>2.8067500000000001</v>
      </c>
      <c r="J144" s="202">
        <v>0.54499999999999993</v>
      </c>
      <c r="K144" s="202"/>
      <c r="L144" s="202"/>
      <c r="M144" s="202"/>
      <c r="N144" s="202"/>
      <c r="O144" s="202"/>
      <c r="P144" s="202">
        <v>56.134999999999998</v>
      </c>
      <c r="Q144" s="202">
        <v>26.947839431019332</v>
      </c>
      <c r="R144" s="202">
        <v>2</v>
      </c>
      <c r="S144" s="202"/>
      <c r="T144" s="202"/>
      <c r="U144" s="30"/>
    </row>
    <row r="145" spans="2:21" x14ac:dyDescent="0.45">
      <c r="B145" s="239" t="s">
        <v>1640</v>
      </c>
      <c r="C145" s="30">
        <v>2</v>
      </c>
      <c r="D145" s="202">
        <v>1.7499999999999998E-2</v>
      </c>
      <c r="E145" s="202">
        <v>4.8999999999999995E-2</v>
      </c>
      <c r="F145" s="202">
        <v>6.6500000000000004E-2</v>
      </c>
      <c r="G145" s="202"/>
      <c r="H145" s="202"/>
      <c r="I145" s="202">
        <v>3.7595000000000001</v>
      </c>
      <c r="J145" s="202">
        <v>0.73</v>
      </c>
      <c r="K145" s="202"/>
      <c r="L145" s="202"/>
      <c r="M145" s="202"/>
      <c r="N145" s="202"/>
      <c r="O145" s="202"/>
      <c r="P145" s="202">
        <v>75.19</v>
      </c>
      <c r="Q145" s="202" t="e">
        <v>#DIV/0!</v>
      </c>
      <c r="R145" s="202">
        <v>1</v>
      </c>
      <c r="S145" s="202"/>
      <c r="T145" s="202"/>
      <c r="U145" s="30"/>
    </row>
    <row r="146" spans="2:21" x14ac:dyDescent="0.45">
      <c r="B146" s="324" t="s">
        <v>279</v>
      </c>
      <c r="C146" s="30">
        <v>2</v>
      </c>
      <c r="D146" s="202">
        <v>1.7499999999999998E-2</v>
      </c>
      <c r="E146" s="202">
        <v>4.8999999999999995E-2</v>
      </c>
      <c r="F146" s="202">
        <v>6.6500000000000004E-2</v>
      </c>
      <c r="G146" s="202"/>
      <c r="H146" s="202"/>
      <c r="I146" s="202">
        <v>3.7595000000000001</v>
      </c>
      <c r="J146" s="202">
        <v>0.73</v>
      </c>
      <c r="K146" s="202"/>
      <c r="L146" s="202"/>
      <c r="M146" s="202"/>
      <c r="N146" s="202"/>
      <c r="O146" s="202"/>
      <c r="P146" s="202">
        <v>75.19</v>
      </c>
      <c r="Q146" s="202" t="e">
        <v>#DIV/0!</v>
      </c>
      <c r="R146" s="202">
        <v>1</v>
      </c>
      <c r="S146" s="202"/>
      <c r="T146" s="202"/>
      <c r="U146" s="30"/>
    </row>
    <row r="147" spans="2:21" x14ac:dyDescent="0.45">
      <c r="B147" s="239" t="s">
        <v>275</v>
      </c>
      <c r="C147" s="30">
        <v>1</v>
      </c>
      <c r="D147" s="202"/>
      <c r="E147" s="202"/>
      <c r="F147" s="202"/>
      <c r="G147" s="202"/>
      <c r="H147" s="202"/>
      <c r="I147" s="202">
        <v>1.8540000000000001</v>
      </c>
      <c r="J147" s="202">
        <v>0.36</v>
      </c>
      <c r="K147" s="202"/>
      <c r="L147" s="202"/>
      <c r="M147" s="202"/>
      <c r="N147" s="202"/>
      <c r="O147" s="202"/>
      <c r="P147" s="202">
        <v>37.08</v>
      </c>
      <c r="Q147" s="202" t="e">
        <v>#DIV/0!</v>
      </c>
      <c r="R147" s="202">
        <v>1</v>
      </c>
      <c r="S147" s="202"/>
      <c r="T147" s="202"/>
      <c r="U147" s="30"/>
    </row>
    <row r="148" spans="2:21" x14ac:dyDescent="0.45">
      <c r="B148" s="324" t="s">
        <v>275</v>
      </c>
      <c r="C148" s="30">
        <v>1</v>
      </c>
      <c r="D148" s="202"/>
      <c r="E148" s="202"/>
      <c r="F148" s="202"/>
      <c r="G148" s="202"/>
      <c r="H148" s="202"/>
      <c r="I148" s="202">
        <v>1.8540000000000001</v>
      </c>
      <c r="J148" s="202">
        <v>0.36</v>
      </c>
      <c r="K148" s="202"/>
      <c r="L148" s="202"/>
      <c r="M148" s="202"/>
      <c r="N148" s="202"/>
      <c r="O148" s="202"/>
      <c r="P148" s="202">
        <v>37.08</v>
      </c>
      <c r="Q148" s="202" t="e">
        <v>#DIV/0!</v>
      </c>
      <c r="R148" s="202">
        <v>1</v>
      </c>
      <c r="S148" s="202"/>
      <c r="T148" s="202"/>
      <c r="U148" s="30"/>
    </row>
    <row r="149" spans="2:21" x14ac:dyDescent="0.45">
      <c r="B149" s="238" t="s">
        <v>561</v>
      </c>
      <c r="C149" s="30">
        <v>4</v>
      </c>
      <c r="D149" s="202">
        <v>0.13500000000000001</v>
      </c>
      <c r="E149" s="202">
        <v>5.2500000000000005E-2</v>
      </c>
      <c r="F149" s="202">
        <v>0.18750000000000003</v>
      </c>
      <c r="G149" s="202"/>
      <c r="H149" s="202"/>
      <c r="I149" s="202">
        <v>6.4574999999999996</v>
      </c>
      <c r="J149" s="202">
        <v>0.72</v>
      </c>
      <c r="K149" s="202"/>
      <c r="L149" s="202"/>
      <c r="M149" s="202"/>
      <c r="N149" s="202"/>
      <c r="O149" s="202"/>
      <c r="P149" s="202">
        <v>73.930000000000007</v>
      </c>
      <c r="Q149" s="202">
        <v>28.577552962654671</v>
      </c>
      <c r="R149" s="202">
        <v>4</v>
      </c>
      <c r="S149" s="202"/>
      <c r="T149" s="202"/>
      <c r="U149" s="30"/>
    </row>
    <row r="150" spans="2:21" x14ac:dyDescent="0.45">
      <c r="B150" s="239" t="s">
        <v>1640</v>
      </c>
      <c r="C150" s="30">
        <v>4</v>
      </c>
      <c r="D150" s="202">
        <v>0.13500000000000001</v>
      </c>
      <c r="E150" s="202">
        <v>5.2500000000000005E-2</v>
      </c>
      <c r="F150" s="202">
        <v>0.18750000000000003</v>
      </c>
      <c r="G150" s="202"/>
      <c r="H150" s="202"/>
      <c r="I150" s="202">
        <v>6.4574999999999996</v>
      </c>
      <c r="J150" s="202">
        <v>0.72</v>
      </c>
      <c r="K150" s="202"/>
      <c r="L150" s="202"/>
      <c r="M150" s="202"/>
      <c r="N150" s="202"/>
      <c r="O150" s="202"/>
      <c r="P150" s="202">
        <v>73.930000000000007</v>
      </c>
      <c r="Q150" s="202">
        <v>28.577552962654671</v>
      </c>
      <c r="R150" s="202">
        <v>4</v>
      </c>
      <c r="S150" s="202"/>
      <c r="T150" s="202"/>
      <c r="U150" s="30"/>
    </row>
    <row r="151" spans="2:21" x14ac:dyDescent="0.45">
      <c r="B151" s="324" t="s">
        <v>279</v>
      </c>
      <c r="C151" s="30">
        <v>1</v>
      </c>
      <c r="D151" s="202">
        <v>0.02</v>
      </c>
      <c r="E151" s="202">
        <v>0.01</v>
      </c>
      <c r="F151" s="202">
        <v>0.02</v>
      </c>
      <c r="G151" s="202"/>
      <c r="H151" s="202"/>
      <c r="I151" s="202">
        <v>5.68</v>
      </c>
      <c r="J151" s="202">
        <v>0.31</v>
      </c>
      <c r="K151" s="202"/>
      <c r="L151" s="202"/>
      <c r="M151" s="202"/>
      <c r="N151" s="202"/>
      <c r="O151" s="202"/>
      <c r="P151" s="202">
        <v>31.53</v>
      </c>
      <c r="Q151" s="202" t="e">
        <v>#DIV/0!</v>
      </c>
      <c r="R151" s="202">
        <v>1</v>
      </c>
      <c r="S151" s="202"/>
      <c r="T151" s="202"/>
      <c r="U151" s="30"/>
    </row>
    <row r="152" spans="2:21" x14ac:dyDescent="0.45">
      <c r="B152" s="324" t="s">
        <v>281</v>
      </c>
      <c r="C152" s="30">
        <v>3</v>
      </c>
      <c r="D152" s="202">
        <v>0.17333333333333334</v>
      </c>
      <c r="E152" s="202">
        <v>6.6666666666666666E-2</v>
      </c>
      <c r="F152" s="202">
        <v>0.24333333333333337</v>
      </c>
      <c r="G152" s="202"/>
      <c r="H152" s="202"/>
      <c r="I152" s="202">
        <v>6.7166666666666659</v>
      </c>
      <c r="J152" s="202">
        <v>0.8566666666666668</v>
      </c>
      <c r="K152" s="202"/>
      <c r="L152" s="202"/>
      <c r="M152" s="202"/>
      <c r="N152" s="202"/>
      <c r="O152" s="202"/>
      <c r="P152" s="202">
        <v>88.063333333333347</v>
      </c>
      <c r="Q152" s="202">
        <v>5.1486049890556931</v>
      </c>
      <c r="R152" s="202">
        <v>3</v>
      </c>
      <c r="S152" s="202"/>
      <c r="T152" s="202"/>
      <c r="U152" s="30"/>
    </row>
    <row r="153" spans="2:21" x14ac:dyDescent="0.45">
      <c r="B153" s="238" t="s">
        <v>361</v>
      </c>
      <c r="C153" s="30">
        <v>2</v>
      </c>
      <c r="D153" s="202">
        <v>0.51100000000000001</v>
      </c>
      <c r="E153" s="202"/>
      <c r="F153" s="202"/>
      <c r="G153" s="202"/>
      <c r="H153" s="202"/>
      <c r="I153" s="202"/>
      <c r="J153" s="202"/>
      <c r="K153" s="202"/>
      <c r="L153" s="202"/>
      <c r="M153" s="202"/>
      <c r="N153" s="202"/>
      <c r="O153" s="202"/>
      <c r="P153" s="202"/>
      <c r="Q153" s="202"/>
      <c r="R153" s="202"/>
      <c r="S153" s="202"/>
      <c r="T153" s="202"/>
      <c r="U153" s="30"/>
    </row>
    <row r="154" spans="2:21" x14ac:dyDescent="0.45">
      <c r="B154" s="239" t="s">
        <v>1640</v>
      </c>
      <c r="C154" s="30">
        <v>2</v>
      </c>
      <c r="D154" s="202">
        <v>0.51100000000000001</v>
      </c>
      <c r="E154" s="202"/>
      <c r="F154" s="202"/>
      <c r="G154" s="202"/>
      <c r="H154" s="202"/>
      <c r="I154" s="202"/>
      <c r="J154" s="202"/>
      <c r="K154" s="202"/>
      <c r="L154" s="202"/>
      <c r="M154" s="202"/>
      <c r="N154" s="202"/>
      <c r="O154" s="202"/>
      <c r="P154" s="202"/>
      <c r="Q154" s="202"/>
      <c r="R154" s="202"/>
      <c r="S154" s="202"/>
      <c r="T154" s="202"/>
      <c r="U154" s="30"/>
    </row>
    <row r="155" spans="2:21" x14ac:dyDescent="0.45">
      <c r="B155" s="324" t="s">
        <v>279</v>
      </c>
      <c r="C155" s="30">
        <v>2</v>
      </c>
      <c r="D155" s="202">
        <v>0.51100000000000001</v>
      </c>
      <c r="E155" s="202"/>
      <c r="F155" s="202"/>
      <c r="G155" s="202"/>
      <c r="H155" s="202"/>
      <c r="I155" s="202"/>
      <c r="J155" s="202"/>
      <c r="K155" s="202"/>
      <c r="L155" s="202"/>
      <c r="M155" s="202"/>
      <c r="N155" s="202"/>
      <c r="O155" s="202"/>
      <c r="P155" s="202"/>
      <c r="Q155" s="202"/>
      <c r="R155" s="202"/>
      <c r="S155" s="202"/>
      <c r="T155" s="202"/>
      <c r="U155" s="30"/>
    </row>
    <row r="156" spans="2:21" x14ac:dyDescent="0.45">
      <c r="B156" s="238" t="s">
        <v>1095</v>
      </c>
      <c r="C156" s="30">
        <v>1</v>
      </c>
      <c r="D156" s="202">
        <v>3.0419999999999998</v>
      </c>
      <c r="E156" s="202"/>
      <c r="F156" s="202"/>
      <c r="G156" s="202"/>
      <c r="H156" s="202"/>
      <c r="I156" s="202"/>
      <c r="J156" s="202"/>
      <c r="K156" s="202"/>
      <c r="L156" s="202"/>
      <c r="M156" s="202"/>
      <c r="N156" s="202"/>
      <c r="O156" s="202"/>
      <c r="P156" s="202"/>
      <c r="Q156" s="202"/>
      <c r="R156" s="202"/>
      <c r="S156" s="202"/>
      <c r="T156" s="202"/>
      <c r="U156" s="30"/>
    </row>
    <row r="157" spans="2:21" x14ac:dyDescent="0.45">
      <c r="B157" s="239" t="s">
        <v>1640</v>
      </c>
      <c r="C157" s="30">
        <v>1</v>
      </c>
      <c r="D157" s="202">
        <v>3.0419999999999998</v>
      </c>
      <c r="E157" s="202"/>
      <c r="F157" s="202"/>
      <c r="G157" s="202"/>
      <c r="H157" s="202"/>
      <c r="I157" s="202"/>
      <c r="J157" s="202"/>
      <c r="K157" s="202"/>
      <c r="L157" s="202"/>
      <c r="M157" s="202"/>
      <c r="N157" s="202"/>
      <c r="O157" s="202"/>
      <c r="P157" s="202"/>
      <c r="Q157" s="202"/>
      <c r="R157" s="202"/>
      <c r="S157" s="202"/>
      <c r="T157" s="202"/>
      <c r="U157" s="30"/>
    </row>
    <row r="158" spans="2:21" x14ac:dyDescent="0.45">
      <c r="B158" s="324" t="s">
        <v>279</v>
      </c>
      <c r="C158" s="30">
        <v>1</v>
      </c>
      <c r="D158" s="202">
        <v>3.0419999999999998</v>
      </c>
      <c r="E158" s="202"/>
      <c r="F158" s="202"/>
      <c r="G158" s="202"/>
      <c r="H158" s="202"/>
      <c r="I158" s="202"/>
      <c r="J158" s="202"/>
      <c r="K158" s="202"/>
      <c r="L158" s="202"/>
      <c r="M158" s="202"/>
      <c r="N158" s="202"/>
      <c r="O158" s="202"/>
      <c r="P158" s="202"/>
      <c r="Q158" s="202"/>
      <c r="R158" s="202"/>
      <c r="S158" s="202"/>
      <c r="T158" s="202"/>
      <c r="U158" s="30"/>
    </row>
    <row r="159" spans="2:21" x14ac:dyDescent="0.45">
      <c r="B159" s="237" t="s">
        <v>379</v>
      </c>
      <c r="C159" s="241">
        <v>15</v>
      </c>
      <c r="D159" s="202">
        <v>0.87102857142857126</v>
      </c>
      <c r="E159" s="202">
        <v>0.26314846753246751</v>
      </c>
      <c r="F159" s="202">
        <v>1.1341770389610388</v>
      </c>
      <c r="G159" s="202"/>
      <c r="H159" s="202"/>
      <c r="I159" s="202">
        <v>24.642533950617281</v>
      </c>
      <c r="J159" s="202">
        <v>1.2347993827160495</v>
      </c>
      <c r="K159" s="202"/>
      <c r="L159" s="202"/>
      <c r="M159" s="202"/>
      <c r="N159" s="202"/>
      <c r="O159" s="202"/>
      <c r="P159" s="202">
        <v>130.34183641975312</v>
      </c>
      <c r="Q159" s="202">
        <v>29.010219727491545</v>
      </c>
      <c r="R159" s="202">
        <v>14</v>
      </c>
      <c r="S159" s="202"/>
      <c r="T159" s="202"/>
      <c r="U159" s="30"/>
    </row>
    <row r="160" spans="2:21" x14ac:dyDescent="0.45">
      <c r="B160" s="238" t="s">
        <v>471</v>
      </c>
      <c r="C160" s="241">
        <v>1</v>
      </c>
      <c r="D160" s="202" t="e">
        <v>#DIV/0!</v>
      </c>
      <c r="E160" s="202" t="e">
        <v>#DIV/0!</v>
      </c>
      <c r="F160" s="202" t="e">
        <v>#DIV/0!</v>
      </c>
      <c r="G160" s="202"/>
      <c r="H160" s="202"/>
      <c r="I160" s="202" t="e">
        <v>#DIV/0!</v>
      </c>
      <c r="J160" s="202" t="e">
        <v>#DIV/0!</v>
      </c>
      <c r="K160" s="202"/>
      <c r="L160" s="202"/>
      <c r="M160" s="202"/>
      <c r="N160" s="202"/>
      <c r="O160" s="202"/>
      <c r="P160" s="202" t="e">
        <v>#DIV/0!</v>
      </c>
      <c r="Q160" s="202" t="e">
        <v>#DIV/0!</v>
      </c>
      <c r="R160" s="202">
        <v>1</v>
      </c>
      <c r="S160" s="202"/>
      <c r="T160" s="202"/>
      <c r="U160" s="30"/>
    </row>
    <row r="161" spans="2:21" x14ac:dyDescent="0.45">
      <c r="B161" s="239" t="s">
        <v>1640</v>
      </c>
      <c r="C161" s="30">
        <v>1</v>
      </c>
      <c r="D161" s="202" t="e">
        <v>#DIV/0!</v>
      </c>
      <c r="E161" s="202" t="e">
        <v>#DIV/0!</v>
      </c>
      <c r="F161" s="202" t="e">
        <v>#DIV/0!</v>
      </c>
      <c r="G161" s="202"/>
      <c r="H161" s="202"/>
      <c r="I161" s="202" t="e">
        <v>#DIV/0!</v>
      </c>
      <c r="J161" s="202" t="e">
        <v>#DIV/0!</v>
      </c>
      <c r="K161" s="202"/>
      <c r="L161" s="202"/>
      <c r="M161" s="202"/>
      <c r="N161" s="202"/>
      <c r="O161" s="202"/>
      <c r="P161" s="202" t="e">
        <v>#DIV/0!</v>
      </c>
      <c r="Q161" s="202" t="e">
        <v>#DIV/0!</v>
      </c>
      <c r="R161" s="202">
        <v>1</v>
      </c>
      <c r="S161" s="202"/>
      <c r="T161" s="202"/>
      <c r="U161" s="30"/>
    </row>
    <row r="162" spans="2:21" x14ac:dyDescent="0.45">
      <c r="B162" s="324" t="s">
        <v>279</v>
      </c>
      <c r="C162" s="30">
        <v>1</v>
      </c>
      <c r="D162" s="202" t="e">
        <v>#DIV/0!</v>
      </c>
      <c r="E162" s="202" t="e">
        <v>#DIV/0!</v>
      </c>
      <c r="F162" s="202" t="e">
        <v>#DIV/0!</v>
      </c>
      <c r="G162" s="202"/>
      <c r="H162" s="202"/>
      <c r="I162" s="202" t="e">
        <v>#DIV/0!</v>
      </c>
      <c r="J162" s="202" t="e">
        <v>#DIV/0!</v>
      </c>
      <c r="K162" s="202"/>
      <c r="L162" s="202"/>
      <c r="M162" s="202"/>
      <c r="N162" s="202"/>
      <c r="O162" s="202"/>
      <c r="P162" s="202" t="e">
        <v>#DIV/0!</v>
      </c>
      <c r="Q162" s="202" t="e">
        <v>#DIV/0!</v>
      </c>
      <c r="R162" s="202">
        <v>1</v>
      </c>
      <c r="S162" s="202"/>
      <c r="T162" s="202"/>
      <c r="U162" s="30"/>
    </row>
    <row r="163" spans="2:21" x14ac:dyDescent="0.45">
      <c r="B163" s="238" t="s">
        <v>316</v>
      </c>
      <c r="C163" s="241">
        <v>1</v>
      </c>
      <c r="D163" s="202" t="e">
        <v>#DIV/0!</v>
      </c>
      <c r="E163" s="202" t="e">
        <v>#DIV/0!</v>
      </c>
      <c r="F163" s="202" t="e">
        <v>#DIV/0!</v>
      </c>
      <c r="G163" s="202"/>
      <c r="H163" s="202"/>
      <c r="I163" s="202" t="e">
        <v>#DIV/0!</v>
      </c>
      <c r="J163" s="202" t="e">
        <v>#DIV/0!</v>
      </c>
      <c r="K163" s="202"/>
      <c r="L163" s="202"/>
      <c r="M163" s="202"/>
      <c r="N163" s="202"/>
      <c r="O163" s="202"/>
      <c r="P163" s="202" t="e">
        <v>#DIV/0!</v>
      </c>
      <c r="Q163" s="202" t="e">
        <v>#DIV/0!</v>
      </c>
      <c r="R163" s="202">
        <v>1</v>
      </c>
      <c r="S163" s="202"/>
      <c r="T163" s="202"/>
      <c r="U163" s="30"/>
    </row>
    <row r="164" spans="2:21" x14ac:dyDescent="0.45">
      <c r="B164" s="239" t="s">
        <v>1640</v>
      </c>
      <c r="C164" s="30">
        <v>1</v>
      </c>
      <c r="D164" s="202" t="e">
        <v>#DIV/0!</v>
      </c>
      <c r="E164" s="202" t="e">
        <v>#DIV/0!</v>
      </c>
      <c r="F164" s="202" t="e">
        <v>#DIV/0!</v>
      </c>
      <c r="G164" s="202"/>
      <c r="H164" s="202"/>
      <c r="I164" s="202" t="e">
        <v>#DIV/0!</v>
      </c>
      <c r="J164" s="202" t="e">
        <v>#DIV/0!</v>
      </c>
      <c r="K164" s="202"/>
      <c r="L164" s="202"/>
      <c r="M164" s="202"/>
      <c r="N164" s="202"/>
      <c r="O164" s="202"/>
      <c r="P164" s="202" t="e">
        <v>#DIV/0!</v>
      </c>
      <c r="Q164" s="202" t="e">
        <v>#DIV/0!</v>
      </c>
      <c r="R164" s="202">
        <v>1</v>
      </c>
      <c r="S164" s="202"/>
      <c r="T164" s="202"/>
      <c r="U164" s="30"/>
    </row>
    <row r="165" spans="2:21" x14ac:dyDescent="0.45">
      <c r="B165" s="324" t="s">
        <v>279</v>
      </c>
      <c r="C165" s="30">
        <v>1</v>
      </c>
      <c r="D165" s="202" t="e">
        <v>#DIV/0!</v>
      </c>
      <c r="E165" s="202" t="e">
        <v>#DIV/0!</v>
      </c>
      <c r="F165" s="202" t="e">
        <v>#DIV/0!</v>
      </c>
      <c r="G165" s="202"/>
      <c r="H165" s="202"/>
      <c r="I165" s="202" t="e">
        <v>#DIV/0!</v>
      </c>
      <c r="J165" s="202" t="e">
        <v>#DIV/0!</v>
      </c>
      <c r="K165" s="202"/>
      <c r="L165" s="202"/>
      <c r="M165" s="202"/>
      <c r="N165" s="202"/>
      <c r="O165" s="202"/>
      <c r="P165" s="202" t="e">
        <v>#DIV/0!</v>
      </c>
      <c r="Q165" s="202" t="e">
        <v>#DIV/0!</v>
      </c>
      <c r="R165" s="202">
        <v>1</v>
      </c>
      <c r="S165" s="202"/>
      <c r="T165" s="202"/>
      <c r="U165" s="30"/>
    </row>
    <row r="166" spans="2:21" x14ac:dyDescent="0.45">
      <c r="B166" s="238" t="s">
        <v>364</v>
      </c>
      <c r="C166" s="241">
        <v>13</v>
      </c>
      <c r="D166" s="202">
        <v>0.87102857142857126</v>
      </c>
      <c r="E166" s="202">
        <v>0.26314846753246751</v>
      </c>
      <c r="F166" s="202">
        <v>1.1341770389610388</v>
      </c>
      <c r="G166" s="202"/>
      <c r="H166" s="202"/>
      <c r="I166" s="202">
        <v>24.642533950617281</v>
      </c>
      <c r="J166" s="202">
        <v>1.2347993827160495</v>
      </c>
      <c r="K166" s="202"/>
      <c r="L166" s="202"/>
      <c r="M166" s="202"/>
      <c r="N166" s="202"/>
      <c r="O166" s="202"/>
      <c r="P166" s="202">
        <v>130.34183641975312</v>
      </c>
      <c r="Q166" s="202">
        <v>29.010219727491545</v>
      </c>
      <c r="R166" s="202">
        <v>12</v>
      </c>
      <c r="S166" s="202"/>
      <c r="T166" s="202"/>
      <c r="U166" s="30"/>
    </row>
    <row r="167" spans="2:21" x14ac:dyDescent="0.45">
      <c r="B167" s="239" t="s">
        <v>1640</v>
      </c>
      <c r="C167" s="30">
        <v>9</v>
      </c>
      <c r="D167" s="202">
        <v>0.87102857142857126</v>
      </c>
      <c r="E167" s="202">
        <v>0.26314846753246751</v>
      </c>
      <c r="F167" s="202">
        <v>1.1341770389610388</v>
      </c>
      <c r="G167" s="202"/>
      <c r="H167" s="202"/>
      <c r="I167" s="202">
        <v>25.443060185185182</v>
      </c>
      <c r="J167" s="202">
        <v>1.2085648148148147</v>
      </c>
      <c r="K167" s="202"/>
      <c r="L167" s="202"/>
      <c r="M167" s="202"/>
      <c r="N167" s="202"/>
      <c r="O167" s="202"/>
      <c r="P167" s="202">
        <v>129.21842592592594</v>
      </c>
      <c r="Q167" s="202">
        <v>34.840082926374741</v>
      </c>
      <c r="R167" s="202">
        <v>8</v>
      </c>
      <c r="S167" s="202"/>
      <c r="T167" s="202"/>
      <c r="U167" s="30"/>
    </row>
    <row r="168" spans="2:21" x14ac:dyDescent="0.45">
      <c r="B168" s="324" t="s">
        <v>278</v>
      </c>
      <c r="C168" s="30">
        <v>3</v>
      </c>
      <c r="D168" s="202">
        <v>0.10520000000000002</v>
      </c>
      <c r="E168" s="202">
        <v>0.11341963636363636</v>
      </c>
      <c r="F168" s="202">
        <v>0.21861963636363638</v>
      </c>
      <c r="G168" s="202"/>
      <c r="H168" s="202"/>
      <c r="I168" s="202">
        <v>20.7545</v>
      </c>
      <c r="J168" s="202">
        <v>1.343333333333333</v>
      </c>
      <c r="K168" s="202"/>
      <c r="L168" s="202"/>
      <c r="M168" s="202"/>
      <c r="N168" s="202"/>
      <c r="O168" s="202"/>
      <c r="P168" s="202">
        <v>138.36333333333332</v>
      </c>
      <c r="Q168" s="202">
        <v>12.878432875677861</v>
      </c>
      <c r="R168" s="202">
        <v>3</v>
      </c>
      <c r="S168" s="202"/>
      <c r="T168" s="202"/>
      <c r="U168" s="30"/>
    </row>
    <row r="169" spans="2:21" x14ac:dyDescent="0.45">
      <c r="B169" s="324" t="s">
        <v>279</v>
      </c>
      <c r="C169" s="30">
        <v>6</v>
      </c>
      <c r="D169" s="202">
        <v>1.1773599999999997</v>
      </c>
      <c r="E169" s="202">
        <v>0.32303999999999994</v>
      </c>
      <c r="F169" s="202">
        <v>1.5004</v>
      </c>
      <c r="G169" s="202"/>
      <c r="H169" s="202"/>
      <c r="I169" s="202">
        <v>28.256196296296299</v>
      </c>
      <c r="J169" s="202">
        <v>1.1277037037037037</v>
      </c>
      <c r="K169" s="202"/>
      <c r="L169" s="202"/>
      <c r="M169" s="202"/>
      <c r="N169" s="202"/>
      <c r="O169" s="202"/>
      <c r="P169" s="202">
        <v>123.7314814814815</v>
      </c>
      <c r="Q169" s="202">
        <v>44.055904230868379</v>
      </c>
      <c r="R169" s="202">
        <v>5</v>
      </c>
      <c r="S169" s="202"/>
      <c r="T169" s="202"/>
      <c r="U169" s="30"/>
    </row>
    <row r="170" spans="2:21" x14ac:dyDescent="0.45">
      <c r="B170" s="239" t="s">
        <v>275</v>
      </c>
      <c r="C170" s="30">
        <v>4</v>
      </c>
      <c r="D170" s="202"/>
      <c r="E170" s="202"/>
      <c r="F170" s="202"/>
      <c r="G170" s="202"/>
      <c r="H170" s="202"/>
      <c r="I170" s="202">
        <v>23.041481481481483</v>
      </c>
      <c r="J170" s="202">
        <v>1.2872685185185186</v>
      </c>
      <c r="K170" s="202"/>
      <c r="L170" s="202"/>
      <c r="M170" s="202"/>
      <c r="N170" s="202"/>
      <c r="O170" s="202"/>
      <c r="P170" s="202">
        <v>132.58865740740742</v>
      </c>
      <c r="Q170" s="202">
        <v>15.603551513365298</v>
      </c>
      <c r="R170" s="202">
        <v>4</v>
      </c>
      <c r="S170" s="202"/>
      <c r="T170" s="202"/>
      <c r="U170" s="30"/>
    </row>
    <row r="171" spans="2:21" x14ac:dyDescent="0.45">
      <c r="B171" s="324" t="s">
        <v>275</v>
      </c>
      <c r="C171" s="30">
        <v>4</v>
      </c>
      <c r="D171" s="202"/>
      <c r="E171" s="202"/>
      <c r="F171" s="202"/>
      <c r="G171" s="202"/>
      <c r="H171" s="202"/>
      <c r="I171" s="202">
        <v>23.041481481481483</v>
      </c>
      <c r="J171" s="202">
        <v>1.2872685185185186</v>
      </c>
      <c r="K171" s="202"/>
      <c r="L171" s="202"/>
      <c r="M171" s="202"/>
      <c r="N171" s="202"/>
      <c r="O171" s="202"/>
      <c r="P171" s="202">
        <v>132.58865740740742</v>
      </c>
      <c r="Q171" s="202">
        <v>15.603551513365298</v>
      </c>
      <c r="R171" s="202">
        <v>4</v>
      </c>
      <c r="S171" s="202"/>
      <c r="T171" s="202"/>
      <c r="U171" s="30"/>
    </row>
    <row r="172" spans="2:21" x14ac:dyDescent="0.45">
      <c r="B172" s="237" t="s">
        <v>348</v>
      </c>
      <c r="C172" s="241">
        <v>16</v>
      </c>
      <c r="D172" s="202">
        <v>0.85250000000000004</v>
      </c>
      <c r="E172" s="202">
        <v>0.44374999999999998</v>
      </c>
      <c r="F172" s="202">
        <v>1.2962500000000001</v>
      </c>
      <c r="G172" s="202"/>
      <c r="H172" s="202"/>
      <c r="I172" s="202">
        <v>21.020192028985505</v>
      </c>
      <c r="J172" s="202">
        <v>0.56639130434782614</v>
      </c>
      <c r="K172" s="202"/>
      <c r="L172" s="202"/>
      <c r="M172" s="202"/>
      <c r="N172" s="202"/>
      <c r="O172" s="202"/>
      <c r="P172" s="202">
        <v>54.59391304347826</v>
      </c>
      <c r="Q172" s="202">
        <v>30.579659381714844</v>
      </c>
      <c r="R172" s="202">
        <v>12</v>
      </c>
      <c r="S172" s="202"/>
      <c r="T172" s="202"/>
      <c r="U172" s="30"/>
    </row>
    <row r="173" spans="2:21" x14ac:dyDescent="0.45">
      <c r="B173" s="238" t="s">
        <v>522</v>
      </c>
      <c r="C173" s="241">
        <v>2</v>
      </c>
      <c r="D173" s="202"/>
      <c r="E173" s="202"/>
      <c r="F173" s="202"/>
      <c r="G173" s="202"/>
      <c r="H173" s="202"/>
      <c r="I173" s="202">
        <v>79</v>
      </c>
      <c r="J173" s="202" t="e">
        <v>#DIV/0!</v>
      </c>
      <c r="K173" s="202"/>
      <c r="L173" s="202"/>
      <c r="M173" s="202"/>
      <c r="N173" s="202"/>
      <c r="O173" s="202"/>
      <c r="P173" s="202"/>
      <c r="Q173" s="202"/>
      <c r="R173" s="202"/>
      <c r="S173" s="202"/>
      <c r="T173" s="202"/>
      <c r="U173" s="30"/>
    </row>
    <row r="174" spans="2:21" x14ac:dyDescent="0.45">
      <c r="B174" s="239" t="s">
        <v>1641</v>
      </c>
      <c r="C174" s="30">
        <v>2</v>
      </c>
      <c r="D174" s="202"/>
      <c r="E174" s="202"/>
      <c r="F174" s="202"/>
      <c r="G174" s="202"/>
      <c r="H174" s="202"/>
      <c r="I174" s="202">
        <v>79</v>
      </c>
      <c r="J174" s="202" t="e">
        <v>#DIV/0!</v>
      </c>
      <c r="K174" s="202"/>
      <c r="L174" s="202"/>
      <c r="M174" s="202"/>
      <c r="N174" s="202"/>
      <c r="O174" s="202"/>
      <c r="P174" s="202"/>
      <c r="Q174" s="202"/>
      <c r="R174" s="202"/>
      <c r="S174" s="202"/>
      <c r="T174" s="202"/>
      <c r="U174" s="30"/>
    </row>
    <row r="175" spans="2:21" x14ac:dyDescent="0.45">
      <c r="B175" s="324" t="s">
        <v>1641</v>
      </c>
      <c r="C175" s="30">
        <v>2</v>
      </c>
      <c r="D175" s="202"/>
      <c r="E175" s="202"/>
      <c r="F175" s="202"/>
      <c r="G175" s="202"/>
      <c r="H175" s="202"/>
      <c r="I175" s="202">
        <v>79</v>
      </c>
      <c r="J175" s="202" t="e">
        <v>#DIV/0!</v>
      </c>
      <c r="K175" s="202"/>
      <c r="L175" s="202"/>
      <c r="M175" s="202"/>
      <c r="N175" s="202"/>
      <c r="O175" s="202"/>
      <c r="P175" s="202"/>
      <c r="Q175" s="202"/>
      <c r="R175" s="202"/>
      <c r="S175" s="202"/>
      <c r="T175" s="202"/>
      <c r="U175" s="30"/>
    </row>
    <row r="176" spans="2:21" x14ac:dyDescent="0.45">
      <c r="B176" s="238" t="s">
        <v>475</v>
      </c>
      <c r="C176" s="241">
        <v>9</v>
      </c>
      <c r="D176" s="202">
        <v>0.68</v>
      </c>
      <c r="E176" s="202">
        <v>0.2</v>
      </c>
      <c r="F176" s="202">
        <v>0.88</v>
      </c>
      <c r="G176" s="202"/>
      <c r="H176" s="202"/>
      <c r="I176" s="202">
        <v>12.662857142857144</v>
      </c>
      <c r="J176" s="202">
        <v>0.73142857142857154</v>
      </c>
      <c r="K176" s="202"/>
      <c r="L176" s="202"/>
      <c r="M176" s="202"/>
      <c r="N176" s="202"/>
      <c r="O176" s="202"/>
      <c r="P176" s="202">
        <v>68.063749999999999</v>
      </c>
      <c r="Q176" s="202">
        <v>23.259888795643736</v>
      </c>
      <c r="R176" s="202">
        <v>8</v>
      </c>
      <c r="S176" s="202"/>
      <c r="T176" s="202"/>
      <c r="U176" s="30"/>
    </row>
    <row r="177" spans="2:21" x14ac:dyDescent="0.45">
      <c r="B177" s="239" t="s">
        <v>1641</v>
      </c>
      <c r="C177" s="30">
        <v>1</v>
      </c>
      <c r="D177" s="202"/>
      <c r="E177" s="202"/>
      <c r="F177" s="202"/>
      <c r="G177" s="202"/>
      <c r="H177" s="202"/>
      <c r="I177" s="202"/>
      <c r="J177" s="202"/>
      <c r="K177" s="202"/>
      <c r="L177" s="202"/>
      <c r="M177" s="202"/>
      <c r="N177" s="202"/>
      <c r="O177" s="202"/>
      <c r="P177" s="202"/>
      <c r="Q177" s="202"/>
      <c r="R177" s="202"/>
      <c r="S177" s="202"/>
      <c r="T177" s="202"/>
      <c r="U177" s="30"/>
    </row>
    <row r="178" spans="2:21" x14ac:dyDescent="0.45">
      <c r="B178" s="324" t="s">
        <v>1641</v>
      </c>
      <c r="C178" s="30">
        <v>1</v>
      </c>
      <c r="D178" s="202"/>
      <c r="E178" s="202"/>
      <c r="F178" s="202"/>
      <c r="G178" s="202"/>
      <c r="H178" s="202"/>
      <c r="I178" s="202"/>
      <c r="J178" s="202"/>
      <c r="K178" s="202"/>
      <c r="L178" s="202"/>
      <c r="M178" s="202"/>
      <c r="N178" s="202"/>
      <c r="O178" s="202"/>
      <c r="P178" s="202"/>
      <c r="Q178" s="202"/>
      <c r="R178" s="202"/>
      <c r="S178" s="202"/>
      <c r="T178" s="202"/>
      <c r="U178" s="30"/>
    </row>
    <row r="179" spans="2:21" x14ac:dyDescent="0.45">
      <c r="B179" s="239" t="s">
        <v>255</v>
      </c>
      <c r="C179" s="30">
        <v>1</v>
      </c>
      <c r="D179" s="202"/>
      <c r="E179" s="202"/>
      <c r="F179" s="202"/>
      <c r="G179" s="202"/>
      <c r="H179" s="202"/>
      <c r="I179" s="202"/>
      <c r="J179" s="202"/>
      <c r="K179" s="202"/>
      <c r="L179" s="202"/>
      <c r="M179" s="202"/>
      <c r="N179" s="202"/>
      <c r="O179" s="202"/>
      <c r="P179" s="202">
        <v>38</v>
      </c>
      <c r="Q179" s="202" t="e">
        <v>#DIV/0!</v>
      </c>
      <c r="R179" s="202">
        <v>1</v>
      </c>
      <c r="S179" s="202"/>
      <c r="T179" s="202"/>
      <c r="U179" s="30"/>
    </row>
    <row r="180" spans="2:21" x14ac:dyDescent="0.45">
      <c r="B180" s="324" t="s">
        <v>255</v>
      </c>
      <c r="C180" s="30">
        <v>1</v>
      </c>
      <c r="D180" s="202"/>
      <c r="E180" s="202"/>
      <c r="F180" s="202"/>
      <c r="G180" s="202"/>
      <c r="H180" s="202"/>
      <c r="I180" s="202"/>
      <c r="J180" s="202"/>
      <c r="K180" s="202"/>
      <c r="L180" s="202"/>
      <c r="M180" s="202"/>
      <c r="N180" s="202"/>
      <c r="O180" s="202"/>
      <c r="P180" s="202">
        <v>38</v>
      </c>
      <c r="Q180" s="202" t="e">
        <v>#DIV/0!</v>
      </c>
      <c r="R180" s="202">
        <v>1</v>
      </c>
      <c r="S180" s="202"/>
      <c r="T180" s="202"/>
      <c r="U180" s="30"/>
    </row>
    <row r="181" spans="2:21" x14ac:dyDescent="0.45">
      <c r="B181" s="239" t="s">
        <v>1640</v>
      </c>
      <c r="C181" s="30">
        <v>1</v>
      </c>
      <c r="D181" s="202">
        <v>0.68</v>
      </c>
      <c r="E181" s="202">
        <v>0.2</v>
      </c>
      <c r="F181" s="202">
        <v>0.88</v>
      </c>
      <c r="G181" s="202"/>
      <c r="H181" s="202"/>
      <c r="I181" s="202">
        <v>23.43</v>
      </c>
      <c r="J181" s="202">
        <v>1.1000000000000001</v>
      </c>
      <c r="K181" s="202"/>
      <c r="L181" s="202"/>
      <c r="M181" s="202"/>
      <c r="N181" s="202"/>
      <c r="O181" s="202"/>
      <c r="P181" s="202">
        <v>93.7</v>
      </c>
      <c r="Q181" s="202" t="e">
        <v>#DIV/0!</v>
      </c>
      <c r="R181" s="202">
        <v>1</v>
      </c>
      <c r="S181" s="202"/>
      <c r="T181" s="202"/>
      <c r="U181" s="30"/>
    </row>
    <row r="182" spans="2:21" x14ac:dyDescent="0.45">
      <c r="B182" s="324" t="s">
        <v>279</v>
      </c>
      <c r="C182" s="30">
        <v>1</v>
      </c>
      <c r="D182" s="202">
        <v>0.68</v>
      </c>
      <c r="E182" s="202">
        <v>0.2</v>
      </c>
      <c r="F182" s="202">
        <v>0.88</v>
      </c>
      <c r="G182" s="202"/>
      <c r="H182" s="202"/>
      <c r="I182" s="202">
        <v>23.43</v>
      </c>
      <c r="J182" s="202">
        <v>1.1000000000000001</v>
      </c>
      <c r="K182" s="202"/>
      <c r="L182" s="202"/>
      <c r="M182" s="202"/>
      <c r="N182" s="202"/>
      <c r="O182" s="202"/>
      <c r="P182" s="202">
        <v>93.7</v>
      </c>
      <c r="Q182" s="202" t="e">
        <v>#DIV/0!</v>
      </c>
      <c r="R182" s="202">
        <v>1</v>
      </c>
      <c r="S182" s="202"/>
      <c r="T182" s="202"/>
      <c r="U182" s="30"/>
    </row>
    <row r="183" spans="2:21" x14ac:dyDescent="0.45">
      <c r="B183" s="239" t="s">
        <v>275</v>
      </c>
      <c r="C183" s="30">
        <v>3</v>
      </c>
      <c r="D183" s="202"/>
      <c r="E183" s="202"/>
      <c r="F183" s="202"/>
      <c r="G183" s="202"/>
      <c r="H183" s="202"/>
      <c r="I183" s="202">
        <v>8.0566666666666666</v>
      </c>
      <c r="J183" s="202">
        <v>0.59</v>
      </c>
      <c r="K183" s="202"/>
      <c r="L183" s="202"/>
      <c r="M183" s="202"/>
      <c r="N183" s="202"/>
      <c r="O183" s="202"/>
      <c r="P183" s="202">
        <v>60.663333333333327</v>
      </c>
      <c r="Q183" s="202">
        <v>24.678922856018939</v>
      </c>
      <c r="R183" s="202">
        <v>3</v>
      </c>
      <c r="S183" s="202"/>
      <c r="T183" s="202"/>
      <c r="U183" s="30"/>
    </row>
    <row r="184" spans="2:21" x14ac:dyDescent="0.45">
      <c r="B184" s="324" t="s">
        <v>275</v>
      </c>
      <c r="C184" s="30">
        <v>3</v>
      </c>
      <c r="D184" s="202"/>
      <c r="E184" s="202"/>
      <c r="F184" s="202"/>
      <c r="G184" s="202"/>
      <c r="H184" s="202"/>
      <c r="I184" s="202">
        <v>8.0566666666666666</v>
      </c>
      <c r="J184" s="202">
        <v>0.59</v>
      </c>
      <c r="K184" s="202"/>
      <c r="L184" s="202"/>
      <c r="M184" s="202"/>
      <c r="N184" s="202"/>
      <c r="O184" s="202"/>
      <c r="P184" s="202">
        <v>60.663333333333327</v>
      </c>
      <c r="Q184" s="202">
        <v>24.678922856018939</v>
      </c>
      <c r="R184" s="202">
        <v>3</v>
      </c>
      <c r="S184" s="202"/>
      <c r="T184" s="202"/>
      <c r="U184" s="30"/>
    </row>
    <row r="185" spans="2:21" x14ac:dyDescent="0.45">
      <c r="B185" s="239" t="s">
        <v>1647</v>
      </c>
      <c r="C185" s="30">
        <v>3</v>
      </c>
      <c r="D185" s="202"/>
      <c r="E185" s="202"/>
      <c r="F185" s="202"/>
      <c r="G185" s="202"/>
      <c r="H185" s="202"/>
      <c r="I185" s="202">
        <v>13.68</v>
      </c>
      <c r="J185" s="202">
        <v>0.75</v>
      </c>
      <c r="K185" s="202"/>
      <c r="L185" s="202"/>
      <c r="M185" s="202"/>
      <c r="N185" s="202"/>
      <c r="O185" s="202"/>
      <c r="P185" s="202">
        <v>76.94</v>
      </c>
      <c r="Q185" s="202">
        <v>17.426276136914634</v>
      </c>
      <c r="R185" s="202">
        <v>3</v>
      </c>
      <c r="S185" s="202"/>
      <c r="T185" s="202"/>
      <c r="U185" s="30"/>
    </row>
    <row r="186" spans="2:21" x14ac:dyDescent="0.45">
      <c r="B186" s="324" t="s">
        <v>267</v>
      </c>
      <c r="C186" s="30">
        <v>3</v>
      </c>
      <c r="D186" s="202"/>
      <c r="E186" s="202"/>
      <c r="F186" s="202"/>
      <c r="G186" s="202"/>
      <c r="H186" s="202"/>
      <c r="I186" s="202">
        <v>13.68</v>
      </c>
      <c r="J186" s="202">
        <v>0.75</v>
      </c>
      <c r="K186" s="202"/>
      <c r="L186" s="202"/>
      <c r="M186" s="202"/>
      <c r="N186" s="202"/>
      <c r="O186" s="202"/>
      <c r="P186" s="202">
        <v>76.94</v>
      </c>
      <c r="Q186" s="202">
        <v>17.426276136914634</v>
      </c>
      <c r="R186" s="202">
        <v>3</v>
      </c>
      <c r="S186" s="202"/>
      <c r="T186" s="202"/>
      <c r="U186" s="30"/>
    </row>
    <row r="187" spans="2:21" x14ac:dyDescent="0.45">
      <c r="B187" s="238" t="s">
        <v>345</v>
      </c>
      <c r="C187" s="241">
        <v>5</v>
      </c>
      <c r="D187" s="202">
        <v>0.91000000000000014</v>
      </c>
      <c r="E187" s="202">
        <v>0.52500000000000002</v>
      </c>
      <c r="F187" s="202">
        <v>1.4349999999999998</v>
      </c>
      <c r="G187" s="202"/>
      <c r="H187" s="202"/>
      <c r="I187" s="202">
        <v>1.8674347826086963</v>
      </c>
      <c r="J187" s="202">
        <v>0.18130434782608704</v>
      </c>
      <c r="K187" s="202"/>
      <c r="L187" s="202"/>
      <c r="M187" s="202"/>
      <c r="N187" s="202"/>
      <c r="O187" s="202"/>
      <c r="P187" s="202">
        <v>18.674347826086962</v>
      </c>
      <c r="Q187" s="202">
        <v>10.996843506559072</v>
      </c>
      <c r="R187" s="202">
        <v>4</v>
      </c>
      <c r="S187" s="202"/>
      <c r="T187" s="202"/>
      <c r="U187" s="30"/>
    </row>
    <row r="188" spans="2:21" x14ac:dyDescent="0.45">
      <c r="B188" s="239" t="s">
        <v>1640</v>
      </c>
      <c r="C188" s="30">
        <v>5</v>
      </c>
      <c r="D188" s="202">
        <v>0.91000000000000014</v>
      </c>
      <c r="E188" s="202">
        <v>0.52500000000000002</v>
      </c>
      <c r="F188" s="202">
        <v>1.4349999999999998</v>
      </c>
      <c r="G188" s="202"/>
      <c r="H188" s="202"/>
      <c r="I188" s="202">
        <v>1.8674347826086963</v>
      </c>
      <c r="J188" s="202">
        <v>0.18130434782608704</v>
      </c>
      <c r="K188" s="202"/>
      <c r="L188" s="202"/>
      <c r="M188" s="202"/>
      <c r="N188" s="202"/>
      <c r="O188" s="202"/>
      <c r="P188" s="202">
        <v>18.674347826086962</v>
      </c>
      <c r="Q188" s="202">
        <v>10.996843506559072</v>
      </c>
      <c r="R188" s="202">
        <v>4</v>
      </c>
      <c r="S188" s="202"/>
      <c r="T188" s="202"/>
      <c r="U188" s="30"/>
    </row>
    <row r="189" spans="2:21" x14ac:dyDescent="0.45">
      <c r="B189" s="324" t="s">
        <v>278</v>
      </c>
      <c r="C189" s="30">
        <v>3</v>
      </c>
      <c r="D189" s="202">
        <v>0.91000000000000014</v>
      </c>
      <c r="E189" s="202">
        <v>0.52500000000000002</v>
      </c>
      <c r="F189" s="202">
        <v>1.4349999999999998</v>
      </c>
      <c r="G189" s="202"/>
      <c r="H189" s="202"/>
      <c r="I189" s="202">
        <v>1.8674347826086963</v>
      </c>
      <c r="J189" s="202">
        <v>0.18130434782608704</v>
      </c>
      <c r="K189" s="202"/>
      <c r="L189" s="202"/>
      <c r="M189" s="202"/>
      <c r="N189" s="202"/>
      <c r="O189" s="202"/>
      <c r="P189" s="202">
        <v>18.674347826086962</v>
      </c>
      <c r="Q189" s="202">
        <v>10.996843506559072</v>
      </c>
      <c r="R189" s="202">
        <v>3</v>
      </c>
      <c r="S189" s="202"/>
      <c r="T189" s="202"/>
      <c r="U189" s="30"/>
    </row>
    <row r="190" spans="2:21" x14ac:dyDescent="0.45">
      <c r="B190" s="324" t="s">
        <v>279</v>
      </c>
      <c r="C190" s="30">
        <v>2</v>
      </c>
      <c r="D190" s="202" t="e">
        <v>#DIV/0!</v>
      </c>
      <c r="E190" s="202" t="e">
        <v>#DIV/0!</v>
      </c>
      <c r="F190" s="202" t="e">
        <v>#DIV/0!</v>
      </c>
      <c r="G190" s="202"/>
      <c r="H190" s="202"/>
      <c r="I190" s="202" t="e">
        <v>#DIV/0!</v>
      </c>
      <c r="J190" s="202" t="e">
        <v>#DIV/0!</v>
      </c>
      <c r="K190" s="202"/>
      <c r="L190" s="202"/>
      <c r="M190" s="202"/>
      <c r="N190" s="202"/>
      <c r="O190" s="202"/>
      <c r="P190" s="202" t="e">
        <v>#DIV/0!</v>
      </c>
      <c r="Q190" s="202" t="e">
        <v>#DIV/0!</v>
      </c>
      <c r="R190" s="202">
        <v>1</v>
      </c>
      <c r="S190" s="202"/>
      <c r="T190" s="202"/>
      <c r="U190" s="30"/>
    </row>
    <row r="191" spans="2:21" x14ac:dyDescent="0.45">
      <c r="B191" s="237" t="s">
        <v>464</v>
      </c>
      <c r="C191" s="241">
        <v>55</v>
      </c>
      <c r="D191" s="202">
        <v>0.69840000000000013</v>
      </c>
      <c r="E191" s="202">
        <v>0.20860699999999999</v>
      </c>
      <c r="F191" s="202">
        <v>1.009655</v>
      </c>
      <c r="G191" s="202">
        <v>56.444191076923069</v>
      </c>
      <c r="H191" s="202">
        <v>8.7086285714285729</v>
      </c>
      <c r="I191" s="202">
        <v>16.688465109179454</v>
      </c>
      <c r="J191" s="202">
        <v>2.0307967085592691</v>
      </c>
      <c r="K191" s="202">
        <v>45.467744923076921</v>
      </c>
      <c r="L191" s="202">
        <v>4.3254153846153844</v>
      </c>
      <c r="M191" s="202">
        <v>482.99393846153845</v>
      </c>
      <c r="N191" s="202">
        <v>504.49576975367791</v>
      </c>
      <c r="O191" s="202">
        <v>13</v>
      </c>
      <c r="P191" s="202">
        <v>213.68165584288022</v>
      </c>
      <c r="Q191" s="202">
        <v>161.93065299715107</v>
      </c>
      <c r="R191" s="202">
        <v>51</v>
      </c>
      <c r="S191" s="202">
        <v>373.81393846153844</v>
      </c>
      <c r="T191" s="202">
        <v>408.13569862325107</v>
      </c>
      <c r="U191" s="30">
        <v>13</v>
      </c>
    </row>
    <row r="192" spans="2:21" x14ac:dyDescent="0.45">
      <c r="B192" s="238" t="s">
        <v>461</v>
      </c>
      <c r="C192" s="241">
        <v>2</v>
      </c>
      <c r="D192" s="202"/>
      <c r="E192" s="202"/>
      <c r="F192" s="202">
        <v>0.875</v>
      </c>
      <c r="G192" s="202"/>
      <c r="H192" s="202"/>
      <c r="I192" s="202"/>
      <c r="J192" s="202"/>
      <c r="K192" s="202"/>
      <c r="L192" s="202"/>
      <c r="M192" s="202"/>
      <c r="N192" s="202"/>
      <c r="O192" s="202"/>
      <c r="P192" s="202"/>
      <c r="Q192" s="202"/>
      <c r="R192" s="202"/>
      <c r="S192" s="202"/>
      <c r="T192" s="202"/>
      <c r="U192" s="30"/>
    </row>
    <row r="193" spans="2:21" x14ac:dyDescent="0.45">
      <c r="B193" s="239" t="s">
        <v>1640</v>
      </c>
      <c r="C193" s="30">
        <v>2</v>
      </c>
      <c r="D193" s="202"/>
      <c r="E193" s="202"/>
      <c r="F193" s="202">
        <v>0.875</v>
      </c>
      <c r="G193" s="202"/>
      <c r="H193" s="202"/>
      <c r="I193" s="202"/>
      <c r="J193" s="202"/>
      <c r="K193" s="202"/>
      <c r="L193" s="202"/>
      <c r="M193" s="202"/>
      <c r="N193" s="202"/>
      <c r="O193" s="202"/>
      <c r="P193" s="202"/>
      <c r="Q193" s="202"/>
      <c r="R193" s="202"/>
      <c r="S193" s="202"/>
      <c r="T193" s="202"/>
      <c r="U193" s="30"/>
    </row>
    <row r="194" spans="2:21" x14ac:dyDescent="0.45">
      <c r="B194" s="324" t="s">
        <v>282</v>
      </c>
      <c r="C194" s="30">
        <v>2</v>
      </c>
      <c r="D194" s="202"/>
      <c r="E194" s="202"/>
      <c r="F194" s="202">
        <v>0.875</v>
      </c>
      <c r="G194" s="202"/>
      <c r="H194" s="202"/>
      <c r="I194" s="202"/>
      <c r="J194" s="202"/>
      <c r="K194" s="202"/>
      <c r="L194" s="202"/>
      <c r="M194" s="202"/>
      <c r="N194" s="202"/>
      <c r="O194" s="202"/>
      <c r="P194" s="202"/>
      <c r="Q194" s="202"/>
      <c r="R194" s="202"/>
      <c r="S194" s="202"/>
      <c r="T194" s="202"/>
      <c r="U194" s="30"/>
    </row>
    <row r="195" spans="2:21" x14ac:dyDescent="0.45">
      <c r="B195" s="238" t="s">
        <v>493</v>
      </c>
      <c r="C195" s="241">
        <v>2</v>
      </c>
      <c r="D195" s="202">
        <v>0.30712499999999998</v>
      </c>
      <c r="E195" s="202"/>
      <c r="F195" s="202"/>
      <c r="G195" s="202"/>
      <c r="H195" s="202"/>
      <c r="I195" s="202"/>
      <c r="J195" s="202"/>
      <c r="K195" s="202"/>
      <c r="L195" s="202"/>
      <c r="M195" s="202"/>
      <c r="N195" s="202"/>
      <c r="O195" s="202"/>
      <c r="P195" s="202"/>
      <c r="Q195" s="202"/>
      <c r="R195" s="202"/>
      <c r="S195" s="202"/>
      <c r="T195" s="202"/>
      <c r="U195" s="30"/>
    </row>
    <row r="196" spans="2:21" x14ac:dyDescent="0.45">
      <c r="B196" s="239" t="s">
        <v>1446</v>
      </c>
      <c r="C196" s="30">
        <v>2</v>
      </c>
      <c r="D196" s="202">
        <v>0.30712499999999998</v>
      </c>
      <c r="E196" s="202"/>
      <c r="F196" s="202"/>
      <c r="G196" s="202"/>
      <c r="H196" s="202"/>
      <c r="I196" s="202"/>
      <c r="J196" s="202"/>
      <c r="K196" s="202"/>
      <c r="L196" s="202"/>
      <c r="M196" s="202"/>
      <c r="N196" s="202"/>
      <c r="O196" s="202"/>
      <c r="P196" s="202"/>
      <c r="Q196" s="202"/>
      <c r="R196" s="202"/>
      <c r="S196" s="202"/>
      <c r="T196" s="202"/>
      <c r="U196" s="30"/>
    </row>
    <row r="197" spans="2:21" x14ac:dyDescent="0.45">
      <c r="B197" s="324" t="s">
        <v>224</v>
      </c>
      <c r="C197" s="30">
        <v>2</v>
      </c>
      <c r="D197" s="202">
        <v>0.30712499999999998</v>
      </c>
      <c r="E197" s="202"/>
      <c r="F197" s="202"/>
      <c r="G197" s="202"/>
      <c r="H197" s="202"/>
      <c r="I197" s="202"/>
      <c r="J197" s="202"/>
      <c r="K197" s="202"/>
      <c r="L197" s="202"/>
      <c r="M197" s="202"/>
      <c r="N197" s="202"/>
      <c r="O197" s="202"/>
      <c r="P197" s="202"/>
      <c r="Q197" s="202"/>
      <c r="R197" s="202"/>
      <c r="S197" s="202"/>
      <c r="T197" s="202"/>
      <c r="U197" s="30"/>
    </row>
    <row r="198" spans="2:21" x14ac:dyDescent="0.45">
      <c r="B198" s="238" t="s">
        <v>577</v>
      </c>
      <c r="C198" s="30">
        <v>28</v>
      </c>
      <c r="D198" s="202"/>
      <c r="E198" s="202"/>
      <c r="F198" s="202"/>
      <c r="G198" s="202">
        <v>62.789211999999999</v>
      </c>
      <c r="H198" s="202">
        <v>8.7086285714285729</v>
      </c>
      <c r="I198" s="202">
        <v>13.392467142857141</v>
      </c>
      <c r="J198" s="202">
        <v>2.0695000000000001</v>
      </c>
      <c r="K198" s="202">
        <v>48.595812000000002</v>
      </c>
      <c r="L198" s="202">
        <v>6.7400571428571423</v>
      </c>
      <c r="M198" s="202">
        <v>896.98874285714282</v>
      </c>
      <c r="N198" s="202">
        <v>275.30317421068054</v>
      </c>
      <c r="O198" s="202">
        <v>7</v>
      </c>
      <c r="P198" s="202">
        <v>213.74707142857142</v>
      </c>
      <c r="Q198" s="202">
        <v>168.1053379269982</v>
      </c>
      <c r="R198" s="202">
        <v>28</v>
      </c>
      <c r="S198" s="202">
        <v>694.22588571428571</v>
      </c>
      <c r="T198" s="202">
        <v>271.36356509408461</v>
      </c>
      <c r="U198" s="30">
        <v>7</v>
      </c>
    </row>
    <row r="199" spans="2:21" x14ac:dyDescent="0.45">
      <c r="B199" s="239" t="s">
        <v>208</v>
      </c>
      <c r="C199" s="30">
        <v>1</v>
      </c>
      <c r="D199" s="202"/>
      <c r="E199" s="202"/>
      <c r="F199" s="202"/>
      <c r="G199" s="202"/>
      <c r="H199" s="202"/>
      <c r="I199" s="202">
        <v>5.31</v>
      </c>
      <c r="J199" s="202">
        <v>0.47</v>
      </c>
      <c r="K199" s="202"/>
      <c r="L199" s="202"/>
      <c r="M199" s="202"/>
      <c r="N199" s="202"/>
      <c r="O199" s="202"/>
      <c r="P199" s="202">
        <v>53.11</v>
      </c>
      <c r="Q199" s="202" t="e">
        <v>#DIV/0!</v>
      </c>
      <c r="R199" s="202">
        <v>1</v>
      </c>
      <c r="S199" s="202"/>
      <c r="T199" s="202"/>
      <c r="U199" s="30"/>
    </row>
    <row r="200" spans="2:21" x14ac:dyDescent="0.45">
      <c r="B200" s="324" t="s">
        <v>239</v>
      </c>
      <c r="C200" s="30">
        <v>1</v>
      </c>
      <c r="D200" s="202"/>
      <c r="E200" s="202"/>
      <c r="F200" s="202"/>
      <c r="G200" s="202"/>
      <c r="H200" s="202"/>
      <c r="I200" s="202">
        <v>5.31</v>
      </c>
      <c r="J200" s="202">
        <v>0.47</v>
      </c>
      <c r="K200" s="202"/>
      <c r="L200" s="202"/>
      <c r="M200" s="202"/>
      <c r="N200" s="202"/>
      <c r="O200" s="202"/>
      <c r="P200" s="202">
        <v>53.11</v>
      </c>
      <c r="Q200" s="202" t="e">
        <v>#DIV/0!</v>
      </c>
      <c r="R200" s="202">
        <v>1</v>
      </c>
      <c r="S200" s="202"/>
      <c r="T200" s="202"/>
      <c r="U200" s="30"/>
    </row>
    <row r="201" spans="2:21" x14ac:dyDescent="0.45">
      <c r="B201" s="239" t="s">
        <v>237</v>
      </c>
      <c r="C201" s="30">
        <v>1</v>
      </c>
      <c r="D201" s="202"/>
      <c r="E201" s="202"/>
      <c r="F201" s="202"/>
      <c r="G201" s="202"/>
      <c r="H201" s="202"/>
      <c r="I201" s="202">
        <v>13.96</v>
      </c>
      <c r="J201" s="202">
        <v>1.24</v>
      </c>
      <c r="K201" s="202"/>
      <c r="L201" s="202"/>
      <c r="M201" s="202"/>
      <c r="N201" s="202"/>
      <c r="O201" s="202"/>
      <c r="P201" s="202">
        <v>139.63</v>
      </c>
      <c r="Q201" s="202" t="e">
        <v>#DIV/0!</v>
      </c>
      <c r="R201" s="202">
        <v>1</v>
      </c>
      <c r="S201" s="202"/>
      <c r="T201" s="202"/>
      <c r="U201" s="30"/>
    </row>
    <row r="202" spans="2:21" x14ac:dyDescent="0.45">
      <c r="B202" s="324" t="s">
        <v>271</v>
      </c>
      <c r="C202" s="30">
        <v>1</v>
      </c>
      <c r="D202" s="202"/>
      <c r="E202" s="202"/>
      <c r="F202" s="202"/>
      <c r="G202" s="202"/>
      <c r="H202" s="202"/>
      <c r="I202" s="202">
        <v>13.96</v>
      </c>
      <c r="J202" s="202">
        <v>1.24</v>
      </c>
      <c r="K202" s="202"/>
      <c r="L202" s="202"/>
      <c r="M202" s="202"/>
      <c r="N202" s="202"/>
      <c r="O202" s="202"/>
      <c r="P202" s="202">
        <v>139.63</v>
      </c>
      <c r="Q202" s="202" t="e">
        <v>#DIV/0!</v>
      </c>
      <c r="R202" s="202">
        <v>1</v>
      </c>
      <c r="S202" s="202"/>
      <c r="T202" s="202"/>
      <c r="U202" s="30"/>
    </row>
    <row r="203" spans="2:21" x14ac:dyDescent="0.45">
      <c r="B203" s="239" t="s">
        <v>1650</v>
      </c>
      <c r="C203" s="30">
        <v>1</v>
      </c>
      <c r="D203" s="202"/>
      <c r="E203" s="202"/>
      <c r="F203" s="202"/>
      <c r="G203" s="202"/>
      <c r="H203" s="202"/>
      <c r="I203" s="202">
        <v>3.01</v>
      </c>
      <c r="J203" s="202">
        <v>1.46</v>
      </c>
      <c r="K203" s="202"/>
      <c r="L203" s="202"/>
      <c r="M203" s="202"/>
      <c r="N203" s="202"/>
      <c r="O203" s="202"/>
      <c r="P203" s="202">
        <v>150.25</v>
      </c>
      <c r="Q203" s="202" t="e">
        <v>#DIV/0!</v>
      </c>
      <c r="R203" s="202">
        <v>1</v>
      </c>
      <c r="S203" s="202"/>
      <c r="T203" s="202"/>
      <c r="U203" s="30"/>
    </row>
    <row r="204" spans="2:21" x14ac:dyDescent="0.45">
      <c r="B204" s="324" t="s">
        <v>270</v>
      </c>
      <c r="C204" s="30">
        <v>1</v>
      </c>
      <c r="D204" s="202"/>
      <c r="E204" s="202"/>
      <c r="F204" s="202"/>
      <c r="G204" s="202"/>
      <c r="H204" s="202"/>
      <c r="I204" s="202">
        <v>3.01</v>
      </c>
      <c r="J204" s="202">
        <v>1.46</v>
      </c>
      <c r="K204" s="202"/>
      <c r="L204" s="202"/>
      <c r="M204" s="202"/>
      <c r="N204" s="202"/>
      <c r="O204" s="202"/>
      <c r="P204" s="202">
        <v>150.25</v>
      </c>
      <c r="Q204" s="202" t="e">
        <v>#DIV/0!</v>
      </c>
      <c r="R204" s="202">
        <v>1</v>
      </c>
      <c r="S204" s="202"/>
      <c r="T204" s="202"/>
      <c r="U204" s="30"/>
    </row>
    <row r="205" spans="2:21" x14ac:dyDescent="0.45">
      <c r="B205" s="239" t="s">
        <v>1651</v>
      </c>
      <c r="C205" s="30">
        <v>25</v>
      </c>
      <c r="D205" s="202"/>
      <c r="E205" s="202"/>
      <c r="F205" s="202"/>
      <c r="G205" s="202">
        <v>62.789211999999999</v>
      </c>
      <c r="H205" s="202">
        <v>8.7086285714285729</v>
      </c>
      <c r="I205" s="202">
        <v>14.108363199999996</v>
      </c>
      <c r="J205" s="202">
        <v>2.1910400000000001</v>
      </c>
      <c r="K205" s="202">
        <v>48.595812000000002</v>
      </c>
      <c r="L205" s="202">
        <v>6.7400571428571423</v>
      </c>
      <c r="M205" s="202">
        <v>896.98874285714282</v>
      </c>
      <c r="N205" s="202">
        <v>275.30317421068054</v>
      </c>
      <c r="O205" s="202">
        <v>7</v>
      </c>
      <c r="P205" s="202">
        <v>225.67712</v>
      </c>
      <c r="Q205" s="202">
        <v>173.69948746813651</v>
      </c>
      <c r="R205" s="202">
        <v>25</v>
      </c>
      <c r="S205" s="202">
        <v>694.22588571428571</v>
      </c>
      <c r="T205" s="202">
        <v>271.36356509408461</v>
      </c>
      <c r="U205" s="30">
        <v>7</v>
      </c>
    </row>
    <row r="206" spans="2:21" x14ac:dyDescent="0.45">
      <c r="B206" s="324" t="s">
        <v>273</v>
      </c>
      <c r="C206" s="30">
        <v>25</v>
      </c>
      <c r="D206" s="202"/>
      <c r="E206" s="202"/>
      <c r="F206" s="202"/>
      <c r="G206" s="202">
        <v>62.789211999999999</v>
      </c>
      <c r="H206" s="202">
        <v>8.7086285714285729</v>
      </c>
      <c r="I206" s="202">
        <v>14.108363199999996</v>
      </c>
      <c r="J206" s="202">
        <v>2.1910400000000001</v>
      </c>
      <c r="K206" s="202">
        <v>48.595812000000002</v>
      </c>
      <c r="L206" s="202">
        <v>6.7400571428571423</v>
      </c>
      <c r="M206" s="202">
        <v>896.98874285714282</v>
      </c>
      <c r="N206" s="202">
        <v>275.30317421068054</v>
      </c>
      <c r="O206" s="202">
        <v>7</v>
      </c>
      <c r="P206" s="202">
        <v>225.67712</v>
      </c>
      <c r="Q206" s="202">
        <v>173.69948746813651</v>
      </c>
      <c r="R206" s="202">
        <v>25</v>
      </c>
      <c r="S206" s="202">
        <v>694.22588571428571</v>
      </c>
      <c r="T206" s="202">
        <v>271.36356509408461</v>
      </c>
      <c r="U206" s="30">
        <v>7</v>
      </c>
    </row>
    <row r="207" spans="2:21" x14ac:dyDescent="0.45">
      <c r="B207" s="238" t="s">
        <v>835</v>
      </c>
      <c r="C207" s="30">
        <v>18</v>
      </c>
      <c r="D207" s="202"/>
      <c r="E207" s="202"/>
      <c r="F207" s="202"/>
      <c r="G207" s="202">
        <v>49.041666666666664</v>
      </c>
      <c r="H207" s="202"/>
      <c r="I207" s="202">
        <v>4.2484698412698414</v>
      </c>
      <c r="J207" s="202">
        <v>1.7876190476190479</v>
      </c>
      <c r="K207" s="202">
        <v>41.818333333333335</v>
      </c>
      <c r="L207" s="202">
        <v>1.5083333333333331</v>
      </c>
      <c r="M207" s="202">
        <v>0</v>
      </c>
      <c r="N207" s="202">
        <v>0</v>
      </c>
      <c r="O207" s="202">
        <v>6</v>
      </c>
      <c r="P207" s="202">
        <v>184.12476190476193</v>
      </c>
      <c r="Q207" s="202">
        <v>165.01934727270537</v>
      </c>
      <c r="R207" s="202">
        <v>18</v>
      </c>
      <c r="S207" s="202">
        <v>0</v>
      </c>
      <c r="T207" s="202">
        <v>0</v>
      </c>
      <c r="U207" s="30">
        <v>6</v>
      </c>
    </row>
    <row r="208" spans="2:21" x14ac:dyDescent="0.45">
      <c r="B208" s="239" t="s">
        <v>1640</v>
      </c>
      <c r="C208" s="30">
        <v>4</v>
      </c>
      <c r="D208" s="202"/>
      <c r="E208" s="202"/>
      <c r="F208" s="202"/>
      <c r="G208" s="202"/>
      <c r="H208" s="202"/>
      <c r="I208" s="202">
        <v>2.3616428571428574</v>
      </c>
      <c r="J208" s="202">
        <v>2.2928571428571431</v>
      </c>
      <c r="K208" s="202"/>
      <c r="L208" s="202"/>
      <c r="M208" s="202"/>
      <c r="N208" s="202"/>
      <c r="O208" s="202"/>
      <c r="P208" s="202">
        <v>236.16428571428577</v>
      </c>
      <c r="Q208" s="202">
        <v>157.77227753690977</v>
      </c>
      <c r="R208" s="202">
        <v>4</v>
      </c>
      <c r="S208" s="202"/>
      <c r="T208" s="202"/>
      <c r="U208" s="30"/>
    </row>
    <row r="209" spans="2:21" x14ac:dyDescent="0.45">
      <c r="B209" s="324" t="s">
        <v>1652</v>
      </c>
      <c r="C209" s="30">
        <v>4</v>
      </c>
      <c r="D209" s="202"/>
      <c r="E209" s="202"/>
      <c r="F209" s="202"/>
      <c r="G209" s="202"/>
      <c r="H209" s="202"/>
      <c r="I209" s="202">
        <v>2.3616428571428574</v>
      </c>
      <c r="J209" s="202">
        <v>2.2928571428571431</v>
      </c>
      <c r="K209" s="202"/>
      <c r="L209" s="202"/>
      <c r="M209" s="202"/>
      <c r="N209" s="202"/>
      <c r="O209" s="202"/>
      <c r="P209" s="202">
        <v>236.16428571428577</v>
      </c>
      <c r="Q209" s="202">
        <v>157.77227753690977</v>
      </c>
      <c r="R209" s="202">
        <v>4</v>
      </c>
      <c r="S209" s="202"/>
      <c r="T209" s="202"/>
      <c r="U209" s="30"/>
    </row>
    <row r="210" spans="2:21" x14ac:dyDescent="0.45">
      <c r="B210" s="239" t="s">
        <v>237</v>
      </c>
      <c r="C210" s="30">
        <v>10</v>
      </c>
      <c r="D210" s="202"/>
      <c r="E210" s="202"/>
      <c r="F210" s="202"/>
      <c r="G210" s="202">
        <v>49.041666666666664</v>
      </c>
      <c r="H210" s="202"/>
      <c r="I210" s="202">
        <v>5.4118514285714285</v>
      </c>
      <c r="J210" s="202">
        <v>1.0474285714285716</v>
      </c>
      <c r="K210" s="202">
        <v>41.818333333333335</v>
      </c>
      <c r="L210" s="202">
        <v>1.5083333333333331</v>
      </c>
      <c r="M210" s="202">
        <v>0</v>
      </c>
      <c r="N210" s="202">
        <v>0</v>
      </c>
      <c r="O210" s="202">
        <v>6</v>
      </c>
      <c r="P210" s="202">
        <v>107.88514285714287</v>
      </c>
      <c r="Q210" s="202">
        <v>156.56680382638001</v>
      </c>
      <c r="R210" s="202">
        <v>10</v>
      </c>
      <c r="S210" s="202">
        <v>0</v>
      </c>
      <c r="T210" s="202">
        <v>0</v>
      </c>
      <c r="U210" s="30">
        <v>6</v>
      </c>
    </row>
    <row r="211" spans="2:21" x14ac:dyDescent="0.45">
      <c r="B211" s="324" t="s">
        <v>271</v>
      </c>
      <c r="C211" s="30">
        <v>4</v>
      </c>
      <c r="D211" s="202"/>
      <c r="E211" s="202"/>
      <c r="F211" s="202"/>
      <c r="G211" s="202"/>
      <c r="H211" s="202"/>
      <c r="I211" s="202">
        <v>2.6971285714285718</v>
      </c>
      <c r="J211" s="202">
        <v>2.6185714285714288</v>
      </c>
      <c r="K211" s="202"/>
      <c r="L211" s="202"/>
      <c r="M211" s="202"/>
      <c r="N211" s="202"/>
      <c r="O211" s="202"/>
      <c r="P211" s="202">
        <v>269.71285714285716</v>
      </c>
      <c r="Q211" s="202">
        <v>123.86876900451496</v>
      </c>
      <c r="R211" s="202">
        <v>4</v>
      </c>
      <c r="S211" s="202"/>
      <c r="T211" s="202"/>
      <c r="U211" s="30"/>
    </row>
    <row r="212" spans="2:21" x14ac:dyDescent="0.45">
      <c r="B212" s="324" t="s">
        <v>1653</v>
      </c>
      <c r="C212" s="30">
        <v>6</v>
      </c>
      <c r="D212" s="202"/>
      <c r="E212" s="202"/>
      <c r="F212" s="202"/>
      <c r="G212" s="202">
        <v>49.041666666666664</v>
      </c>
      <c r="H212" s="202"/>
      <c r="I212" s="202">
        <v>7.2216666666666667</v>
      </c>
      <c r="J212" s="202">
        <v>0</v>
      </c>
      <c r="K212" s="202">
        <v>41.818333333333335</v>
      </c>
      <c r="L212" s="202">
        <v>1.5083333333333331</v>
      </c>
      <c r="M212" s="202">
        <v>0</v>
      </c>
      <c r="N212" s="202">
        <v>0</v>
      </c>
      <c r="O212" s="202">
        <v>6</v>
      </c>
      <c r="P212" s="202">
        <v>0</v>
      </c>
      <c r="Q212" s="202">
        <v>0</v>
      </c>
      <c r="R212" s="202">
        <v>6</v>
      </c>
      <c r="S212" s="202">
        <v>0</v>
      </c>
      <c r="T212" s="202">
        <v>0</v>
      </c>
      <c r="U212" s="30">
        <v>6</v>
      </c>
    </row>
    <row r="213" spans="2:21" x14ac:dyDescent="0.45">
      <c r="B213" s="239" t="s">
        <v>1651</v>
      </c>
      <c r="C213" s="30">
        <v>4</v>
      </c>
      <c r="D213" s="202"/>
      <c r="E213" s="202"/>
      <c r="F213" s="202"/>
      <c r="G213" s="202"/>
      <c r="H213" s="202"/>
      <c r="I213" s="202">
        <v>3.2268428571428576</v>
      </c>
      <c r="J213" s="202">
        <v>3.1328571428571426</v>
      </c>
      <c r="K213" s="202"/>
      <c r="L213" s="202"/>
      <c r="M213" s="202"/>
      <c r="N213" s="202"/>
      <c r="O213" s="202"/>
      <c r="P213" s="202">
        <v>322.68428571428575</v>
      </c>
      <c r="Q213" s="202">
        <v>85.41386208768867</v>
      </c>
      <c r="R213" s="202">
        <v>4</v>
      </c>
      <c r="S213" s="202"/>
      <c r="T213" s="202"/>
      <c r="U213" s="30"/>
    </row>
    <row r="214" spans="2:21" x14ac:dyDescent="0.45">
      <c r="B214" s="324" t="s">
        <v>273</v>
      </c>
      <c r="C214" s="30">
        <v>4</v>
      </c>
      <c r="D214" s="202"/>
      <c r="E214" s="202"/>
      <c r="F214" s="202"/>
      <c r="G214" s="202"/>
      <c r="H214" s="202"/>
      <c r="I214" s="202">
        <v>3.2268428571428576</v>
      </c>
      <c r="J214" s="202">
        <v>3.1328571428571426</v>
      </c>
      <c r="K214" s="202"/>
      <c r="L214" s="202"/>
      <c r="M214" s="202"/>
      <c r="N214" s="202"/>
      <c r="O214" s="202"/>
      <c r="P214" s="202">
        <v>322.68428571428575</v>
      </c>
      <c r="Q214" s="202">
        <v>85.41386208768867</v>
      </c>
      <c r="R214" s="202">
        <v>4</v>
      </c>
      <c r="S214" s="202"/>
      <c r="T214" s="202"/>
      <c r="U214" s="30"/>
    </row>
    <row r="215" spans="2:21" x14ac:dyDescent="0.45">
      <c r="B215" s="238" t="s">
        <v>959</v>
      </c>
      <c r="C215" s="30">
        <v>5</v>
      </c>
      <c r="D215" s="202">
        <v>0.85491000000000006</v>
      </c>
      <c r="E215" s="202">
        <v>0.20860699999999999</v>
      </c>
      <c r="F215" s="202">
        <v>1.063517</v>
      </c>
      <c r="G215" s="202"/>
      <c r="H215" s="202"/>
      <c r="I215" s="202">
        <v>79.930036685058994</v>
      </c>
      <c r="J215" s="202">
        <v>2.689497855875973</v>
      </c>
      <c r="K215" s="202"/>
      <c r="L215" s="202"/>
      <c r="M215" s="202"/>
      <c r="N215" s="202"/>
      <c r="O215" s="202"/>
      <c r="P215" s="202">
        <v>319.72014674023598</v>
      </c>
      <c r="Q215" s="202">
        <v>57.431354610762867</v>
      </c>
      <c r="R215" s="202">
        <v>5</v>
      </c>
      <c r="S215" s="202"/>
      <c r="T215" s="202"/>
      <c r="U215" s="30"/>
    </row>
    <row r="216" spans="2:21" x14ac:dyDescent="0.45">
      <c r="B216" s="239" t="s">
        <v>1649</v>
      </c>
      <c r="C216" s="30">
        <v>5</v>
      </c>
      <c r="D216" s="202">
        <v>0.85491000000000006</v>
      </c>
      <c r="E216" s="202">
        <v>0.20860699999999999</v>
      </c>
      <c r="F216" s="202">
        <v>1.063517</v>
      </c>
      <c r="G216" s="202"/>
      <c r="H216" s="202"/>
      <c r="I216" s="202">
        <v>79.930036685058994</v>
      </c>
      <c r="J216" s="202">
        <v>2.689497855875973</v>
      </c>
      <c r="K216" s="202"/>
      <c r="L216" s="202"/>
      <c r="M216" s="202"/>
      <c r="N216" s="202"/>
      <c r="O216" s="202"/>
      <c r="P216" s="202">
        <v>319.72014674023598</v>
      </c>
      <c r="Q216" s="202">
        <v>57.431354610762867</v>
      </c>
      <c r="R216" s="202">
        <v>5</v>
      </c>
      <c r="S216" s="202"/>
      <c r="T216" s="202"/>
      <c r="U216" s="30"/>
    </row>
    <row r="217" spans="2:21" x14ac:dyDescent="0.45">
      <c r="B217" s="324" t="s">
        <v>264</v>
      </c>
      <c r="C217" s="30">
        <v>5</v>
      </c>
      <c r="D217" s="202">
        <v>0.85491000000000006</v>
      </c>
      <c r="E217" s="202">
        <v>0.20860699999999999</v>
      </c>
      <c r="F217" s="202">
        <v>1.063517</v>
      </c>
      <c r="G217" s="202"/>
      <c r="H217" s="202"/>
      <c r="I217" s="202">
        <v>79.930036685058994</v>
      </c>
      <c r="J217" s="202">
        <v>2.689497855875973</v>
      </c>
      <c r="K217" s="202"/>
      <c r="L217" s="202"/>
      <c r="M217" s="202"/>
      <c r="N217" s="202"/>
      <c r="O217" s="202"/>
      <c r="P217" s="202">
        <v>319.72014674023598</v>
      </c>
      <c r="Q217" s="202">
        <v>57.431354610762867</v>
      </c>
      <c r="R217" s="202">
        <v>5</v>
      </c>
      <c r="S217" s="202"/>
      <c r="T217" s="202"/>
      <c r="U217" s="30"/>
    </row>
    <row r="218" spans="2:21" x14ac:dyDescent="0.45">
      <c r="B218" s="237" t="s">
        <v>395</v>
      </c>
      <c r="C218" s="241">
        <v>240</v>
      </c>
      <c r="D218" s="202">
        <v>0.22828687419999993</v>
      </c>
      <c r="E218" s="202">
        <v>0.29926495200000003</v>
      </c>
      <c r="F218" s="202">
        <v>0.52755182619999996</v>
      </c>
      <c r="G218" s="202">
        <v>67.37819117667388</v>
      </c>
      <c r="H218" s="202">
        <v>1.3342784659439753</v>
      </c>
      <c r="I218" s="202">
        <v>28.328300343774337</v>
      </c>
      <c r="J218" s="202">
        <v>1.5091402574326955</v>
      </c>
      <c r="K218" s="202">
        <v>23.150378589767339</v>
      </c>
      <c r="L218" s="202">
        <v>1.8019868594685562</v>
      </c>
      <c r="M218" s="202">
        <v>409.19092879299768</v>
      </c>
      <c r="N218" s="202">
        <v>127.44999407134834</v>
      </c>
      <c r="O218" s="202">
        <v>4</v>
      </c>
      <c r="P218" s="202">
        <v>123.48436497513293</v>
      </c>
      <c r="Q218" s="202">
        <v>75.975279916658266</v>
      </c>
      <c r="R218" s="202">
        <v>227</v>
      </c>
      <c r="S218" s="202">
        <v>384.75428009449195</v>
      </c>
      <c r="T218" s="202">
        <v>496.20228442221776</v>
      </c>
      <c r="U218" s="30">
        <v>8</v>
      </c>
    </row>
    <row r="219" spans="2:21" x14ac:dyDescent="0.45">
      <c r="B219" s="238" t="s">
        <v>394</v>
      </c>
      <c r="C219" s="241">
        <v>240</v>
      </c>
      <c r="D219" s="202">
        <v>0.22828687419999993</v>
      </c>
      <c r="E219" s="202">
        <v>0.29926495200000003</v>
      </c>
      <c r="F219" s="202">
        <v>0.52755182619999996</v>
      </c>
      <c r="G219" s="202">
        <v>67.37819117667388</v>
      </c>
      <c r="H219" s="202">
        <v>1.3342784659439753</v>
      </c>
      <c r="I219" s="202">
        <v>28.328300343774337</v>
      </c>
      <c r="J219" s="202">
        <v>1.5091402574326955</v>
      </c>
      <c r="K219" s="202">
        <v>23.150378589767339</v>
      </c>
      <c r="L219" s="202">
        <v>1.8019868594685562</v>
      </c>
      <c r="M219" s="202">
        <v>409.19092879299768</v>
      </c>
      <c r="N219" s="202">
        <v>127.44999407134834</v>
      </c>
      <c r="O219" s="202">
        <v>4</v>
      </c>
      <c r="P219" s="202">
        <v>123.48436497513293</v>
      </c>
      <c r="Q219" s="202">
        <v>75.975279916658266</v>
      </c>
      <c r="R219" s="202">
        <v>227</v>
      </c>
      <c r="S219" s="202">
        <v>106.15856018898387</v>
      </c>
      <c r="T219" s="202">
        <v>21.746863861610901</v>
      </c>
      <c r="U219" s="30">
        <v>4</v>
      </c>
    </row>
    <row r="220" spans="2:21" x14ac:dyDescent="0.45">
      <c r="B220" s="239" t="s">
        <v>255</v>
      </c>
      <c r="C220" s="30">
        <v>12</v>
      </c>
      <c r="D220" s="202"/>
      <c r="E220" s="202"/>
      <c r="F220" s="202"/>
      <c r="G220" s="202">
        <v>104.48276470669552</v>
      </c>
      <c r="H220" s="202">
        <v>1.3342784659439753</v>
      </c>
      <c r="I220" s="202">
        <v>36.96503290526362</v>
      </c>
      <c r="J220" s="202">
        <v>0.6163310280697506</v>
      </c>
      <c r="K220" s="202">
        <v>57.011514359069345</v>
      </c>
      <c r="L220" s="202">
        <v>0.71794743787422466</v>
      </c>
      <c r="M220" s="202">
        <v>219.96371517199057</v>
      </c>
      <c r="N220" s="202" t="e">
        <v>#DIV/0!</v>
      </c>
      <c r="O220" s="202">
        <v>1</v>
      </c>
      <c r="P220" s="202">
        <v>117.42387609308061</v>
      </c>
      <c r="Q220" s="202">
        <v>35.31012834149432</v>
      </c>
      <c r="R220" s="202">
        <v>12</v>
      </c>
      <c r="S220" s="202">
        <v>120.02424075593548</v>
      </c>
      <c r="T220" s="202" t="e">
        <v>#DIV/0!</v>
      </c>
      <c r="U220" s="30">
        <v>1</v>
      </c>
    </row>
    <row r="221" spans="2:21" x14ac:dyDescent="0.45">
      <c r="B221" s="324" t="s">
        <v>255</v>
      </c>
      <c r="C221" s="30">
        <v>12</v>
      </c>
      <c r="D221" s="202"/>
      <c r="E221" s="202"/>
      <c r="F221" s="202"/>
      <c r="G221" s="202">
        <v>104.48276470669552</v>
      </c>
      <c r="H221" s="202">
        <v>1.3342784659439753</v>
      </c>
      <c r="I221" s="202">
        <v>36.96503290526362</v>
      </c>
      <c r="J221" s="202">
        <v>0.6163310280697506</v>
      </c>
      <c r="K221" s="202">
        <v>57.011514359069345</v>
      </c>
      <c r="L221" s="202">
        <v>0.71794743787422466</v>
      </c>
      <c r="M221" s="202">
        <v>219.96371517199057</v>
      </c>
      <c r="N221" s="202" t="e">
        <v>#DIV/0!</v>
      </c>
      <c r="O221" s="202">
        <v>1</v>
      </c>
      <c r="P221" s="202">
        <v>117.42387609308061</v>
      </c>
      <c r="Q221" s="202">
        <v>35.31012834149432</v>
      </c>
      <c r="R221" s="202">
        <v>12</v>
      </c>
      <c r="S221" s="202">
        <v>120.02424075593548</v>
      </c>
      <c r="T221" s="202" t="e">
        <v>#DIV/0!</v>
      </c>
      <c r="U221" s="30">
        <v>1</v>
      </c>
    </row>
    <row r="222" spans="2:21" x14ac:dyDescent="0.45">
      <c r="B222" s="239" t="s">
        <v>228</v>
      </c>
      <c r="C222" s="30">
        <v>113</v>
      </c>
      <c r="D222" s="202"/>
      <c r="E222" s="202"/>
      <c r="F222" s="202"/>
      <c r="G222" s="202">
        <v>55.01</v>
      </c>
      <c r="H222" s="202"/>
      <c r="I222" s="202">
        <v>34.282908395635829</v>
      </c>
      <c r="J222" s="202">
        <v>1.9729411764705882</v>
      </c>
      <c r="K222" s="202">
        <v>11.863333333333335</v>
      </c>
      <c r="L222" s="202">
        <v>2.1633333333333336</v>
      </c>
      <c r="M222" s="202">
        <v>472.26666666666665</v>
      </c>
      <c r="N222" s="202">
        <v>22.225193662450163</v>
      </c>
      <c r="O222" s="202">
        <v>3</v>
      </c>
      <c r="P222" s="202">
        <v>124.89241434908915</v>
      </c>
      <c r="Q222" s="202">
        <v>56.43925634624906</v>
      </c>
      <c r="R222" s="202">
        <v>110</v>
      </c>
      <c r="S222" s="202">
        <v>101.53666666666668</v>
      </c>
      <c r="T222" s="202">
        <v>24.10845771370149</v>
      </c>
      <c r="U222" s="30">
        <v>3</v>
      </c>
    </row>
    <row r="223" spans="2:21" x14ac:dyDescent="0.45">
      <c r="B223" s="324" t="s">
        <v>228</v>
      </c>
      <c r="C223" s="30">
        <v>1</v>
      </c>
      <c r="D223" s="202"/>
      <c r="E223" s="202"/>
      <c r="F223" s="202"/>
      <c r="G223" s="202"/>
      <c r="H223" s="202"/>
      <c r="I223" s="202">
        <v>28.67896979287632</v>
      </c>
      <c r="J223" s="202"/>
      <c r="K223" s="202"/>
      <c r="L223" s="202"/>
      <c r="M223" s="202"/>
      <c r="N223" s="202"/>
      <c r="O223" s="202"/>
      <c r="P223" s="202">
        <v>95.596565976254396</v>
      </c>
      <c r="Q223" s="202" t="e">
        <v>#DIV/0!</v>
      </c>
      <c r="R223" s="202">
        <v>1</v>
      </c>
      <c r="S223" s="202"/>
      <c r="T223" s="202"/>
      <c r="U223" s="30"/>
    </row>
    <row r="224" spans="2:21" x14ac:dyDescent="0.45">
      <c r="B224" s="324" t="s">
        <v>261</v>
      </c>
      <c r="C224" s="30">
        <v>95</v>
      </c>
      <c r="D224" s="202"/>
      <c r="E224" s="202"/>
      <c r="F224" s="202"/>
      <c r="G224" s="202"/>
      <c r="H224" s="202"/>
      <c r="I224" s="202">
        <v>37.718417933969107</v>
      </c>
      <c r="J224" s="202">
        <v>1.1000000000000001</v>
      </c>
      <c r="K224" s="202"/>
      <c r="L224" s="202"/>
      <c r="M224" s="202"/>
      <c r="N224" s="202"/>
      <c r="O224" s="202"/>
      <c r="P224" s="202">
        <v>123.37764906833561</v>
      </c>
      <c r="Q224" s="202">
        <v>31.470668132611841</v>
      </c>
      <c r="R224" s="202">
        <v>94</v>
      </c>
      <c r="S224" s="202"/>
      <c r="T224" s="202"/>
      <c r="U224" s="30"/>
    </row>
    <row r="225" spans="2:21" x14ac:dyDescent="0.45">
      <c r="B225" s="324" t="s">
        <v>1654</v>
      </c>
      <c r="C225" s="30">
        <v>15</v>
      </c>
      <c r="D225" s="202"/>
      <c r="E225" s="202"/>
      <c r="F225" s="202"/>
      <c r="G225" s="202">
        <v>55.01</v>
      </c>
      <c r="H225" s="202"/>
      <c r="I225" s="202">
        <v>11.370803571428571</v>
      </c>
      <c r="J225" s="202">
        <v>2.2564285714285717</v>
      </c>
      <c r="K225" s="202">
        <v>11.863333333333335</v>
      </c>
      <c r="L225" s="202">
        <v>2.1633333333333336</v>
      </c>
      <c r="M225" s="202">
        <v>472.26666666666665</v>
      </c>
      <c r="N225" s="202">
        <v>22.225193662450163</v>
      </c>
      <c r="O225" s="202">
        <v>3</v>
      </c>
      <c r="P225" s="202">
        <v>136.33800000000002</v>
      </c>
      <c r="Q225" s="202">
        <v>134.18032789176979</v>
      </c>
      <c r="R225" s="202">
        <v>15</v>
      </c>
      <c r="S225" s="202">
        <v>101.53666666666668</v>
      </c>
      <c r="T225" s="202">
        <v>24.10845771370149</v>
      </c>
      <c r="U225" s="30">
        <v>3</v>
      </c>
    </row>
    <row r="226" spans="2:21" x14ac:dyDescent="0.45">
      <c r="B226" s="324" t="s">
        <v>263</v>
      </c>
      <c r="C226" s="30">
        <v>2</v>
      </c>
      <c r="D226" s="202"/>
      <c r="E226" s="202"/>
      <c r="F226" s="202"/>
      <c r="G226" s="202"/>
      <c r="H226" s="202"/>
      <c r="I226" s="202"/>
      <c r="J226" s="202">
        <v>0.42500000000000004</v>
      </c>
      <c r="K226" s="202"/>
      <c r="L226" s="202"/>
      <c r="M226" s="202"/>
      <c r="N226" s="202"/>
      <c r="O226" s="202"/>
      <c r="P226" s="202"/>
      <c r="Q226" s="202"/>
      <c r="R226" s="202"/>
      <c r="S226" s="202"/>
      <c r="T226" s="202"/>
      <c r="U226" s="30"/>
    </row>
    <row r="227" spans="2:21" x14ac:dyDescent="0.45">
      <c r="B227" s="239" t="s">
        <v>1640</v>
      </c>
      <c r="C227" s="30">
        <v>12</v>
      </c>
      <c r="D227" s="202"/>
      <c r="E227" s="202"/>
      <c r="F227" s="202"/>
      <c r="G227" s="202"/>
      <c r="H227" s="202"/>
      <c r="I227" s="202">
        <v>1.8941574594155848</v>
      </c>
      <c r="J227" s="202">
        <v>1.8829626623376627</v>
      </c>
      <c r="K227" s="202"/>
      <c r="L227" s="202"/>
      <c r="M227" s="202"/>
      <c r="N227" s="202"/>
      <c r="O227" s="202"/>
      <c r="P227" s="202">
        <v>193.94515422077922</v>
      </c>
      <c r="Q227" s="202">
        <v>187.82158467203229</v>
      </c>
      <c r="R227" s="202">
        <v>8</v>
      </c>
      <c r="S227" s="202"/>
      <c r="T227" s="202"/>
      <c r="U227" s="30"/>
    </row>
    <row r="228" spans="2:21" x14ac:dyDescent="0.45">
      <c r="B228" s="324" t="s">
        <v>276</v>
      </c>
      <c r="C228" s="30">
        <v>12</v>
      </c>
      <c r="D228" s="202"/>
      <c r="E228" s="202"/>
      <c r="F228" s="202"/>
      <c r="G228" s="202"/>
      <c r="H228" s="202"/>
      <c r="I228" s="202">
        <v>1.8941574594155848</v>
      </c>
      <c r="J228" s="202">
        <v>1.8829626623376627</v>
      </c>
      <c r="K228" s="202"/>
      <c r="L228" s="202"/>
      <c r="M228" s="202"/>
      <c r="N228" s="202"/>
      <c r="O228" s="202"/>
      <c r="P228" s="202">
        <v>193.94515422077922</v>
      </c>
      <c r="Q228" s="202">
        <v>187.82158467203229</v>
      </c>
      <c r="R228" s="202">
        <v>8</v>
      </c>
      <c r="S228" s="202"/>
      <c r="T228" s="202"/>
      <c r="U228" s="30"/>
    </row>
    <row r="229" spans="2:21" x14ac:dyDescent="0.45">
      <c r="B229" s="239" t="s">
        <v>275</v>
      </c>
      <c r="C229" s="30">
        <v>55</v>
      </c>
      <c r="D229" s="202"/>
      <c r="E229" s="202"/>
      <c r="F229" s="202"/>
      <c r="G229" s="202"/>
      <c r="H229" s="202"/>
      <c r="I229" s="202">
        <v>17.163553680754184</v>
      </c>
      <c r="J229" s="202">
        <v>1.0041884740259739</v>
      </c>
      <c r="K229" s="202"/>
      <c r="L229" s="202"/>
      <c r="M229" s="202"/>
      <c r="N229" s="202"/>
      <c r="O229" s="202"/>
      <c r="P229" s="202">
        <v>100.64407437110901</v>
      </c>
      <c r="Q229" s="202">
        <v>80.792654250492362</v>
      </c>
      <c r="R229" s="202">
        <v>55</v>
      </c>
      <c r="S229" s="202"/>
      <c r="T229" s="202"/>
      <c r="U229" s="30"/>
    </row>
    <row r="230" spans="2:21" x14ac:dyDescent="0.45">
      <c r="B230" s="324" t="s">
        <v>275</v>
      </c>
      <c r="C230" s="30">
        <v>55</v>
      </c>
      <c r="D230" s="202"/>
      <c r="E230" s="202"/>
      <c r="F230" s="202"/>
      <c r="G230" s="202"/>
      <c r="H230" s="202"/>
      <c r="I230" s="202">
        <v>17.163553680754184</v>
      </c>
      <c r="J230" s="202">
        <v>1.0041884740259739</v>
      </c>
      <c r="K230" s="202"/>
      <c r="L230" s="202"/>
      <c r="M230" s="202"/>
      <c r="N230" s="202"/>
      <c r="O230" s="202"/>
      <c r="P230" s="202">
        <v>100.64407437110901</v>
      </c>
      <c r="Q230" s="202">
        <v>80.792654250492362</v>
      </c>
      <c r="R230" s="202">
        <v>55</v>
      </c>
      <c r="S230" s="202"/>
      <c r="T230" s="202"/>
      <c r="U230" s="30"/>
    </row>
    <row r="231" spans="2:21" x14ac:dyDescent="0.45">
      <c r="B231" s="239" t="s">
        <v>245</v>
      </c>
      <c r="C231" s="30">
        <v>8</v>
      </c>
      <c r="D231" s="202"/>
      <c r="E231" s="202"/>
      <c r="F231" s="202"/>
      <c r="G231" s="202"/>
      <c r="H231" s="202"/>
      <c r="I231" s="202">
        <v>44.876081716471049</v>
      </c>
      <c r="J231" s="202"/>
      <c r="K231" s="202"/>
      <c r="L231" s="202"/>
      <c r="M231" s="202"/>
      <c r="N231" s="202"/>
      <c r="O231" s="202"/>
      <c r="P231" s="202">
        <v>149.58693905490347</v>
      </c>
      <c r="Q231" s="202">
        <v>14.053228752804564</v>
      </c>
      <c r="R231" s="202">
        <v>8</v>
      </c>
      <c r="S231" s="202"/>
      <c r="T231" s="202"/>
      <c r="U231" s="30"/>
    </row>
    <row r="232" spans="2:21" x14ac:dyDescent="0.45">
      <c r="B232" s="324" t="s">
        <v>245</v>
      </c>
      <c r="C232" s="30">
        <v>8</v>
      </c>
      <c r="D232" s="202"/>
      <c r="E232" s="202"/>
      <c r="F232" s="202"/>
      <c r="G232" s="202"/>
      <c r="H232" s="202"/>
      <c r="I232" s="202">
        <v>44.876081716471049</v>
      </c>
      <c r="J232" s="202"/>
      <c r="K232" s="202"/>
      <c r="L232" s="202"/>
      <c r="M232" s="202"/>
      <c r="N232" s="202"/>
      <c r="O232" s="202"/>
      <c r="P232" s="202">
        <v>149.58693905490347</v>
      </c>
      <c r="Q232" s="202">
        <v>14.053228752804564</v>
      </c>
      <c r="R232" s="202">
        <v>8</v>
      </c>
      <c r="S232" s="202"/>
      <c r="T232" s="202"/>
      <c r="U232" s="30"/>
    </row>
    <row r="233" spans="2:21" x14ac:dyDescent="0.45">
      <c r="B233" s="239" t="s">
        <v>1655</v>
      </c>
      <c r="C233" s="30">
        <v>13</v>
      </c>
      <c r="D233" s="202"/>
      <c r="E233" s="202"/>
      <c r="F233" s="202"/>
      <c r="G233" s="202"/>
      <c r="H233" s="202"/>
      <c r="I233" s="202">
        <v>35.454259325727079</v>
      </c>
      <c r="J233" s="202">
        <v>0.38</v>
      </c>
      <c r="K233" s="202"/>
      <c r="L233" s="202"/>
      <c r="M233" s="202"/>
      <c r="N233" s="202"/>
      <c r="O233" s="202"/>
      <c r="P233" s="202">
        <v>118.18086441909026</v>
      </c>
      <c r="Q233" s="202">
        <v>25.365968334407054</v>
      </c>
      <c r="R233" s="202">
        <v>11</v>
      </c>
      <c r="S233" s="202"/>
      <c r="T233" s="202"/>
      <c r="U233" s="30"/>
    </row>
    <row r="234" spans="2:21" x14ac:dyDescent="0.45">
      <c r="B234" s="324" t="s">
        <v>193</v>
      </c>
      <c r="C234" s="30">
        <v>13</v>
      </c>
      <c r="D234" s="202"/>
      <c r="E234" s="202"/>
      <c r="F234" s="202"/>
      <c r="G234" s="202"/>
      <c r="H234" s="202"/>
      <c r="I234" s="202">
        <v>35.454259325727079</v>
      </c>
      <c r="J234" s="202">
        <v>0.38</v>
      </c>
      <c r="K234" s="202"/>
      <c r="L234" s="202"/>
      <c r="M234" s="202"/>
      <c r="N234" s="202"/>
      <c r="O234" s="202"/>
      <c r="P234" s="202">
        <v>118.18086441909026</v>
      </c>
      <c r="Q234" s="202">
        <v>25.365968334407054</v>
      </c>
      <c r="R234" s="202">
        <v>11</v>
      </c>
      <c r="S234" s="202"/>
      <c r="T234" s="202"/>
      <c r="U234" s="30"/>
    </row>
    <row r="235" spans="2:21" x14ac:dyDescent="0.45">
      <c r="B235" s="239" t="s">
        <v>213</v>
      </c>
      <c r="C235" s="30">
        <v>15</v>
      </c>
      <c r="D235" s="202"/>
      <c r="E235" s="202"/>
      <c r="F235" s="202"/>
      <c r="G235" s="202"/>
      <c r="H235" s="202"/>
      <c r="I235" s="202">
        <v>19.520930421214839</v>
      </c>
      <c r="J235" s="202">
        <v>2.9019999999999997</v>
      </c>
      <c r="K235" s="202"/>
      <c r="L235" s="202"/>
      <c r="M235" s="202"/>
      <c r="N235" s="202"/>
      <c r="O235" s="202"/>
      <c r="P235" s="202">
        <v>123.85461473738282</v>
      </c>
      <c r="Q235" s="202">
        <v>107.98032246086878</v>
      </c>
      <c r="R235" s="202">
        <v>15</v>
      </c>
      <c r="S235" s="202"/>
      <c r="T235" s="202"/>
      <c r="U235" s="30"/>
    </row>
    <row r="236" spans="2:21" x14ac:dyDescent="0.45">
      <c r="B236" s="324" t="s">
        <v>243</v>
      </c>
      <c r="C236" s="30">
        <v>3</v>
      </c>
      <c r="D236" s="202"/>
      <c r="E236" s="202"/>
      <c r="F236" s="202"/>
      <c r="G236" s="202"/>
      <c r="H236" s="202"/>
      <c r="I236" s="202">
        <v>1.4945300000000001</v>
      </c>
      <c r="J236" s="202">
        <v>2.9019999999999997</v>
      </c>
      <c r="K236" s="202"/>
      <c r="L236" s="202"/>
      <c r="M236" s="202"/>
      <c r="N236" s="202"/>
      <c r="O236" s="202"/>
      <c r="P236" s="202">
        <v>298.90600000000001</v>
      </c>
      <c r="Q236" s="202">
        <v>123.07064811725007</v>
      </c>
      <c r="R236" s="202">
        <v>3</v>
      </c>
      <c r="S236" s="202"/>
      <c r="T236" s="202"/>
      <c r="U236" s="30"/>
    </row>
    <row r="237" spans="2:21" x14ac:dyDescent="0.45">
      <c r="B237" s="324" t="s">
        <v>244</v>
      </c>
      <c r="C237" s="30">
        <v>12</v>
      </c>
      <c r="D237" s="202"/>
      <c r="E237" s="202"/>
      <c r="F237" s="202"/>
      <c r="G237" s="202"/>
      <c r="H237" s="202"/>
      <c r="I237" s="202">
        <v>24.02753052651855</v>
      </c>
      <c r="J237" s="202"/>
      <c r="K237" s="202"/>
      <c r="L237" s="202"/>
      <c r="M237" s="202"/>
      <c r="N237" s="202"/>
      <c r="O237" s="202"/>
      <c r="P237" s="202">
        <v>80.091768421728503</v>
      </c>
      <c r="Q237" s="202">
        <v>40.488526576494181</v>
      </c>
      <c r="R237" s="202">
        <v>12</v>
      </c>
      <c r="S237" s="202"/>
      <c r="T237" s="202"/>
      <c r="U237" s="30"/>
    </row>
    <row r="238" spans="2:21" x14ac:dyDescent="0.45">
      <c r="B238" s="239" t="s">
        <v>1649</v>
      </c>
      <c r="C238" s="30">
        <v>9</v>
      </c>
      <c r="D238" s="202">
        <v>0.22828687419999993</v>
      </c>
      <c r="E238" s="202">
        <v>0.29926495200000003</v>
      </c>
      <c r="F238" s="202">
        <v>0.52755182619999996</v>
      </c>
      <c r="G238" s="202"/>
      <c r="H238" s="202"/>
      <c r="I238" s="202">
        <v>27.936552183170377</v>
      </c>
      <c r="J238" s="202">
        <v>2.1277499999999998</v>
      </c>
      <c r="K238" s="202"/>
      <c r="L238" s="202"/>
      <c r="M238" s="202"/>
      <c r="N238" s="202"/>
      <c r="O238" s="202"/>
      <c r="P238" s="202">
        <v>180.27614894390126</v>
      </c>
      <c r="Q238" s="202">
        <v>101.76768245543583</v>
      </c>
      <c r="R238" s="202">
        <v>8</v>
      </c>
      <c r="S238" s="202"/>
      <c r="T238" s="202"/>
      <c r="U238" s="30"/>
    </row>
    <row r="239" spans="2:21" x14ac:dyDescent="0.45">
      <c r="B239" s="324" t="s">
        <v>266</v>
      </c>
      <c r="C239" s="30">
        <v>4</v>
      </c>
      <c r="D239" s="202">
        <v>0.22828687419999993</v>
      </c>
      <c r="E239" s="202">
        <v>0.29926495200000003</v>
      </c>
      <c r="F239" s="202">
        <v>0.52755182619999996</v>
      </c>
      <c r="G239" s="202"/>
      <c r="H239" s="202"/>
      <c r="I239" s="202">
        <v>1.4598533333333334</v>
      </c>
      <c r="J239" s="202">
        <v>2.1277499999999998</v>
      </c>
      <c r="K239" s="202"/>
      <c r="L239" s="202"/>
      <c r="M239" s="202"/>
      <c r="N239" s="202"/>
      <c r="O239" s="202"/>
      <c r="P239" s="202">
        <v>237.27766666666665</v>
      </c>
      <c r="Q239" s="202">
        <v>168.6704908285185</v>
      </c>
      <c r="R239" s="202">
        <v>3</v>
      </c>
      <c r="S239" s="202"/>
      <c r="T239" s="202"/>
      <c r="U239" s="30"/>
    </row>
    <row r="240" spans="2:21" x14ac:dyDescent="0.45">
      <c r="B240" s="324" t="s">
        <v>265</v>
      </c>
      <c r="C240" s="30">
        <v>5</v>
      </c>
      <c r="D240" s="202"/>
      <c r="E240" s="202"/>
      <c r="F240" s="202"/>
      <c r="G240" s="202"/>
      <c r="H240" s="202"/>
      <c r="I240" s="202">
        <v>43.822571493072601</v>
      </c>
      <c r="J240" s="202"/>
      <c r="K240" s="202"/>
      <c r="L240" s="202"/>
      <c r="M240" s="202"/>
      <c r="N240" s="202"/>
      <c r="O240" s="202"/>
      <c r="P240" s="202">
        <v>146.07523831024201</v>
      </c>
      <c r="Q240" s="202">
        <v>0.53124496054171078</v>
      </c>
      <c r="R240" s="202">
        <v>5</v>
      </c>
      <c r="S240" s="202"/>
      <c r="T240" s="202"/>
      <c r="U240" s="30"/>
    </row>
    <row r="241" spans="2:21" x14ac:dyDescent="0.45">
      <c r="B241" s="239" t="s">
        <v>1647</v>
      </c>
      <c r="C241" s="30">
        <v>1</v>
      </c>
      <c r="D241" s="202"/>
      <c r="E241" s="202"/>
      <c r="F241" s="202"/>
      <c r="G241" s="202"/>
      <c r="H241" s="202"/>
      <c r="I241" s="202"/>
      <c r="J241" s="202"/>
      <c r="K241" s="202"/>
      <c r="L241" s="202"/>
      <c r="M241" s="202"/>
      <c r="N241" s="202"/>
      <c r="O241" s="202"/>
      <c r="P241" s="202"/>
      <c r="Q241" s="202"/>
      <c r="R241" s="202"/>
      <c r="S241" s="202"/>
      <c r="T241" s="202"/>
      <c r="U241" s="30"/>
    </row>
    <row r="242" spans="2:21" x14ac:dyDescent="0.45">
      <c r="B242" s="324" t="s">
        <v>267</v>
      </c>
      <c r="C242" s="30">
        <v>1</v>
      </c>
      <c r="D242" s="202"/>
      <c r="E242" s="202"/>
      <c r="F242" s="202"/>
      <c r="G242" s="202"/>
      <c r="H242" s="202"/>
      <c r="I242" s="202"/>
      <c r="J242" s="202"/>
      <c r="K242" s="202"/>
      <c r="L242" s="202"/>
      <c r="M242" s="202"/>
      <c r="N242" s="202"/>
      <c r="O242" s="202"/>
      <c r="P242" s="202"/>
      <c r="Q242" s="202"/>
      <c r="R242" s="202"/>
      <c r="S242" s="202"/>
      <c r="T242" s="202"/>
      <c r="U242" s="30"/>
    </row>
    <row r="243" spans="2:21" x14ac:dyDescent="0.45">
      <c r="B243" s="239" t="s">
        <v>1656</v>
      </c>
      <c r="C243" s="30">
        <v>2</v>
      </c>
      <c r="D243" s="202"/>
      <c r="E243" s="202"/>
      <c r="F243" s="202"/>
      <c r="G243" s="202"/>
      <c r="H243" s="202"/>
      <c r="I243" s="202"/>
      <c r="J243" s="202">
        <v>0.38</v>
      </c>
      <c r="K243" s="202"/>
      <c r="L243" s="202"/>
      <c r="M243" s="202"/>
      <c r="N243" s="202"/>
      <c r="O243" s="202"/>
      <c r="P243" s="202"/>
      <c r="Q243" s="202"/>
      <c r="R243" s="202"/>
      <c r="S243" s="202"/>
      <c r="T243" s="202"/>
      <c r="U243" s="30"/>
    </row>
    <row r="244" spans="2:21" x14ac:dyDescent="0.45">
      <c r="B244" s="324" t="s">
        <v>253</v>
      </c>
      <c r="C244" s="30">
        <v>2</v>
      </c>
      <c r="D244" s="202"/>
      <c r="E244" s="202"/>
      <c r="F244" s="202"/>
      <c r="G244" s="202"/>
      <c r="H244" s="202"/>
      <c r="I244" s="202"/>
      <c r="J244" s="202">
        <v>0.38</v>
      </c>
      <c r="K244" s="202"/>
      <c r="L244" s="202"/>
      <c r="M244" s="202"/>
      <c r="N244" s="202"/>
      <c r="O244" s="202"/>
      <c r="P244" s="202"/>
      <c r="Q244" s="202"/>
      <c r="R244" s="202"/>
      <c r="S244" s="202"/>
      <c r="T244" s="202"/>
      <c r="U244" s="30"/>
    </row>
    <row r="245" spans="2:21" x14ac:dyDescent="0.45">
      <c r="B245" s="238" t="s">
        <v>1641</v>
      </c>
      <c r="C245" s="30"/>
      <c r="D245" s="202"/>
      <c r="E245" s="202"/>
      <c r="F245" s="202"/>
      <c r="G245" s="202"/>
      <c r="H245" s="202"/>
      <c r="I245" s="202"/>
      <c r="J245" s="202"/>
      <c r="K245" s="202"/>
      <c r="L245" s="202"/>
      <c r="M245" s="202"/>
      <c r="N245" s="202"/>
      <c r="O245" s="202"/>
      <c r="P245" s="202"/>
      <c r="Q245" s="202"/>
      <c r="R245" s="202"/>
      <c r="S245" s="202">
        <v>663.35</v>
      </c>
      <c r="T245" s="202">
        <v>605.85299922230854</v>
      </c>
      <c r="U245" s="30">
        <v>4</v>
      </c>
    </row>
    <row r="246" spans="2:21" x14ac:dyDescent="0.45">
      <c r="B246" s="239" t="s">
        <v>1641</v>
      </c>
      <c r="C246" s="30"/>
      <c r="D246" s="202"/>
      <c r="E246" s="202"/>
      <c r="F246" s="202"/>
      <c r="G246" s="202"/>
      <c r="H246" s="202"/>
      <c r="I246" s="202"/>
      <c r="J246" s="202"/>
      <c r="K246" s="202"/>
      <c r="L246" s="202"/>
      <c r="M246" s="202"/>
      <c r="N246" s="202"/>
      <c r="O246" s="202"/>
      <c r="P246" s="202"/>
      <c r="Q246" s="202"/>
      <c r="R246" s="202"/>
      <c r="S246" s="202">
        <v>663.35</v>
      </c>
      <c r="T246" s="202">
        <v>605.85299922230854</v>
      </c>
      <c r="U246" s="30">
        <v>4</v>
      </c>
    </row>
    <row r="247" spans="2:21" x14ac:dyDescent="0.45">
      <c r="B247" s="324" t="s">
        <v>1641</v>
      </c>
      <c r="C247" s="30"/>
      <c r="D247" s="202"/>
      <c r="E247" s="202"/>
      <c r="F247" s="202"/>
      <c r="G247" s="202"/>
      <c r="H247" s="202"/>
      <c r="I247" s="202"/>
      <c r="J247" s="202"/>
      <c r="K247" s="202"/>
      <c r="L247" s="202"/>
      <c r="M247" s="202"/>
      <c r="N247" s="202"/>
      <c r="O247" s="202"/>
      <c r="P247" s="202"/>
      <c r="Q247" s="202"/>
      <c r="R247" s="202"/>
      <c r="S247" s="202">
        <v>663.35</v>
      </c>
      <c r="T247" s="202">
        <v>605.85299922230854</v>
      </c>
      <c r="U247" s="30">
        <v>4</v>
      </c>
    </row>
    <row r="248" spans="2:21" x14ac:dyDescent="0.45">
      <c r="B248" s="237" t="s">
        <v>613</v>
      </c>
      <c r="C248" s="241">
        <v>5</v>
      </c>
      <c r="D248" s="202"/>
      <c r="E248" s="202"/>
      <c r="F248" s="202"/>
      <c r="G248" s="202"/>
      <c r="H248" s="202"/>
      <c r="I248" s="202">
        <v>0.67599999999999993</v>
      </c>
      <c r="J248" s="202">
        <v>0.13439999999999999</v>
      </c>
      <c r="K248" s="202"/>
      <c r="L248" s="202"/>
      <c r="M248" s="202"/>
      <c r="N248" s="202"/>
      <c r="O248" s="202"/>
      <c r="P248" s="202">
        <v>13.504000000000001</v>
      </c>
      <c r="Q248" s="202">
        <v>8.9454865714504272</v>
      </c>
      <c r="R248" s="202">
        <v>5</v>
      </c>
      <c r="S248" s="202"/>
      <c r="T248" s="202"/>
      <c r="U248" s="30"/>
    </row>
    <row r="249" spans="2:21" x14ac:dyDescent="0.45">
      <c r="B249" s="238" t="s">
        <v>612</v>
      </c>
      <c r="C249" s="30">
        <v>5</v>
      </c>
      <c r="D249" s="202"/>
      <c r="E249" s="202"/>
      <c r="F249" s="202"/>
      <c r="G249" s="202"/>
      <c r="H249" s="202"/>
      <c r="I249" s="202">
        <v>0.67599999999999993</v>
      </c>
      <c r="J249" s="202">
        <v>0.13439999999999999</v>
      </c>
      <c r="K249" s="202"/>
      <c r="L249" s="202"/>
      <c r="M249" s="202"/>
      <c r="N249" s="202"/>
      <c r="O249" s="202"/>
      <c r="P249" s="202">
        <v>13.504000000000001</v>
      </c>
      <c r="Q249" s="202">
        <v>8.9454865714504272</v>
      </c>
      <c r="R249" s="202">
        <v>5</v>
      </c>
      <c r="S249" s="202"/>
      <c r="T249" s="202"/>
      <c r="U249" s="30"/>
    </row>
    <row r="250" spans="2:21" x14ac:dyDescent="0.45">
      <c r="B250" s="239" t="s">
        <v>1640</v>
      </c>
      <c r="C250" s="30">
        <v>3</v>
      </c>
      <c r="D250" s="202"/>
      <c r="E250" s="202"/>
      <c r="F250" s="202"/>
      <c r="G250" s="202"/>
      <c r="H250" s="202"/>
      <c r="I250" s="202">
        <v>0.82333333333333325</v>
      </c>
      <c r="J250" s="202">
        <v>0.16466666666666666</v>
      </c>
      <c r="K250" s="202"/>
      <c r="L250" s="202"/>
      <c r="M250" s="202"/>
      <c r="N250" s="202"/>
      <c r="O250" s="202"/>
      <c r="P250" s="202">
        <v>16.436666666666667</v>
      </c>
      <c r="Q250" s="202">
        <v>11.236824877754982</v>
      </c>
      <c r="R250" s="202">
        <v>3</v>
      </c>
      <c r="S250" s="202"/>
      <c r="T250" s="202"/>
      <c r="U250" s="30"/>
    </row>
    <row r="251" spans="2:21" x14ac:dyDescent="0.45">
      <c r="B251" s="324" t="s">
        <v>280</v>
      </c>
      <c r="C251" s="30">
        <v>3</v>
      </c>
      <c r="D251" s="202"/>
      <c r="E251" s="202"/>
      <c r="F251" s="202"/>
      <c r="G251" s="202"/>
      <c r="H251" s="202"/>
      <c r="I251" s="202">
        <v>0.82333333333333325</v>
      </c>
      <c r="J251" s="202">
        <v>0.16466666666666666</v>
      </c>
      <c r="K251" s="202"/>
      <c r="L251" s="202"/>
      <c r="M251" s="202"/>
      <c r="N251" s="202"/>
      <c r="O251" s="202"/>
      <c r="P251" s="202">
        <v>16.436666666666667</v>
      </c>
      <c r="Q251" s="202">
        <v>11.236824877754982</v>
      </c>
      <c r="R251" s="202">
        <v>3</v>
      </c>
      <c r="S251" s="202"/>
      <c r="T251" s="202"/>
      <c r="U251" s="30"/>
    </row>
    <row r="252" spans="2:21" x14ac:dyDescent="0.45">
      <c r="B252" s="239" t="s">
        <v>275</v>
      </c>
      <c r="C252" s="30">
        <v>2</v>
      </c>
      <c r="D252" s="202"/>
      <c r="E252" s="202"/>
      <c r="F252" s="202"/>
      <c r="G252" s="202"/>
      <c r="H252" s="202"/>
      <c r="I252" s="202">
        <v>0.45500000000000002</v>
      </c>
      <c r="J252" s="202">
        <v>8.8999999999999996E-2</v>
      </c>
      <c r="K252" s="202"/>
      <c r="L252" s="202"/>
      <c r="M252" s="202"/>
      <c r="N252" s="202"/>
      <c r="O252" s="202"/>
      <c r="P252" s="202">
        <v>9.1050000000000004</v>
      </c>
      <c r="Q252" s="202">
        <v>1.7465537495307677</v>
      </c>
      <c r="R252" s="202">
        <v>2</v>
      </c>
      <c r="S252" s="202"/>
      <c r="T252" s="202"/>
      <c r="U252" s="30"/>
    </row>
    <row r="253" spans="2:21" x14ac:dyDescent="0.45">
      <c r="B253" s="324" t="s">
        <v>275</v>
      </c>
      <c r="C253" s="30">
        <v>2</v>
      </c>
      <c r="D253" s="202"/>
      <c r="E253" s="202"/>
      <c r="F253" s="202"/>
      <c r="G253" s="202"/>
      <c r="H253" s="202"/>
      <c r="I253" s="202">
        <v>0.45500000000000002</v>
      </c>
      <c r="J253" s="202">
        <v>8.8999999999999996E-2</v>
      </c>
      <c r="K253" s="202"/>
      <c r="L253" s="202"/>
      <c r="M253" s="202"/>
      <c r="N253" s="202"/>
      <c r="O253" s="202"/>
      <c r="P253" s="202">
        <v>9.1050000000000004</v>
      </c>
      <c r="Q253" s="202">
        <v>1.7465537495307677</v>
      </c>
      <c r="R253" s="202">
        <v>2</v>
      </c>
      <c r="S253" s="202"/>
      <c r="T253" s="202"/>
      <c r="U253" s="30"/>
    </row>
    <row r="254" spans="2:21" x14ac:dyDescent="0.45">
      <c r="B254" s="237" t="s">
        <v>426</v>
      </c>
      <c r="C254" s="241">
        <v>480</v>
      </c>
      <c r="D254" s="202">
        <v>0.5418203601834638</v>
      </c>
      <c r="E254" s="202">
        <v>0.8050319592938715</v>
      </c>
      <c r="F254" s="202">
        <v>1.3764663413412543</v>
      </c>
      <c r="G254" s="202">
        <v>189.75413807782877</v>
      </c>
      <c r="H254" s="202">
        <v>8.2159973491785507</v>
      </c>
      <c r="I254" s="202">
        <v>25.439195379405835</v>
      </c>
      <c r="J254" s="202">
        <v>1.2126703368348937</v>
      </c>
      <c r="K254" s="202">
        <v>207.48682998990688</v>
      </c>
      <c r="L254" s="202">
        <v>6.978497594950257</v>
      </c>
      <c r="M254" s="202">
        <v>855.44510547178709</v>
      </c>
      <c r="N254" s="202">
        <v>490.54409874965745</v>
      </c>
      <c r="O254" s="202">
        <v>236</v>
      </c>
      <c r="P254" s="202">
        <v>114.69903670824708</v>
      </c>
      <c r="Q254" s="202">
        <v>94.888414533284134</v>
      </c>
      <c r="R254" s="202">
        <v>390</v>
      </c>
      <c r="S254" s="202">
        <v>741.49158307766299</v>
      </c>
      <c r="T254" s="202">
        <v>496.08321254895105</v>
      </c>
      <c r="U254" s="30">
        <v>240</v>
      </c>
    </row>
    <row r="255" spans="2:21" x14ac:dyDescent="0.45">
      <c r="B255" s="238" t="s">
        <v>394</v>
      </c>
      <c r="C255" s="241">
        <v>193</v>
      </c>
      <c r="D255" s="202">
        <v>0.86098117394233897</v>
      </c>
      <c r="E255" s="202">
        <v>1.0581278934089595</v>
      </c>
      <c r="F255" s="202">
        <v>2.0507867649014742</v>
      </c>
      <c r="G255" s="202">
        <v>116.34490269596229</v>
      </c>
      <c r="H255" s="202">
        <v>9.6705665731043489</v>
      </c>
      <c r="I255" s="202">
        <v>31.220585028517046</v>
      </c>
      <c r="J255" s="202">
        <v>1.8562106434829868</v>
      </c>
      <c r="K255" s="202">
        <v>86.651053956197387</v>
      </c>
      <c r="L255" s="202">
        <v>6.7847024666962223</v>
      </c>
      <c r="M255" s="202">
        <v>754.79931109750078</v>
      </c>
      <c r="N255" s="202">
        <v>393.75066701884322</v>
      </c>
      <c r="O255" s="202">
        <v>90</v>
      </c>
      <c r="P255" s="202">
        <v>143.33538411598053</v>
      </c>
      <c r="Q255" s="202">
        <v>84.680454554009373</v>
      </c>
      <c r="R255" s="202">
        <v>180</v>
      </c>
      <c r="S255" s="202">
        <v>617.67010142915501</v>
      </c>
      <c r="T255" s="202">
        <v>409.6435130586525</v>
      </c>
      <c r="U255" s="30">
        <v>90</v>
      </c>
    </row>
    <row r="256" spans="2:21" x14ac:dyDescent="0.45">
      <c r="B256" s="239" t="s">
        <v>255</v>
      </c>
      <c r="C256" s="30">
        <v>37</v>
      </c>
      <c r="D256" s="202">
        <v>1.0212176639417576</v>
      </c>
      <c r="E256" s="202">
        <v>1.122591910901241</v>
      </c>
      <c r="F256" s="202">
        <v>2.1438095748429982</v>
      </c>
      <c r="G256" s="202">
        <v>161.83916297976654</v>
      </c>
      <c r="H256" s="202">
        <v>11.038539185098358</v>
      </c>
      <c r="I256" s="202">
        <v>46.065072827224711</v>
      </c>
      <c r="J256" s="202">
        <v>1.8729143027891424</v>
      </c>
      <c r="K256" s="202">
        <v>111.53720950324484</v>
      </c>
      <c r="L256" s="202">
        <v>5.0235880183407922</v>
      </c>
      <c r="M256" s="202">
        <v>562.91257250215324</v>
      </c>
      <c r="N256" s="202">
        <v>382.18955440637575</v>
      </c>
      <c r="O256" s="202">
        <v>27</v>
      </c>
      <c r="P256" s="202">
        <v>149.44655617253554</v>
      </c>
      <c r="Q256" s="202">
        <v>91.441817832283022</v>
      </c>
      <c r="R256" s="202">
        <v>37</v>
      </c>
      <c r="S256" s="202">
        <v>403.05624936031165</v>
      </c>
      <c r="T256" s="202">
        <v>384.16097170873508</v>
      </c>
      <c r="U256" s="30">
        <v>27</v>
      </c>
    </row>
    <row r="257" spans="2:21" x14ac:dyDescent="0.45">
      <c r="B257" s="324" t="s">
        <v>255</v>
      </c>
      <c r="C257" s="30">
        <v>37</v>
      </c>
      <c r="D257" s="202">
        <v>1.0212176639417576</v>
      </c>
      <c r="E257" s="202">
        <v>1.122591910901241</v>
      </c>
      <c r="F257" s="202">
        <v>2.1438095748429982</v>
      </c>
      <c r="G257" s="202">
        <v>161.83916297976654</v>
      </c>
      <c r="H257" s="202">
        <v>11.038539185098358</v>
      </c>
      <c r="I257" s="202">
        <v>46.065072827224711</v>
      </c>
      <c r="J257" s="202">
        <v>1.8729143027891424</v>
      </c>
      <c r="K257" s="202">
        <v>111.53720950324484</v>
      </c>
      <c r="L257" s="202">
        <v>5.0235880183407922</v>
      </c>
      <c r="M257" s="202">
        <v>562.91257250215324</v>
      </c>
      <c r="N257" s="202">
        <v>382.18955440637575</v>
      </c>
      <c r="O257" s="202">
        <v>27</v>
      </c>
      <c r="P257" s="202">
        <v>149.44655617253554</v>
      </c>
      <c r="Q257" s="202">
        <v>91.441817832283022</v>
      </c>
      <c r="R257" s="202">
        <v>37</v>
      </c>
      <c r="S257" s="202">
        <v>403.05624936031165</v>
      </c>
      <c r="T257" s="202">
        <v>384.16097170873508</v>
      </c>
      <c r="U257" s="30">
        <v>27</v>
      </c>
    </row>
    <row r="258" spans="2:21" x14ac:dyDescent="0.45">
      <c r="B258" s="239" t="s">
        <v>228</v>
      </c>
      <c r="C258" s="30">
        <v>9</v>
      </c>
      <c r="D258" s="202"/>
      <c r="E258" s="202"/>
      <c r="F258" s="202"/>
      <c r="G258" s="202"/>
      <c r="H258" s="202"/>
      <c r="I258" s="202">
        <v>38.74914039932262</v>
      </c>
      <c r="J258" s="202"/>
      <c r="K258" s="202"/>
      <c r="L258" s="202"/>
      <c r="M258" s="202"/>
      <c r="N258" s="202"/>
      <c r="O258" s="202"/>
      <c r="P258" s="202">
        <v>129.1638013310754</v>
      </c>
      <c r="Q258" s="202">
        <v>8.9005333049239912</v>
      </c>
      <c r="R258" s="202">
        <v>9</v>
      </c>
      <c r="S258" s="202"/>
      <c r="T258" s="202"/>
      <c r="U258" s="30"/>
    </row>
    <row r="259" spans="2:21" x14ac:dyDescent="0.45">
      <c r="B259" s="324" t="s">
        <v>261</v>
      </c>
      <c r="C259" s="30">
        <v>9</v>
      </c>
      <c r="D259" s="202"/>
      <c r="E259" s="202"/>
      <c r="F259" s="202"/>
      <c r="G259" s="202"/>
      <c r="H259" s="202"/>
      <c r="I259" s="202">
        <v>38.74914039932262</v>
      </c>
      <c r="J259" s="202"/>
      <c r="K259" s="202"/>
      <c r="L259" s="202"/>
      <c r="M259" s="202"/>
      <c r="N259" s="202"/>
      <c r="O259" s="202"/>
      <c r="P259" s="202">
        <v>129.1638013310754</v>
      </c>
      <c r="Q259" s="202">
        <v>8.9005333049239912</v>
      </c>
      <c r="R259" s="202">
        <v>9</v>
      </c>
      <c r="S259" s="202"/>
      <c r="T259" s="202"/>
      <c r="U259" s="30"/>
    </row>
    <row r="260" spans="2:21" x14ac:dyDescent="0.45">
      <c r="B260" s="239" t="s">
        <v>1640</v>
      </c>
      <c r="C260" s="30">
        <v>22</v>
      </c>
      <c r="D260" s="202">
        <v>0.56499999999999995</v>
      </c>
      <c r="E260" s="202">
        <v>0.52</v>
      </c>
      <c r="F260" s="202">
        <v>1.0899999999999999</v>
      </c>
      <c r="G260" s="202">
        <v>14.709999999999999</v>
      </c>
      <c r="H260" s="202">
        <v>1.425</v>
      </c>
      <c r="I260" s="202">
        <v>10.151551724137933</v>
      </c>
      <c r="J260" s="202">
        <v>1.9279623824451411</v>
      </c>
      <c r="K260" s="202">
        <v>9.7900000000000009</v>
      </c>
      <c r="L260" s="202">
        <v>0.95</v>
      </c>
      <c r="M260" s="202">
        <v>147.125</v>
      </c>
      <c r="N260" s="202">
        <v>137.73732990732759</v>
      </c>
      <c r="O260" s="202">
        <v>2</v>
      </c>
      <c r="P260" s="202">
        <v>198.56148902821323</v>
      </c>
      <c r="Q260" s="202">
        <v>147.65570184683565</v>
      </c>
      <c r="R260" s="202">
        <v>22</v>
      </c>
      <c r="S260" s="202">
        <v>97.89</v>
      </c>
      <c r="T260" s="202">
        <v>113.26436421046115</v>
      </c>
      <c r="U260" s="30">
        <v>2</v>
      </c>
    </row>
    <row r="261" spans="2:21" x14ac:dyDescent="0.45">
      <c r="B261" s="324" t="s">
        <v>276</v>
      </c>
      <c r="C261" s="30">
        <v>22</v>
      </c>
      <c r="D261" s="202">
        <v>0.56499999999999995</v>
      </c>
      <c r="E261" s="202">
        <v>0.52</v>
      </c>
      <c r="F261" s="202">
        <v>1.0899999999999999</v>
      </c>
      <c r="G261" s="202">
        <v>14.709999999999999</v>
      </c>
      <c r="H261" s="202">
        <v>1.425</v>
      </c>
      <c r="I261" s="202">
        <v>10.151551724137933</v>
      </c>
      <c r="J261" s="202">
        <v>1.9279623824451411</v>
      </c>
      <c r="K261" s="202">
        <v>9.7900000000000009</v>
      </c>
      <c r="L261" s="202">
        <v>0.95</v>
      </c>
      <c r="M261" s="202">
        <v>147.125</v>
      </c>
      <c r="N261" s="202">
        <v>137.73732990732759</v>
      </c>
      <c r="O261" s="202">
        <v>2</v>
      </c>
      <c r="P261" s="202">
        <v>198.56148902821323</v>
      </c>
      <c r="Q261" s="202">
        <v>147.65570184683565</v>
      </c>
      <c r="R261" s="202">
        <v>22</v>
      </c>
      <c r="S261" s="202">
        <v>97.89</v>
      </c>
      <c r="T261" s="202">
        <v>113.26436421046115</v>
      </c>
      <c r="U261" s="30">
        <v>2</v>
      </c>
    </row>
    <row r="262" spans="2:21" x14ac:dyDescent="0.45">
      <c r="B262" s="239" t="s">
        <v>275</v>
      </c>
      <c r="C262" s="30">
        <v>9</v>
      </c>
      <c r="D262" s="202"/>
      <c r="E262" s="202"/>
      <c r="F262" s="202"/>
      <c r="G262" s="202"/>
      <c r="H262" s="202"/>
      <c r="I262" s="202">
        <v>39.171025102300092</v>
      </c>
      <c r="J262" s="202">
        <v>0.24905975999999999</v>
      </c>
      <c r="K262" s="202"/>
      <c r="L262" s="202"/>
      <c r="M262" s="202"/>
      <c r="N262" s="202"/>
      <c r="O262" s="202"/>
      <c r="P262" s="202">
        <v>132.46892355700032</v>
      </c>
      <c r="Q262" s="202">
        <v>42.719330860814154</v>
      </c>
      <c r="R262" s="202">
        <v>9</v>
      </c>
      <c r="S262" s="202"/>
      <c r="T262" s="202"/>
      <c r="U262" s="30"/>
    </row>
    <row r="263" spans="2:21" x14ac:dyDescent="0.45">
      <c r="B263" s="324" t="s">
        <v>275</v>
      </c>
      <c r="C263" s="30">
        <v>9</v>
      </c>
      <c r="D263" s="202"/>
      <c r="E263" s="202"/>
      <c r="F263" s="202"/>
      <c r="G263" s="202"/>
      <c r="H263" s="202"/>
      <c r="I263" s="202">
        <v>39.171025102300092</v>
      </c>
      <c r="J263" s="202">
        <v>0.24905975999999999</v>
      </c>
      <c r="K263" s="202"/>
      <c r="L263" s="202"/>
      <c r="M263" s="202"/>
      <c r="N263" s="202"/>
      <c r="O263" s="202"/>
      <c r="P263" s="202">
        <v>132.46892355700032</v>
      </c>
      <c r="Q263" s="202">
        <v>42.719330860814154</v>
      </c>
      <c r="R263" s="202">
        <v>9</v>
      </c>
      <c r="S263" s="202"/>
      <c r="T263" s="202"/>
      <c r="U263" s="30"/>
    </row>
    <row r="264" spans="2:21" x14ac:dyDescent="0.45">
      <c r="B264" s="239" t="s">
        <v>245</v>
      </c>
      <c r="C264" s="30">
        <v>11</v>
      </c>
      <c r="D264" s="202"/>
      <c r="E264" s="202"/>
      <c r="F264" s="202"/>
      <c r="G264" s="202"/>
      <c r="H264" s="202"/>
      <c r="I264" s="202">
        <v>43.785918167892021</v>
      </c>
      <c r="J264" s="202"/>
      <c r="K264" s="202"/>
      <c r="L264" s="202"/>
      <c r="M264" s="202"/>
      <c r="N264" s="202"/>
      <c r="O264" s="202"/>
      <c r="P264" s="202">
        <v>145.95306055964008</v>
      </c>
      <c r="Q264" s="202">
        <v>10.303712301416851</v>
      </c>
      <c r="R264" s="202">
        <v>11</v>
      </c>
      <c r="S264" s="202"/>
      <c r="T264" s="202"/>
      <c r="U264" s="30"/>
    </row>
    <row r="265" spans="2:21" x14ac:dyDescent="0.45">
      <c r="B265" s="324" t="s">
        <v>245</v>
      </c>
      <c r="C265" s="30">
        <v>11</v>
      </c>
      <c r="D265" s="202"/>
      <c r="E265" s="202"/>
      <c r="F265" s="202"/>
      <c r="G265" s="202"/>
      <c r="H265" s="202"/>
      <c r="I265" s="202">
        <v>43.785918167892021</v>
      </c>
      <c r="J265" s="202"/>
      <c r="K265" s="202"/>
      <c r="L265" s="202"/>
      <c r="M265" s="202"/>
      <c r="N265" s="202"/>
      <c r="O265" s="202"/>
      <c r="P265" s="202">
        <v>145.95306055964008</v>
      </c>
      <c r="Q265" s="202">
        <v>10.303712301416851</v>
      </c>
      <c r="R265" s="202">
        <v>11</v>
      </c>
      <c r="S265" s="202"/>
      <c r="T265" s="202"/>
      <c r="U265" s="30"/>
    </row>
    <row r="266" spans="2:21" x14ac:dyDescent="0.45">
      <c r="B266" s="239" t="s">
        <v>1655</v>
      </c>
      <c r="C266" s="30">
        <v>28</v>
      </c>
      <c r="D266" s="202">
        <v>1.8104790554245647</v>
      </c>
      <c r="E266" s="202">
        <v>1.8914171383348728</v>
      </c>
      <c r="F266" s="202">
        <v>3.701896193759437</v>
      </c>
      <c r="G266" s="202">
        <v>191.93202684313562</v>
      </c>
      <c r="H266" s="202">
        <v>11.337176883381684</v>
      </c>
      <c r="I266" s="202">
        <v>39.785133995725737</v>
      </c>
      <c r="J266" s="202">
        <v>1.9125072031130128</v>
      </c>
      <c r="K266" s="202">
        <v>151.31949932798418</v>
      </c>
      <c r="L266" s="202">
        <v>9.4246696802686731</v>
      </c>
      <c r="M266" s="202">
        <v>998.58754729194607</v>
      </c>
      <c r="N266" s="202">
        <v>196.79398295456153</v>
      </c>
      <c r="O266" s="202">
        <v>16</v>
      </c>
      <c r="P266" s="202">
        <v>141.37648130371301</v>
      </c>
      <c r="Q266" s="202">
        <v>58.885433603078035</v>
      </c>
      <c r="R266" s="202">
        <v>28</v>
      </c>
      <c r="S266" s="202">
        <v>847.88356160167712</v>
      </c>
      <c r="T266" s="202">
        <v>254.00587719550026</v>
      </c>
      <c r="U266" s="30">
        <v>16</v>
      </c>
    </row>
    <row r="267" spans="2:21" x14ac:dyDescent="0.45">
      <c r="B267" s="324" t="s">
        <v>187</v>
      </c>
      <c r="C267" s="30">
        <v>3</v>
      </c>
      <c r="D267" s="202">
        <v>1.7168862489232648</v>
      </c>
      <c r="E267" s="202">
        <v>1.8335278764051985</v>
      </c>
      <c r="F267" s="202">
        <v>3.5504141253284636</v>
      </c>
      <c r="G267" s="202">
        <v>807.43451147123562</v>
      </c>
      <c r="H267" s="202">
        <v>11.718362333023222</v>
      </c>
      <c r="I267" s="202">
        <v>187.87963204452703</v>
      </c>
      <c r="J267" s="202">
        <v>2.798076923659341</v>
      </c>
      <c r="K267" s="202">
        <v>619.55487942670845</v>
      </c>
      <c r="L267" s="202">
        <v>8.9202854093638813</v>
      </c>
      <c r="M267" s="202">
        <v>1001.740951713964</v>
      </c>
      <c r="N267" s="202">
        <v>120.75277950636051</v>
      </c>
      <c r="O267" s="202">
        <v>3</v>
      </c>
      <c r="P267" s="202">
        <v>229.34429628915882</v>
      </c>
      <c r="Q267" s="202">
        <v>96.124704978004047</v>
      </c>
      <c r="R267" s="202">
        <v>3</v>
      </c>
      <c r="S267" s="202">
        <v>772.39665542480498</v>
      </c>
      <c r="T267" s="202">
        <v>214.6469677058378</v>
      </c>
      <c r="U267" s="30">
        <v>3</v>
      </c>
    </row>
    <row r="268" spans="2:21" x14ac:dyDescent="0.45">
      <c r="B268" s="324" t="s">
        <v>1657</v>
      </c>
      <c r="C268" s="30">
        <v>13</v>
      </c>
      <c r="D268" s="202">
        <v>1.8320773953864027</v>
      </c>
      <c r="E268" s="202">
        <v>1.9047761987801826</v>
      </c>
      <c r="F268" s="202">
        <v>3.7368535941665848</v>
      </c>
      <c r="G268" s="202">
        <v>49.892991928958629</v>
      </c>
      <c r="H268" s="202">
        <v>11.249211010387485</v>
      </c>
      <c r="I268" s="202">
        <v>6.6278110852954901</v>
      </c>
      <c r="J268" s="202">
        <v>1.708144959910014</v>
      </c>
      <c r="K268" s="202">
        <v>43.265180843663146</v>
      </c>
      <c r="L268" s="202">
        <v>9.5410660504774718</v>
      </c>
      <c r="M268" s="202">
        <v>997.85983857917279</v>
      </c>
      <c r="N268" s="202">
        <v>214.42148761878101</v>
      </c>
      <c r="O268" s="202">
        <v>13</v>
      </c>
      <c r="P268" s="202">
        <v>132.55622170590979</v>
      </c>
      <c r="Q268" s="202">
        <v>63.518938328387279</v>
      </c>
      <c r="R268" s="202">
        <v>13</v>
      </c>
      <c r="S268" s="202">
        <v>865.30361687326285</v>
      </c>
      <c r="T268" s="202">
        <v>266.8642548205454</v>
      </c>
      <c r="U268" s="30">
        <v>13</v>
      </c>
    </row>
    <row r="269" spans="2:21" x14ac:dyDescent="0.45">
      <c r="B269" s="324" t="s">
        <v>193</v>
      </c>
      <c r="C269" s="30">
        <v>12</v>
      </c>
      <c r="D269" s="202"/>
      <c r="E269" s="202"/>
      <c r="F269" s="202"/>
      <c r="G269" s="202"/>
      <c r="H269" s="202"/>
      <c r="I269" s="202">
        <v>38.681942636491506</v>
      </c>
      <c r="J269" s="202"/>
      <c r="K269" s="202"/>
      <c r="L269" s="202"/>
      <c r="M269" s="202"/>
      <c r="N269" s="202"/>
      <c r="O269" s="202"/>
      <c r="P269" s="202">
        <v>128.93980878830504</v>
      </c>
      <c r="Q269" s="202">
        <v>7.6523418005347148</v>
      </c>
      <c r="R269" s="202">
        <v>12</v>
      </c>
      <c r="S269" s="202"/>
      <c r="T269" s="202"/>
      <c r="U269" s="30"/>
    </row>
    <row r="270" spans="2:21" x14ac:dyDescent="0.45">
      <c r="B270" s="239" t="s">
        <v>213</v>
      </c>
      <c r="C270" s="30">
        <v>7</v>
      </c>
      <c r="D270" s="202">
        <v>0</v>
      </c>
      <c r="E270" s="202">
        <v>0</v>
      </c>
      <c r="F270" s="202">
        <v>0</v>
      </c>
      <c r="G270" s="202">
        <v>4.2</v>
      </c>
      <c r="H270" s="202">
        <v>2.04</v>
      </c>
      <c r="I270" s="202">
        <v>35.771125997876133</v>
      </c>
      <c r="J270" s="202">
        <v>0.52</v>
      </c>
      <c r="K270" s="202">
        <v>3.13</v>
      </c>
      <c r="L270" s="202">
        <v>1.52</v>
      </c>
      <c r="M270" s="202">
        <v>209.83</v>
      </c>
      <c r="N270" s="202" t="e">
        <v>#DIV/0!</v>
      </c>
      <c r="O270" s="202">
        <v>1</v>
      </c>
      <c r="P270" s="202">
        <v>126.34899142149186</v>
      </c>
      <c r="Q270" s="202">
        <v>34.214128490749829</v>
      </c>
      <c r="R270" s="202">
        <v>7</v>
      </c>
      <c r="S270" s="202">
        <v>156.47999999999999</v>
      </c>
      <c r="T270" s="202" t="e">
        <v>#DIV/0!</v>
      </c>
      <c r="U270" s="30">
        <v>1</v>
      </c>
    </row>
    <row r="271" spans="2:21" x14ac:dyDescent="0.45">
      <c r="B271" s="324" t="s">
        <v>250</v>
      </c>
      <c r="C271" s="30">
        <v>1</v>
      </c>
      <c r="D271" s="202">
        <v>0</v>
      </c>
      <c r="E271" s="202">
        <v>0</v>
      </c>
      <c r="F271" s="202">
        <v>0</v>
      </c>
      <c r="G271" s="202">
        <v>4.2</v>
      </c>
      <c r="H271" s="202">
        <v>2.04</v>
      </c>
      <c r="I271" s="202">
        <v>1.07</v>
      </c>
      <c r="J271" s="202">
        <v>0.52</v>
      </c>
      <c r="K271" s="202">
        <v>3.13</v>
      </c>
      <c r="L271" s="202">
        <v>1.52</v>
      </c>
      <c r="M271" s="202">
        <v>209.83</v>
      </c>
      <c r="N271" s="202" t="e">
        <v>#DIV/0!</v>
      </c>
      <c r="O271" s="202">
        <v>1</v>
      </c>
      <c r="P271" s="202">
        <v>53.35</v>
      </c>
      <c r="Q271" s="202" t="e">
        <v>#DIV/0!</v>
      </c>
      <c r="R271" s="202">
        <v>1</v>
      </c>
      <c r="S271" s="202">
        <v>156.47999999999999</v>
      </c>
      <c r="T271" s="202" t="e">
        <v>#DIV/0!</v>
      </c>
      <c r="U271" s="30">
        <v>1</v>
      </c>
    </row>
    <row r="272" spans="2:21" x14ac:dyDescent="0.45">
      <c r="B272" s="324" t="s">
        <v>244</v>
      </c>
      <c r="C272" s="30">
        <v>6</v>
      </c>
      <c r="D272" s="202"/>
      <c r="E272" s="202"/>
      <c r="F272" s="202"/>
      <c r="G272" s="202"/>
      <c r="H272" s="202"/>
      <c r="I272" s="202">
        <v>41.554646997522148</v>
      </c>
      <c r="J272" s="202"/>
      <c r="K272" s="202"/>
      <c r="L272" s="202"/>
      <c r="M272" s="202"/>
      <c r="N272" s="202"/>
      <c r="O272" s="202"/>
      <c r="P272" s="202">
        <v>138.51548999174051</v>
      </c>
      <c r="Q272" s="202">
        <v>12.701532639607242</v>
      </c>
      <c r="R272" s="202">
        <v>6</v>
      </c>
      <c r="S272" s="202"/>
      <c r="T272" s="202"/>
      <c r="U272" s="30"/>
    </row>
    <row r="273" spans="2:21" x14ac:dyDescent="0.45">
      <c r="B273" s="239" t="s">
        <v>1649</v>
      </c>
      <c r="C273" s="30">
        <v>3</v>
      </c>
      <c r="D273" s="202"/>
      <c r="E273" s="202"/>
      <c r="F273" s="202"/>
      <c r="G273" s="202"/>
      <c r="H273" s="202"/>
      <c r="I273" s="202">
        <v>35.086862325026267</v>
      </c>
      <c r="J273" s="202"/>
      <c r="K273" s="202"/>
      <c r="L273" s="202"/>
      <c r="M273" s="202"/>
      <c r="N273" s="202"/>
      <c r="O273" s="202"/>
      <c r="P273" s="202">
        <v>116.95620775008756</v>
      </c>
      <c r="Q273" s="202">
        <v>0.69941649063043099</v>
      </c>
      <c r="R273" s="202">
        <v>3</v>
      </c>
      <c r="S273" s="202"/>
      <c r="T273" s="202"/>
      <c r="U273" s="30"/>
    </row>
    <row r="274" spans="2:21" x14ac:dyDescent="0.45">
      <c r="B274" s="324" t="s">
        <v>265</v>
      </c>
      <c r="C274" s="30">
        <v>3</v>
      </c>
      <c r="D274" s="202"/>
      <c r="E274" s="202"/>
      <c r="F274" s="202"/>
      <c r="G274" s="202"/>
      <c r="H274" s="202"/>
      <c r="I274" s="202">
        <v>35.086862325026267</v>
      </c>
      <c r="J274" s="202"/>
      <c r="K274" s="202"/>
      <c r="L274" s="202"/>
      <c r="M274" s="202"/>
      <c r="N274" s="202"/>
      <c r="O274" s="202"/>
      <c r="P274" s="202">
        <v>116.95620775008756</v>
      </c>
      <c r="Q274" s="202">
        <v>0.69941649063043099</v>
      </c>
      <c r="R274" s="202">
        <v>3</v>
      </c>
      <c r="S274" s="202"/>
      <c r="T274" s="202"/>
      <c r="U274" s="30"/>
    </row>
    <row r="275" spans="2:21" x14ac:dyDescent="0.45">
      <c r="B275" s="239" t="s">
        <v>208</v>
      </c>
      <c r="C275" s="30">
        <v>19</v>
      </c>
      <c r="D275" s="202">
        <v>0.11387524944125146</v>
      </c>
      <c r="E275" s="202">
        <v>5.914780221506076E-2</v>
      </c>
      <c r="F275" s="202">
        <v>8.5412051407979542E-2</v>
      </c>
      <c r="G275" s="202">
        <v>31.007875106901327</v>
      </c>
      <c r="H275" s="202">
        <v>6.2662086328919511</v>
      </c>
      <c r="I275" s="202">
        <v>15.917626443715589</v>
      </c>
      <c r="J275" s="202">
        <v>1.3905320960662657</v>
      </c>
      <c r="K275" s="202">
        <v>25.514838639230149</v>
      </c>
      <c r="L275" s="202">
        <v>4.8756765368256847</v>
      </c>
      <c r="M275" s="202">
        <v>484.02250213802654</v>
      </c>
      <c r="N275" s="202">
        <v>386.78467807948687</v>
      </c>
      <c r="O275" s="202">
        <v>10</v>
      </c>
      <c r="P275" s="202">
        <v>104.5958266753984</v>
      </c>
      <c r="Q275" s="202">
        <v>62.853642040973142</v>
      </c>
      <c r="R275" s="202">
        <v>15</v>
      </c>
      <c r="S275" s="202">
        <v>388.40677278460305</v>
      </c>
      <c r="T275" s="202">
        <v>348.08002381210218</v>
      </c>
      <c r="U275" s="30">
        <v>10</v>
      </c>
    </row>
    <row r="276" spans="2:21" x14ac:dyDescent="0.45">
      <c r="B276" s="324" t="s">
        <v>194</v>
      </c>
      <c r="C276" s="30">
        <v>5</v>
      </c>
      <c r="D276" s="202"/>
      <c r="E276" s="202"/>
      <c r="F276" s="202"/>
      <c r="G276" s="202"/>
      <c r="H276" s="202"/>
      <c r="I276" s="202">
        <v>36.766806395804416</v>
      </c>
      <c r="J276" s="202"/>
      <c r="K276" s="202"/>
      <c r="L276" s="202"/>
      <c r="M276" s="202"/>
      <c r="N276" s="202"/>
      <c r="O276" s="202"/>
      <c r="P276" s="202">
        <v>122.55602131934806</v>
      </c>
      <c r="Q276" s="202">
        <v>4.6312861944781529</v>
      </c>
      <c r="R276" s="202">
        <v>5</v>
      </c>
      <c r="S276" s="202"/>
      <c r="T276" s="202"/>
      <c r="U276" s="30"/>
    </row>
    <row r="277" spans="2:21" x14ac:dyDescent="0.45">
      <c r="B277" s="324" t="s">
        <v>236</v>
      </c>
      <c r="C277" s="30">
        <v>14</v>
      </c>
      <c r="D277" s="202">
        <v>0.11387524944125146</v>
      </c>
      <c r="E277" s="202">
        <v>5.914780221506076E-2</v>
      </c>
      <c r="F277" s="202">
        <v>8.5412051407979542E-2</v>
      </c>
      <c r="G277" s="202">
        <v>31.007875106901327</v>
      </c>
      <c r="H277" s="202">
        <v>6.2662086328919511</v>
      </c>
      <c r="I277" s="202">
        <v>5.4930364676711774</v>
      </c>
      <c r="J277" s="202">
        <v>1.3905320960662657</v>
      </c>
      <c r="K277" s="202">
        <v>25.514838639230149</v>
      </c>
      <c r="L277" s="202">
        <v>4.8756765368256847</v>
      </c>
      <c r="M277" s="202">
        <v>484.02250213802654</v>
      </c>
      <c r="N277" s="202">
        <v>386.78467807948687</v>
      </c>
      <c r="O277" s="202">
        <v>10</v>
      </c>
      <c r="P277" s="202">
        <v>95.615729353423546</v>
      </c>
      <c r="Q277" s="202">
        <v>76.5963915343726</v>
      </c>
      <c r="R277" s="202">
        <v>10</v>
      </c>
      <c r="S277" s="202">
        <v>388.40677278460305</v>
      </c>
      <c r="T277" s="202">
        <v>348.08002381210218</v>
      </c>
      <c r="U277" s="30">
        <v>10</v>
      </c>
    </row>
    <row r="278" spans="2:21" x14ac:dyDescent="0.45">
      <c r="B278" s="239" t="s">
        <v>195</v>
      </c>
      <c r="C278" s="30">
        <v>5</v>
      </c>
      <c r="D278" s="202"/>
      <c r="E278" s="202"/>
      <c r="F278" s="202"/>
      <c r="G278" s="202"/>
      <c r="H278" s="202"/>
      <c r="I278" s="202">
        <v>40.395485588685197</v>
      </c>
      <c r="J278" s="202"/>
      <c r="K278" s="202"/>
      <c r="L278" s="202"/>
      <c r="M278" s="202"/>
      <c r="N278" s="202"/>
      <c r="O278" s="202"/>
      <c r="P278" s="202">
        <v>134.65161862895064</v>
      </c>
      <c r="Q278" s="202">
        <v>13.344721140116823</v>
      </c>
      <c r="R278" s="202">
        <v>5</v>
      </c>
      <c r="S278" s="202"/>
      <c r="T278" s="202"/>
      <c r="U278" s="30"/>
    </row>
    <row r="279" spans="2:21" x14ac:dyDescent="0.45">
      <c r="B279" s="324" t="s">
        <v>201</v>
      </c>
      <c r="C279" s="30">
        <v>5</v>
      </c>
      <c r="D279" s="202"/>
      <c r="E279" s="202"/>
      <c r="F279" s="202"/>
      <c r="G279" s="202"/>
      <c r="H279" s="202"/>
      <c r="I279" s="202">
        <v>40.395485588685197</v>
      </c>
      <c r="J279" s="202"/>
      <c r="K279" s="202"/>
      <c r="L279" s="202"/>
      <c r="M279" s="202"/>
      <c r="N279" s="202"/>
      <c r="O279" s="202"/>
      <c r="P279" s="202">
        <v>134.65161862895064</v>
      </c>
      <c r="Q279" s="202">
        <v>13.344721140116823</v>
      </c>
      <c r="R279" s="202">
        <v>5</v>
      </c>
      <c r="S279" s="202"/>
      <c r="T279" s="202"/>
      <c r="U279" s="30"/>
    </row>
    <row r="280" spans="2:21" x14ac:dyDescent="0.45">
      <c r="B280" s="239" t="s">
        <v>1446</v>
      </c>
      <c r="C280" s="30">
        <v>1</v>
      </c>
      <c r="D280" s="202">
        <v>0.1106</v>
      </c>
      <c r="E280" s="202">
        <v>0</v>
      </c>
      <c r="F280" s="202">
        <v>0</v>
      </c>
      <c r="G280" s="202"/>
      <c r="H280" s="202"/>
      <c r="I280" s="202"/>
      <c r="J280" s="202"/>
      <c r="K280" s="202"/>
      <c r="L280" s="202"/>
      <c r="M280" s="202"/>
      <c r="N280" s="202"/>
      <c r="O280" s="202"/>
      <c r="P280" s="202"/>
      <c r="Q280" s="202"/>
      <c r="R280" s="202"/>
      <c r="S280" s="202"/>
      <c r="T280" s="202"/>
      <c r="U280" s="30"/>
    </row>
    <row r="281" spans="2:21" x14ac:dyDescent="0.45">
      <c r="B281" s="324" t="s">
        <v>224</v>
      </c>
      <c r="C281" s="30">
        <v>1</v>
      </c>
      <c r="D281" s="202">
        <v>0.1106</v>
      </c>
      <c r="E281" s="202">
        <v>0</v>
      </c>
      <c r="F281" s="202">
        <v>0</v>
      </c>
      <c r="G281" s="202"/>
      <c r="H281" s="202"/>
      <c r="I281" s="202"/>
      <c r="J281" s="202"/>
      <c r="K281" s="202"/>
      <c r="L281" s="202"/>
      <c r="M281" s="202"/>
      <c r="N281" s="202"/>
      <c r="O281" s="202"/>
      <c r="P281" s="202"/>
      <c r="Q281" s="202"/>
      <c r="R281" s="202"/>
      <c r="S281" s="202"/>
      <c r="T281" s="202"/>
      <c r="U281" s="30"/>
    </row>
    <row r="282" spans="2:21" x14ac:dyDescent="0.45">
      <c r="B282" s="239" t="s">
        <v>1647</v>
      </c>
      <c r="C282" s="30">
        <v>34</v>
      </c>
      <c r="D282" s="202">
        <v>0</v>
      </c>
      <c r="E282" s="202">
        <v>0</v>
      </c>
      <c r="F282" s="202">
        <v>0</v>
      </c>
      <c r="G282" s="202">
        <v>79.022725341874306</v>
      </c>
      <c r="H282" s="202">
        <v>9.9935055430187507</v>
      </c>
      <c r="I282" s="202">
        <v>17.607436405694628</v>
      </c>
      <c r="J282" s="202">
        <v>1.9930683296392511</v>
      </c>
      <c r="K282" s="202">
        <v>61.415288936179678</v>
      </c>
      <c r="L282" s="202">
        <v>8.0004372133794988</v>
      </c>
      <c r="M282" s="202">
        <v>923.87037538722166</v>
      </c>
      <c r="N282" s="202">
        <v>319.50365326017771</v>
      </c>
      <c r="O282" s="202">
        <v>34</v>
      </c>
      <c r="P282" s="202">
        <v>132.53726708067273</v>
      </c>
      <c r="Q282" s="202">
        <v>86.908132356495983</v>
      </c>
      <c r="R282" s="202">
        <v>34</v>
      </c>
      <c r="S282" s="202">
        <v>791.33310830654887</v>
      </c>
      <c r="T282" s="202">
        <v>374.61693768231004</v>
      </c>
      <c r="U282" s="30">
        <v>34</v>
      </c>
    </row>
    <row r="283" spans="2:21" x14ac:dyDescent="0.45">
      <c r="B283" s="324" t="s">
        <v>267</v>
      </c>
      <c r="C283" s="30">
        <v>34</v>
      </c>
      <c r="D283" s="202">
        <v>0</v>
      </c>
      <c r="E283" s="202">
        <v>0</v>
      </c>
      <c r="F283" s="202">
        <v>0</v>
      </c>
      <c r="G283" s="202">
        <v>79.022725341874306</v>
      </c>
      <c r="H283" s="202">
        <v>9.9935055430187507</v>
      </c>
      <c r="I283" s="202">
        <v>17.607436405694628</v>
      </c>
      <c r="J283" s="202">
        <v>1.9930683296392511</v>
      </c>
      <c r="K283" s="202">
        <v>61.415288936179678</v>
      </c>
      <c r="L283" s="202">
        <v>8.0004372133794988</v>
      </c>
      <c r="M283" s="202">
        <v>923.87037538722166</v>
      </c>
      <c r="N283" s="202">
        <v>319.50365326017771</v>
      </c>
      <c r="O283" s="202">
        <v>34</v>
      </c>
      <c r="P283" s="202">
        <v>132.53726708067273</v>
      </c>
      <c r="Q283" s="202">
        <v>86.908132356495983</v>
      </c>
      <c r="R283" s="202">
        <v>34</v>
      </c>
      <c r="S283" s="202">
        <v>791.33310830654887</v>
      </c>
      <c r="T283" s="202">
        <v>374.61693768231004</v>
      </c>
      <c r="U283" s="30">
        <v>34</v>
      </c>
    </row>
    <row r="284" spans="2:21" x14ac:dyDescent="0.45">
      <c r="B284" s="239" t="s">
        <v>237</v>
      </c>
      <c r="C284" s="30">
        <v>4</v>
      </c>
      <c r="D284" s="202">
        <v>0.22325</v>
      </c>
      <c r="E284" s="202"/>
      <c r="F284" s="202"/>
      <c r="G284" s="202"/>
      <c r="H284" s="202"/>
      <c r="I284" s="202"/>
      <c r="J284" s="202"/>
      <c r="K284" s="202"/>
      <c r="L284" s="202"/>
      <c r="M284" s="202"/>
      <c r="N284" s="202"/>
      <c r="O284" s="202"/>
      <c r="P284" s="202"/>
      <c r="Q284" s="202"/>
      <c r="R284" s="202"/>
      <c r="S284" s="202"/>
      <c r="T284" s="202"/>
      <c r="U284" s="30"/>
    </row>
    <row r="285" spans="2:21" x14ac:dyDescent="0.45">
      <c r="B285" s="324" t="s">
        <v>271</v>
      </c>
      <c r="C285" s="30">
        <v>4</v>
      </c>
      <c r="D285" s="202">
        <v>0.22325</v>
      </c>
      <c r="E285" s="202"/>
      <c r="F285" s="202"/>
      <c r="G285" s="202"/>
      <c r="H285" s="202"/>
      <c r="I285" s="202"/>
      <c r="J285" s="202"/>
      <c r="K285" s="202"/>
      <c r="L285" s="202"/>
      <c r="M285" s="202"/>
      <c r="N285" s="202"/>
      <c r="O285" s="202"/>
      <c r="P285" s="202"/>
      <c r="Q285" s="202"/>
      <c r="R285" s="202"/>
      <c r="S285" s="202"/>
      <c r="T285" s="202"/>
      <c r="U285" s="30"/>
    </row>
    <row r="286" spans="2:21" x14ac:dyDescent="0.45">
      <c r="B286" s="239" t="s">
        <v>1650</v>
      </c>
      <c r="C286" s="30">
        <v>4</v>
      </c>
      <c r="D286" s="202">
        <v>0.50924999999999998</v>
      </c>
      <c r="E286" s="202"/>
      <c r="F286" s="202"/>
      <c r="G286" s="202"/>
      <c r="H286" s="202"/>
      <c r="I286" s="202"/>
      <c r="J286" s="202"/>
      <c r="K286" s="202"/>
      <c r="L286" s="202"/>
      <c r="M286" s="202"/>
      <c r="N286" s="202"/>
      <c r="O286" s="202"/>
      <c r="P286" s="202"/>
      <c r="Q286" s="202"/>
      <c r="R286" s="202"/>
      <c r="S286" s="202"/>
      <c r="T286" s="202"/>
      <c r="U286" s="30"/>
    </row>
    <row r="287" spans="2:21" x14ac:dyDescent="0.45">
      <c r="B287" s="324" t="s">
        <v>270</v>
      </c>
      <c r="C287" s="30">
        <v>4</v>
      </c>
      <c r="D287" s="202">
        <v>0.50924999999999998</v>
      </c>
      <c r="E287" s="202"/>
      <c r="F287" s="202"/>
      <c r="G287" s="202"/>
      <c r="H287" s="202"/>
      <c r="I287" s="202"/>
      <c r="J287" s="202"/>
      <c r="K287" s="202"/>
      <c r="L287" s="202"/>
      <c r="M287" s="202"/>
      <c r="N287" s="202"/>
      <c r="O287" s="202"/>
      <c r="P287" s="202"/>
      <c r="Q287" s="202"/>
      <c r="R287" s="202"/>
      <c r="S287" s="202"/>
      <c r="T287" s="202"/>
      <c r="U287" s="30"/>
    </row>
    <row r="288" spans="2:21" x14ac:dyDescent="0.45">
      <c r="B288" s="238" t="s">
        <v>488</v>
      </c>
      <c r="C288" s="241">
        <v>1</v>
      </c>
      <c r="D288" s="202">
        <v>0</v>
      </c>
      <c r="E288" s="202">
        <v>0</v>
      </c>
      <c r="F288" s="202">
        <v>0.59849999999999992</v>
      </c>
      <c r="G288" s="202"/>
      <c r="H288" s="202"/>
      <c r="I288" s="202"/>
      <c r="J288" s="202"/>
      <c r="K288" s="202"/>
      <c r="L288" s="202"/>
      <c r="M288" s="202"/>
      <c r="N288" s="202"/>
      <c r="O288" s="202"/>
      <c r="P288" s="202"/>
      <c r="Q288" s="202"/>
      <c r="R288" s="202"/>
      <c r="S288" s="202"/>
      <c r="T288" s="202"/>
      <c r="U288" s="30"/>
    </row>
    <row r="289" spans="2:21" x14ac:dyDescent="0.45">
      <c r="B289" s="239" t="s">
        <v>1446</v>
      </c>
      <c r="C289" s="30">
        <v>1</v>
      </c>
      <c r="D289" s="202">
        <v>0</v>
      </c>
      <c r="E289" s="202">
        <v>0</v>
      </c>
      <c r="F289" s="202">
        <v>0.59849999999999992</v>
      </c>
      <c r="G289" s="202"/>
      <c r="H289" s="202"/>
      <c r="I289" s="202"/>
      <c r="J289" s="202"/>
      <c r="K289" s="202"/>
      <c r="L289" s="202"/>
      <c r="M289" s="202"/>
      <c r="N289" s="202"/>
      <c r="O289" s="202"/>
      <c r="P289" s="202"/>
      <c r="Q289" s="202"/>
      <c r="R289" s="202"/>
      <c r="S289" s="202"/>
      <c r="T289" s="202"/>
      <c r="U289" s="30"/>
    </row>
    <row r="290" spans="2:21" x14ac:dyDescent="0.45">
      <c r="B290" s="324" t="s">
        <v>224</v>
      </c>
      <c r="C290" s="30">
        <v>1</v>
      </c>
      <c r="D290" s="202">
        <v>0</v>
      </c>
      <c r="E290" s="202">
        <v>0</v>
      </c>
      <c r="F290" s="202">
        <v>0.59849999999999992</v>
      </c>
      <c r="G290" s="202"/>
      <c r="H290" s="202"/>
      <c r="I290" s="202"/>
      <c r="J290" s="202"/>
      <c r="K290" s="202"/>
      <c r="L290" s="202"/>
      <c r="M290" s="202"/>
      <c r="N290" s="202"/>
      <c r="O290" s="202"/>
      <c r="P290" s="202"/>
      <c r="Q290" s="202"/>
      <c r="R290" s="202"/>
      <c r="S290" s="202"/>
      <c r="T290" s="202"/>
      <c r="U290" s="30"/>
    </row>
    <row r="291" spans="2:21" x14ac:dyDescent="0.45">
      <c r="B291" s="238" t="s">
        <v>490</v>
      </c>
      <c r="C291" s="241">
        <v>81</v>
      </c>
      <c r="D291" s="202">
        <v>0.36431951113051075</v>
      </c>
      <c r="E291" s="202">
        <v>1.0135341425388096</v>
      </c>
      <c r="F291" s="202">
        <v>1.1481790886010406</v>
      </c>
      <c r="G291" s="202">
        <v>63.483605525491228</v>
      </c>
      <c r="H291" s="202">
        <v>7.334257733018867</v>
      </c>
      <c r="I291" s="202">
        <v>12.860160961975996</v>
      </c>
      <c r="J291" s="202">
        <v>1.4199334193650841</v>
      </c>
      <c r="K291" s="202">
        <v>53.765580713857418</v>
      </c>
      <c r="L291" s="202">
        <v>6.1936676682418925</v>
      </c>
      <c r="M291" s="202">
        <v>701.19990544892778</v>
      </c>
      <c r="N291" s="202">
        <v>465.55999920649771</v>
      </c>
      <c r="O291" s="202">
        <v>57</v>
      </c>
      <c r="P291" s="202">
        <v>136.24581396731077</v>
      </c>
      <c r="Q291" s="202">
        <v>107.2644058773282</v>
      </c>
      <c r="R291" s="202">
        <v>61</v>
      </c>
      <c r="S291" s="202">
        <v>567.58819593635747</v>
      </c>
      <c r="T291" s="202">
        <v>411.71867776341594</v>
      </c>
      <c r="U291" s="30">
        <v>57</v>
      </c>
    </row>
    <row r="292" spans="2:21" x14ac:dyDescent="0.45">
      <c r="B292" s="239" t="s">
        <v>255</v>
      </c>
      <c r="C292" s="30">
        <v>3</v>
      </c>
      <c r="D292" s="202">
        <v>0.25</v>
      </c>
      <c r="E292" s="202">
        <v>2.2399999999999998</v>
      </c>
      <c r="F292" s="202">
        <v>2.4900000000000002</v>
      </c>
      <c r="G292" s="202"/>
      <c r="H292" s="202"/>
      <c r="I292" s="202">
        <v>16.133333333333333</v>
      </c>
      <c r="J292" s="202">
        <v>1.5699999999999996</v>
      </c>
      <c r="K292" s="202"/>
      <c r="L292" s="202"/>
      <c r="M292" s="202"/>
      <c r="N292" s="202"/>
      <c r="O292" s="202"/>
      <c r="P292" s="202">
        <v>161.33666666666667</v>
      </c>
      <c r="Q292" s="202">
        <v>62.527054411137343</v>
      </c>
      <c r="R292" s="202">
        <v>3</v>
      </c>
      <c r="S292" s="202"/>
      <c r="T292" s="202"/>
      <c r="U292" s="30"/>
    </row>
    <row r="293" spans="2:21" x14ac:dyDescent="0.45">
      <c r="B293" s="324" t="s">
        <v>255</v>
      </c>
      <c r="C293" s="30">
        <v>3</v>
      </c>
      <c r="D293" s="202">
        <v>0.25</v>
      </c>
      <c r="E293" s="202">
        <v>2.2399999999999998</v>
      </c>
      <c r="F293" s="202">
        <v>2.4900000000000002</v>
      </c>
      <c r="G293" s="202"/>
      <c r="H293" s="202"/>
      <c r="I293" s="202">
        <v>16.133333333333333</v>
      </c>
      <c r="J293" s="202">
        <v>1.5699999999999996</v>
      </c>
      <c r="K293" s="202"/>
      <c r="L293" s="202"/>
      <c r="M293" s="202"/>
      <c r="N293" s="202"/>
      <c r="O293" s="202"/>
      <c r="P293" s="202">
        <v>161.33666666666667</v>
      </c>
      <c r="Q293" s="202">
        <v>62.527054411137343</v>
      </c>
      <c r="R293" s="202">
        <v>3</v>
      </c>
      <c r="S293" s="202"/>
      <c r="T293" s="202"/>
      <c r="U293" s="30"/>
    </row>
    <row r="294" spans="2:21" x14ac:dyDescent="0.45">
      <c r="B294" s="239" t="s">
        <v>1446</v>
      </c>
      <c r="C294" s="30">
        <v>8</v>
      </c>
      <c r="D294" s="202">
        <v>0.26337499999999997</v>
      </c>
      <c r="E294" s="202">
        <v>0.4373333333333333</v>
      </c>
      <c r="F294" s="202">
        <v>0.32850000000000001</v>
      </c>
      <c r="G294" s="202">
        <v>5.3525</v>
      </c>
      <c r="H294" s="202"/>
      <c r="I294" s="202">
        <v>9.2319999999999993</v>
      </c>
      <c r="J294" s="202">
        <v>1.1560000000000001</v>
      </c>
      <c r="K294" s="202">
        <v>0.26750000000000002</v>
      </c>
      <c r="L294" s="202">
        <v>6.4325000000000001</v>
      </c>
      <c r="M294" s="202">
        <v>0</v>
      </c>
      <c r="N294" s="202">
        <v>0</v>
      </c>
      <c r="O294" s="202">
        <v>4</v>
      </c>
      <c r="P294" s="202">
        <v>32.263999999999996</v>
      </c>
      <c r="Q294" s="202">
        <v>72.144497226053204</v>
      </c>
      <c r="R294" s="202">
        <v>5</v>
      </c>
      <c r="S294" s="202">
        <v>0</v>
      </c>
      <c r="T294" s="202">
        <v>0</v>
      </c>
      <c r="U294" s="30">
        <v>4</v>
      </c>
    </row>
    <row r="295" spans="2:21" x14ac:dyDescent="0.45">
      <c r="B295" s="324" t="s">
        <v>224</v>
      </c>
      <c r="C295" s="30">
        <v>8</v>
      </c>
      <c r="D295" s="202">
        <v>0.26337499999999997</v>
      </c>
      <c r="E295" s="202">
        <v>0.4373333333333333</v>
      </c>
      <c r="F295" s="202">
        <v>0.32850000000000001</v>
      </c>
      <c r="G295" s="202">
        <v>5.3525</v>
      </c>
      <c r="H295" s="202"/>
      <c r="I295" s="202">
        <v>9.2319999999999993</v>
      </c>
      <c r="J295" s="202">
        <v>1.1560000000000001</v>
      </c>
      <c r="K295" s="202">
        <v>0.26750000000000002</v>
      </c>
      <c r="L295" s="202">
        <v>6.4325000000000001</v>
      </c>
      <c r="M295" s="202">
        <v>0</v>
      </c>
      <c r="N295" s="202">
        <v>0</v>
      </c>
      <c r="O295" s="202">
        <v>4</v>
      </c>
      <c r="P295" s="202">
        <v>32.263999999999996</v>
      </c>
      <c r="Q295" s="202">
        <v>72.144497226053204</v>
      </c>
      <c r="R295" s="202">
        <v>5</v>
      </c>
      <c r="S295" s="202">
        <v>0</v>
      </c>
      <c r="T295" s="202">
        <v>0</v>
      </c>
      <c r="U295" s="30">
        <v>4</v>
      </c>
    </row>
    <row r="296" spans="2:21" x14ac:dyDescent="0.45">
      <c r="B296" s="239" t="s">
        <v>1647</v>
      </c>
      <c r="C296" s="30">
        <v>65</v>
      </c>
      <c r="D296" s="202"/>
      <c r="E296" s="202"/>
      <c r="F296" s="202"/>
      <c r="G296" s="202">
        <v>67.870858772698114</v>
      </c>
      <c r="H296" s="202">
        <v>7.334257733018867</v>
      </c>
      <c r="I296" s="202">
        <v>13.017166390198788</v>
      </c>
      <c r="J296" s="202">
        <v>1.398977460754723</v>
      </c>
      <c r="K296" s="202">
        <v>70.226528625813543</v>
      </c>
      <c r="L296" s="202">
        <v>6.1756425865997704</v>
      </c>
      <c r="M296" s="202">
        <v>754.12065302997894</v>
      </c>
      <c r="N296" s="202">
        <v>439.02481526625962</v>
      </c>
      <c r="O296" s="202">
        <v>53</v>
      </c>
      <c r="P296" s="202">
        <v>144.63518211331993</v>
      </c>
      <c r="Q296" s="202">
        <v>107.59795419764562</v>
      </c>
      <c r="R296" s="202">
        <v>53</v>
      </c>
      <c r="S296" s="202">
        <v>610.42504091268631</v>
      </c>
      <c r="T296" s="202">
        <v>394.8419086695497</v>
      </c>
      <c r="U296" s="30">
        <v>53</v>
      </c>
    </row>
    <row r="297" spans="2:21" x14ac:dyDescent="0.45">
      <c r="B297" s="324" t="s">
        <v>267</v>
      </c>
      <c r="C297" s="30">
        <v>65</v>
      </c>
      <c r="D297" s="202"/>
      <c r="E297" s="202"/>
      <c r="F297" s="202"/>
      <c r="G297" s="202">
        <v>67.870858772698114</v>
      </c>
      <c r="H297" s="202">
        <v>7.334257733018867</v>
      </c>
      <c r="I297" s="202">
        <v>13.017166390198788</v>
      </c>
      <c r="J297" s="202">
        <v>1.398977460754723</v>
      </c>
      <c r="K297" s="202">
        <v>70.226528625813543</v>
      </c>
      <c r="L297" s="202">
        <v>6.1756425865997704</v>
      </c>
      <c r="M297" s="202">
        <v>754.12065302997894</v>
      </c>
      <c r="N297" s="202">
        <v>439.02481526625962</v>
      </c>
      <c r="O297" s="202">
        <v>53</v>
      </c>
      <c r="P297" s="202">
        <v>144.63518211331993</v>
      </c>
      <c r="Q297" s="202">
        <v>107.59795419764562</v>
      </c>
      <c r="R297" s="202">
        <v>53</v>
      </c>
      <c r="S297" s="202">
        <v>610.42504091268631</v>
      </c>
      <c r="T297" s="202">
        <v>394.8419086695497</v>
      </c>
      <c r="U297" s="30">
        <v>53</v>
      </c>
    </row>
    <row r="298" spans="2:21" x14ac:dyDescent="0.45">
      <c r="B298" s="239" t="s">
        <v>237</v>
      </c>
      <c r="C298" s="30">
        <v>3</v>
      </c>
      <c r="D298" s="202">
        <v>0.56166666666666665</v>
      </c>
      <c r="E298" s="202"/>
      <c r="F298" s="202"/>
      <c r="G298" s="202"/>
      <c r="H298" s="202"/>
      <c r="I298" s="202"/>
      <c r="J298" s="202"/>
      <c r="K298" s="202"/>
      <c r="L298" s="202"/>
      <c r="M298" s="202"/>
      <c r="N298" s="202"/>
      <c r="O298" s="202"/>
      <c r="P298" s="202"/>
      <c r="Q298" s="202"/>
      <c r="R298" s="202"/>
      <c r="S298" s="202"/>
      <c r="T298" s="202"/>
      <c r="U298" s="30"/>
    </row>
    <row r="299" spans="2:21" x14ac:dyDescent="0.45">
      <c r="B299" s="324" t="s">
        <v>271</v>
      </c>
      <c r="C299" s="30">
        <v>3</v>
      </c>
      <c r="D299" s="202">
        <v>0.56166666666666665</v>
      </c>
      <c r="E299" s="202"/>
      <c r="F299" s="202"/>
      <c r="G299" s="202"/>
      <c r="H299" s="202"/>
      <c r="I299" s="202"/>
      <c r="J299" s="202"/>
      <c r="K299" s="202"/>
      <c r="L299" s="202"/>
      <c r="M299" s="202"/>
      <c r="N299" s="202"/>
      <c r="O299" s="202"/>
      <c r="P299" s="202"/>
      <c r="Q299" s="202"/>
      <c r="R299" s="202"/>
      <c r="S299" s="202"/>
      <c r="T299" s="202"/>
      <c r="U299" s="30"/>
    </row>
    <row r="300" spans="2:21" x14ac:dyDescent="0.45">
      <c r="B300" s="239" t="s">
        <v>1658</v>
      </c>
      <c r="C300" s="30">
        <v>2</v>
      </c>
      <c r="D300" s="202">
        <v>0.38450731121780879</v>
      </c>
      <c r="E300" s="202">
        <v>0.6513694988858334</v>
      </c>
      <c r="F300" s="202">
        <v>1.0358768101036422</v>
      </c>
      <c r="G300" s="202"/>
      <c r="H300" s="202"/>
      <c r="I300" s="202"/>
      <c r="J300" s="202">
        <v>2.41</v>
      </c>
      <c r="K300" s="202"/>
      <c r="L300" s="202"/>
      <c r="M300" s="202"/>
      <c r="N300" s="202"/>
      <c r="O300" s="202"/>
      <c r="P300" s="202"/>
      <c r="Q300" s="202"/>
      <c r="R300" s="202"/>
      <c r="S300" s="202"/>
      <c r="T300" s="202"/>
      <c r="U300" s="30"/>
    </row>
    <row r="301" spans="2:21" x14ac:dyDescent="0.45">
      <c r="B301" s="324" t="s">
        <v>1659</v>
      </c>
      <c r="C301" s="30">
        <v>2</v>
      </c>
      <c r="D301" s="202">
        <v>0.38450731121780879</v>
      </c>
      <c r="E301" s="202">
        <v>0.6513694988858334</v>
      </c>
      <c r="F301" s="202">
        <v>1.0358768101036422</v>
      </c>
      <c r="G301" s="202"/>
      <c r="H301" s="202"/>
      <c r="I301" s="202"/>
      <c r="J301" s="202">
        <v>2.41</v>
      </c>
      <c r="K301" s="202"/>
      <c r="L301" s="202"/>
      <c r="M301" s="202"/>
      <c r="N301" s="202"/>
      <c r="O301" s="202"/>
      <c r="P301" s="202"/>
      <c r="Q301" s="202"/>
      <c r="R301" s="202"/>
      <c r="S301" s="202"/>
      <c r="T301" s="202"/>
      <c r="U301" s="30"/>
    </row>
    <row r="302" spans="2:21" x14ac:dyDescent="0.45">
      <c r="B302" s="238" t="s">
        <v>1240</v>
      </c>
      <c r="C302" s="241">
        <v>29</v>
      </c>
      <c r="D302" s="202"/>
      <c r="E302" s="202"/>
      <c r="F302" s="202"/>
      <c r="G302" s="202"/>
      <c r="H302" s="202"/>
      <c r="I302" s="202">
        <v>29.870357142857134</v>
      </c>
      <c r="J302" s="202">
        <v>0.36857142857142866</v>
      </c>
      <c r="K302" s="202"/>
      <c r="L302" s="202"/>
      <c r="M302" s="202"/>
      <c r="N302" s="202"/>
      <c r="O302" s="202"/>
      <c r="P302" s="202">
        <v>34.917241379310347</v>
      </c>
      <c r="Q302" s="202">
        <v>17.380491300090224</v>
      </c>
      <c r="R302" s="202">
        <v>29</v>
      </c>
      <c r="S302" s="202"/>
      <c r="T302" s="202"/>
      <c r="U302" s="30"/>
    </row>
    <row r="303" spans="2:21" x14ac:dyDescent="0.45">
      <c r="B303" s="239" t="s">
        <v>1641</v>
      </c>
      <c r="C303" s="30">
        <v>1</v>
      </c>
      <c r="D303" s="202"/>
      <c r="E303" s="202"/>
      <c r="F303" s="202"/>
      <c r="G303" s="202"/>
      <c r="H303" s="202"/>
      <c r="I303" s="202">
        <v>29.87</v>
      </c>
      <c r="J303" s="202">
        <v>0.37</v>
      </c>
      <c r="K303" s="202"/>
      <c r="L303" s="202"/>
      <c r="M303" s="202"/>
      <c r="N303" s="202"/>
      <c r="O303" s="202"/>
      <c r="P303" s="202">
        <v>33.5</v>
      </c>
      <c r="Q303" s="202" t="e">
        <v>#DIV/0!</v>
      </c>
      <c r="R303" s="202">
        <v>1</v>
      </c>
      <c r="S303" s="202"/>
      <c r="T303" s="202"/>
      <c r="U303" s="30"/>
    </row>
    <row r="304" spans="2:21" x14ac:dyDescent="0.45">
      <c r="B304" s="324" t="s">
        <v>1641</v>
      </c>
      <c r="C304" s="30">
        <v>1</v>
      </c>
      <c r="D304" s="202"/>
      <c r="E304" s="202"/>
      <c r="F304" s="202"/>
      <c r="G304" s="202"/>
      <c r="H304" s="202"/>
      <c r="I304" s="202">
        <v>29.87</v>
      </c>
      <c r="J304" s="202">
        <v>0.37</v>
      </c>
      <c r="K304" s="202"/>
      <c r="L304" s="202"/>
      <c r="M304" s="202"/>
      <c r="N304" s="202"/>
      <c r="O304" s="202"/>
      <c r="P304" s="202">
        <v>33.5</v>
      </c>
      <c r="Q304" s="202" t="e">
        <v>#DIV/0!</v>
      </c>
      <c r="R304" s="202">
        <v>1</v>
      </c>
      <c r="S304" s="202"/>
      <c r="T304" s="202"/>
      <c r="U304" s="30"/>
    </row>
    <row r="305" spans="2:21" x14ac:dyDescent="0.45">
      <c r="B305" s="239" t="s">
        <v>213</v>
      </c>
      <c r="C305" s="30">
        <v>9</v>
      </c>
      <c r="D305" s="202"/>
      <c r="E305" s="202"/>
      <c r="F305" s="202"/>
      <c r="G305" s="202"/>
      <c r="H305" s="202"/>
      <c r="I305" s="202">
        <v>25.351111111111113</v>
      </c>
      <c r="J305" s="202">
        <v>0.33444444444444449</v>
      </c>
      <c r="K305" s="202"/>
      <c r="L305" s="202"/>
      <c r="M305" s="202"/>
      <c r="N305" s="202"/>
      <c r="O305" s="202"/>
      <c r="P305" s="202">
        <v>30.755555555555564</v>
      </c>
      <c r="Q305" s="202">
        <v>5.655552826892996</v>
      </c>
      <c r="R305" s="202">
        <v>9</v>
      </c>
      <c r="S305" s="202"/>
      <c r="T305" s="202"/>
      <c r="U305" s="30"/>
    </row>
    <row r="306" spans="2:21" x14ac:dyDescent="0.45">
      <c r="B306" s="324" t="s">
        <v>252</v>
      </c>
      <c r="C306" s="30">
        <v>9</v>
      </c>
      <c r="D306" s="202"/>
      <c r="E306" s="202"/>
      <c r="F306" s="202"/>
      <c r="G306" s="202"/>
      <c r="H306" s="202"/>
      <c r="I306" s="202">
        <v>25.351111111111113</v>
      </c>
      <c r="J306" s="202">
        <v>0.33444444444444449</v>
      </c>
      <c r="K306" s="202"/>
      <c r="L306" s="202"/>
      <c r="M306" s="202"/>
      <c r="N306" s="202"/>
      <c r="O306" s="202"/>
      <c r="P306" s="202">
        <v>30.755555555555564</v>
      </c>
      <c r="Q306" s="202">
        <v>5.655552826892996</v>
      </c>
      <c r="R306" s="202">
        <v>9</v>
      </c>
      <c r="S306" s="202"/>
      <c r="T306" s="202"/>
      <c r="U306" s="30"/>
    </row>
    <row r="307" spans="2:21" x14ac:dyDescent="0.45">
      <c r="B307" s="239" t="s">
        <v>208</v>
      </c>
      <c r="C307" s="30">
        <v>4</v>
      </c>
      <c r="D307" s="202"/>
      <c r="E307" s="202"/>
      <c r="F307" s="202"/>
      <c r="G307" s="202"/>
      <c r="H307" s="202"/>
      <c r="I307" s="202">
        <v>22.892499999999998</v>
      </c>
      <c r="J307" s="202">
        <v>0.27</v>
      </c>
      <c r="K307" s="202"/>
      <c r="L307" s="202"/>
      <c r="M307" s="202"/>
      <c r="N307" s="202"/>
      <c r="O307" s="202"/>
      <c r="P307" s="202">
        <v>27.65</v>
      </c>
      <c r="Q307" s="202">
        <v>8.5027446549138936</v>
      </c>
      <c r="R307" s="202">
        <v>4</v>
      </c>
      <c r="S307" s="202"/>
      <c r="T307" s="202"/>
      <c r="U307" s="30"/>
    </row>
    <row r="308" spans="2:21" x14ac:dyDescent="0.45">
      <c r="B308" s="324" t="s">
        <v>236</v>
      </c>
      <c r="C308" s="30">
        <v>4</v>
      </c>
      <c r="D308" s="202"/>
      <c r="E308" s="202"/>
      <c r="F308" s="202"/>
      <c r="G308" s="202"/>
      <c r="H308" s="202"/>
      <c r="I308" s="202">
        <v>22.892499999999998</v>
      </c>
      <c r="J308" s="202">
        <v>0.27</v>
      </c>
      <c r="K308" s="202"/>
      <c r="L308" s="202"/>
      <c r="M308" s="202"/>
      <c r="N308" s="202"/>
      <c r="O308" s="202"/>
      <c r="P308" s="202">
        <v>27.65</v>
      </c>
      <c r="Q308" s="202">
        <v>8.5027446549138936</v>
      </c>
      <c r="R308" s="202">
        <v>4</v>
      </c>
      <c r="S308" s="202"/>
      <c r="T308" s="202"/>
      <c r="U308" s="30"/>
    </row>
    <row r="309" spans="2:21" x14ac:dyDescent="0.45">
      <c r="B309" s="239" t="s">
        <v>1446</v>
      </c>
      <c r="C309" s="30">
        <v>4</v>
      </c>
      <c r="D309" s="202"/>
      <c r="E309" s="202"/>
      <c r="F309" s="202"/>
      <c r="G309" s="202"/>
      <c r="H309" s="202"/>
      <c r="I309" s="202">
        <v>46.015000000000001</v>
      </c>
      <c r="J309" s="202">
        <v>0.41249999999999998</v>
      </c>
      <c r="K309" s="202"/>
      <c r="L309" s="202"/>
      <c r="M309" s="202"/>
      <c r="N309" s="202"/>
      <c r="O309" s="202"/>
      <c r="P309" s="202">
        <v>37.774999999999999</v>
      </c>
      <c r="Q309" s="202">
        <v>7.8707792922090576</v>
      </c>
      <c r="R309" s="202">
        <v>4</v>
      </c>
      <c r="S309" s="202"/>
      <c r="T309" s="202"/>
      <c r="U309" s="30"/>
    </row>
    <row r="310" spans="2:21" x14ac:dyDescent="0.45">
      <c r="B310" s="324" t="s">
        <v>224</v>
      </c>
      <c r="C310" s="30">
        <v>4</v>
      </c>
      <c r="D310" s="202"/>
      <c r="E310" s="202"/>
      <c r="F310" s="202"/>
      <c r="G310" s="202"/>
      <c r="H310" s="202"/>
      <c r="I310" s="202">
        <v>46.015000000000001</v>
      </c>
      <c r="J310" s="202">
        <v>0.41249999999999998</v>
      </c>
      <c r="K310" s="202"/>
      <c r="L310" s="202"/>
      <c r="M310" s="202"/>
      <c r="N310" s="202"/>
      <c r="O310" s="202"/>
      <c r="P310" s="202">
        <v>37.774999999999999</v>
      </c>
      <c r="Q310" s="202">
        <v>7.8707792922090576</v>
      </c>
      <c r="R310" s="202">
        <v>4</v>
      </c>
      <c r="S310" s="202"/>
      <c r="T310" s="202"/>
      <c r="U310" s="30"/>
    </row>
    <row r="311" spans="2:21" x14ac:dyDescent="0.45">
      <c r="B311" s="239" t="s">
        <v>1647</v>
      </c>
      <c r="C311" s="30">
        <v>1</v>
      </c>
      <c r="D311" s="202"/>
      <c r="E311" s="202"/>
      <c r="F311" s="202"/>
      <c r="G311" s="202"/>
      <c r="H311" s="202"/>
      <c r="I311" s="202"/>
      <c r="J311" s="202"/>
      <c r="K311" s="202"/>
      <c r="L311" s="202"/>
      <c r="M311" s="202"/>
      <c r="N311" s="202"/>
      <c r="O311" s="202"/>
      <c r="P311" s="202">
        <v>76</v>
      </c>
      <c r="Q311" s="202" t="e">
        <v>#DIV/0!</v>
      </c>
      <c r="R311" s="202">
        <v>1</v>
      </c>
      <c r="S311" s="202"/>
      <c r="T311" s="202"/>
      <c r="U311" s="30"/>
    </row>
    <row r="312" spans="2:21" x14ac:dyDescent="0.45">
      <c r="B312" s="324" t="s">
        <v>267</v>
      </c>
      <c r="C312" s="30">
        <v>1</v>
      </c>
      <c r="D312" s="202"/>
      <c r="E312" s="202"/>
      <c r="F312" s="202"/>
      <c r="G312" s="202"/>
      <c r="H312" s="202"/>
      <c r="I312" s="202"/>
      <c r="J312" s="202"/>
      <c r="K312" s="202"/>
      <c r="L312" s="202"/>
      <c r="M312" s="202"/>
      <c r="N312" s="202"/>
      <c r="O312" s="202"/>
      <c r="P312" s="202">
        <v>76</v>
      </c>
      <c r="Q312" s="202" t="e">
        <v>#DIV/0!</v>
      </c>
      <c r="R312" s="202">
        <v>1</v>
      </c>
      <c r="S312" s="202"/>
      <c r="T312" s="202"/>
      <c r="U312" s="30"/>
    </row>
    <row r="313" spans="2:21" x14ac:dyDescent="0.45">
      <c r="B313" s="239" t="s">
        <v>237</v>
      </c>
      <c r="C313" s="30">
        <v>3</v>
      </c>
      <c r="D313" s="202"/>
      <c r="E313" s="202"/>
      <c r="F313" s="202"/>
      <c r="G313" s="202"/>
      <c r="H313" s="202"/>
      <c r="I313" s="202">
        <v>27.590000000000003</v>
      </c>
      <c r="J313" s="202">
        <v>0.66666666666666663</v>
      </c>
      <c r="K313" s="202"/>
      <c r="L313" s="202"/>
      <c r="M313" s="202"/>
      <c r="N313" s="202"/>
      <c r="O313" s="202"/>
      <c r="P313" s="202">
        <v>47.833333333333336</v>
      </c>
      <c r="Q313" s="202">
        <v>5.4372174256078774</v>
      </c>
      <c r="R313" s="202">
        <v>3</v>
      </c>
      <c r="S313" s="202"/>
      <c r="T313" s="202"/>
      <c r="U313" s="30"/>
    </row>
    <row r="314" spans="2:21" x14ac:dyDescent="0.45">
      <c r="B314" s="324" t="s">
        <v>271</v>
      </c>
      <c r="C314" s="30">
        <v>3</v>
      </c>
      <c r="D314" s="202"/>
      <c r="E314" s="202"/>
      <c r="F314" s="202"/>
      <c r="G314" s="202"/>
      <c r="H314" s="202"/>
      <c r="I314" s="202">
        <v>27.590000000000003</v>
      </c>
      <c r="J314" s="202">
        <v>0.66666666666666663</v>
      </c>
      <c r="K314" s="202"/>
      <c r="L314" s="202"/>
      <c r="M314" s="202"/>
      <c r="N314" s="202"/>
      <c r="O314" s="202"/>
      <c r="P314" s="202">
        <v>47.833333333333336</v>
      </c>
      <c r="Q314" s="202">
        <v>5.4372174256078774</v>
      </c>
      <c r="R314" s="202">
        <v>3</v>
      </c>
      <c r="S314" s="202"/>
      <c r="T314" s="202"/>
      <c r="U314" s="30"/>
    </row>
    <row r="315" spans="2:21" x14ac:dyDescent="0.45">
      <c r="B315" s="239" t="s">
        <v>1660</v>
      </c>
      <c r="C315" s="30">
        <v>7</v>
      </c>
      <c r="D315" s="202"/>
      <c r="E315" s="202"/>
      <c r="F315" s="202"/>
      <c r="G315" s="202"/>
      <c r="H315" s="202"/>
      <c r="I315" s="202">
        <v>31.419999999999998</v>
      </c>
      <c r="J315" s="202">
        <v>0.31571428571428578</v>
      </c>
      <c r="K315" s="202"/>
      <c r="L315" s="202"/>
      <c r="M315" s="202"/>
      <c r="N315" s="202"/>
      <c r="O315" s="202"/>
      <c r="P315" s="202">
        <v>31.585714285714289</v>
      </c>
      <c r="Q315" s="202">
        <v>29.076819436991872</v>
      </c>
      <c r="R315" s="202">
        <v>7</v>
      </c>
      <c r="S315" s="202"/>
      <c r="T315" s="202"/>
      <c r="U315" s="30"/>
    </row>
    <row r="316" spans="2:21" x14ac:dyDescent="0.45">
      <c r="B316" s="324" t="s">
        <v>1661</v>
      </c>
      <c r="C316" s="30">
        <v>7</v>
      </c>
      <c r="D316" s="202"/>
      <c r="E316" s="202"/>
      <c r="F316" s="202"/>
      <c r="G316" s="202"/>
      <c r="H316" s="202"/>
      <c r="I316" s="202">
        <v>31.419999999999998</v>
      </c>
      <c r="J316" s="202">
        <v>0.31571428571428578</v>
      </c>
      <c r="K316" s="202"/>
      <c r="L316" s="202"/>
      <c r="M316" s="202"/>
      <c r="N316" s="202"/>
      <c r="O316" s="202"/>
      <c r="P316" s="202">
        <v>31.585714285714289</v>
      </c>
      <c r="Q316" s="202">
        <v>29.076819436991872</v>
      </c>
      <c r="R316" s="202">
        <v>7</v>
      </c>
      <c r="S316" s="202"/>
      <c r="T316" s="202"/>
      <c r="U316" s="30"/>
    </row>
    <row r="317" spans="2:21" x14ac:dyDescent="0.45">
      <c r="B317" s="238" t="s">
        <v>495</v>
      </c>
      <c r="C317" s="241">
        <v>45</v>
      </c>
      <c r="D317" s="202">
        <v>0.19031357505341878</v>
      </c>
      <c r="E317" s="202">
        <v>0.69331141493055548</v>
      </c>
      <c r="F317" s="202">
        <v>0.88017883613782044</v>
      </c>
      <c r="G317" s="202">
        <v>32.801505575176463</v>
      </c>
      <c r="H317" s="202">
        <v>3.8299935470588231</v>
      </c>
      <c r="I317" s="202">
        <v>12.33471569301782</v>
      </c>
      <c r="J317" s="202">
        <v>0.93544828080692988</v>
      </c>
      <c r="K317" s="202"/>
      <c r="L317" s="202">
        <v>2.5782850647449438</v>
      </c>
      <c r="M317" s="202">
        <v>364.46117305751636</v>
      </c>
      <c r="N317" s="202">
        <v>397.94510660800654</v>
      </c>
      <c r="O317" s="202">
        <v>17</v>
      </c>
      <c r="P317" s="202">
        <v>109.45503316285237</v>
      </c>
      <c r="Q317" s="202">
        <v>137.17474619952122</v>
      </c>
      <c r="R317" s="202">
        <v>34</v>
      </c>
      <c r="S317" s="202">
        <v>224.8208965672226</v>
      </c>
      <c r="T317" s="202">
        <v>335.25526920327235</v>
      </c>
      <c r="U317" s="30">
        <v>17</v>
      </c>
    </row>
    <row r="318" spans="2:21" x14ac:dyDescent="0.45">
      <c r="B318" s="239" t="s">
        <v>255</v>
      </c>
      <c r="C318" s="30">
        <v>1</v>
      </c>
      <c r="D318" s="202"/>
      <c r="E318" s="202"/>
      <c r="F318" s="202"/>
      <c r="G318" s="202"/>
      <c r="H318" s="202"/>
      <c r="I318" s="202"/>
      <c r="J318" s="202"/>
      <c r="K318" s="202"/>
      <c r="L318" s="202"/>
      <c r="M318" s="202"/>
      <c r="N318" s="202"/>
      <c r="O318" s="202"/>
      <c r="P318" s="202">
        <v>120</v>
      </c>
      <c r="Q318" s="202" t="e">
        <v>#DIV/0!</v>
      </c>
      <c r="R318" s="202">
        <v>1</v>
      </c>
      <c r="S318" s="202"/>
      <c r="T318" s="202"/>
      <c r="U318" s="30"/>
    </row>
    <row r="319" spans="2:21" x14ac:dyDescent="0.45">
      <c r="B319" s="324" t="s">
        <v>255</v>
      </c>
      <c r="C319" s="30">
        <v>1</v>
      </c>
      <c r="D319" s="202"/>
      <c r="E319" s="202"/>
      <c r="F319" s="202"/>
      <c r="G319" s="202"/>
      <c r="H319" s="202"/>
      <c r="I319" s="202"/>
      <c r="J319" s="202"/>
      <c r="K319" s="202"/>
      <c r="L319" s="202"/>
      <c r="M319" s="202"/>
      <c r="N319" s="202"/>
      <c r="O319" s="202"/>
      <c r="P319" s="202">
        <v>120</v>
      </c>
      <c r="Q319" s="202" t="e">
        <v>#DIV/0!</v>
      </c>
      <c r="R319" s="202">
        <v>1</v>
      </c>
      <c r="S319" s="202"/>
      <c r="T319" s="202"/>
      <c r="U319" s="30"/>
    </row>
    <row r="320" spans="2:21" x14ac:dyDescent="0.45">
      <c r="B320" s="239" t="s">
        <v>275</v>
      </c>
      <c r="C320" s="30">
        <v>4</v>
      </c>
      <c r="D320" s="202"/>
      <c r="E320" s="202"/>
      <c r="F320" s="202"/>
      <c r="G320" s="202"/>
      <c r="H320" s="202"/>
      <c r="I320" s="202">
        <v>15.125422083596339</v>
      </c>
      <c r="J320" s="202">
        <v>0.74673496008619555</v>
      </c>
      <c r="K320" s="202"/>
      <c r="L320" s="202"/>
      <c r="M320" s="202"/>
      <c r="N320" s="202"/>
      <c r="O320" s="202"/>
      <c r="P320" s="202">
        <v>85.762310417981681</v>
      </c>
      <c r="Q320" s="202">
        <v>80.651294662882378</v>
      </c>
      <c r="R320" s="202">
        <v>4</v>
      </c>
      <c r="S320" s="202"/>
      <c r="T320" s="202"/>
      <c r="U320" s="30"/>
    </row>
    <row r="321" spans="2:21" x14ac:dyDescent="0.45">
      <c r="B321" s="324" t="s">
        <v>275</v>
      </c>
      <c r="C321" s="30">
        <v>4</v>
      </c>
      <c r="D321" s="202"/>
      <c r="E321" s="202"/>
      <c r="F321" s="202"/>
      <c r="G321" s="202"/>
      <c r="H321" s="202"/>
      <c r="I321" s="202">
        <v>15.125422083596339</v>
      </c>
      <c r="J321" s="202">
        <v>0.74673496008619555</v>
      </c>
      <c r="K321" s="202"/>
      <c r="L321" s="202"/>
      <c r="M321" s="202"/>
      <c r="N321" s="202"/>
      <c r="O321" s="202"/>
      <c r="P321" s="202">
        <v>85.762310417981681</v>
      </c>
      <c r="Q321" s="202">
        <v>80.651294662882378</v>
      </c>
      <c r="R321" s="202">
        <v>4</v>
      </c>
      <c r="S321" s="202"/>
      <c r="T321" s="202"/>
      <c r="U321" s="30"/>
    </row>
    <row r="322" spans="2:21" x14ac:dyDescent="0.45">
      <c r="B322" s="239" t="s">
        <v>213</v>
      </c>
      <c r="C322" s="30">
        <v>3</v>
      </c>
      <c r="D322" s="202">
        <v>5.9414424189814803E-2</v>
      </c>
      <c r="E322" s="202">
        <v>1.7531647858796292E-2</v>
      </c>
      <c r="F322" s="202">
        <v>7.6946072048611105E-2</v>
      </c>
      <c r="G322" s="202"/>
      <c r="H322" s="202"/>
      <c r="I322" s="202">
        <v>7.2217414965694076</v>
      </c>
      <c r="J322" s="202">
        <v>0.38495128360566849</v>
      </c>
      <c r="K322" s="202"/>
      <c r="L322" s="202"/>
      <c r="M322" s="202"/>
      <c r="N322" s="202"/>
      <c r="O322" s="202"/>
      <c r="P322" s="202">
        <v>48.144943310462715</v>
      </c>
      <c r="Q322" s="202">
        <v>15.049257716537287</v>
      </c>
      <c r="R322" s="202">
        <v>3</v>
      </c>
      <c r="S322" s="202"/>
      <c r="T322" s="202"/>
      <c r="U322" s="30"/>
    </row>
    <row r="323" spans="2:21" x14ac:dyDescent="0.45">
      <c r="B323" s="324" t="s">
        <v>251</v>
      </c>
      <c r="C323" s="30">
        <v>3</v>
      </c>
      <c r="D323" s="202">
        <v>5.9414424189814803E-2</v>
      </c>
      <c r="E323" s="202">
        <v>1.7531647858796292E-2</v>
      </c>
      <c r="F323" s="202">
        <v>7.6946072048611105E-2</v>
      </c>
      <c r="G323" s="202"/>
      <c r="H323" s="202"/>
      <c r="I323" s="202">
        <v>7.2217414965694076</v>
      </c>
      <c r="J323" s="202">
        <v>0.38495128360566849</v>
      </c>
      <c r="K323" s="202"/>
      <c r="L323" s="202"/>
      <c r="M323" s="202"/>
      <c r="N323" s="202"/>
      <c r="O323" s="202"/>
      <c r="P323" s="202">
        <v>48.144943310462715</v>
      </c>
      <c r="Q323" s="202">
        <v>15.049257716537287</v>
      </c>
      <c r="R323" s="202">
        <v>3</v>
      </c>
      <c r="S323" s="202"/>
      <c r="T323" s="202"/>
      <c r="U323" s="30"/>
    </row>
    <row r="324" spans="2:21" x14ac:dyDescent="0.45">
      <c r="B324" s="239" t="s">
        <v>195</v>
      </c>
      <c r="C324" s="30">
        <v>5</v>
      </c>
      <c r="D324" s="202">
        <v>0.12268229166666667</v>
      </c>
      <c r="E324" s="202">
        <v>0.21180867513020835</v>
      </c>
      <c r="F324" s="202">
        <v>0.33449096679687501</v>
      </c>
      <c r="G324" s="202"/>
      <c r="H324" s="202"/>
      <c r="I324" s="202">
        <v>10.927814623027722</v>
      </c>
      <c r="J324" s="202">
        <v>0.47047071842696625</v>
      </c>
      <c r="K324" s="202"/>
      <c r="L324" s="202"/>
      <c r="M324" s="202"/>
      <c r="N324" s="202"/>
      <c r="O324" s="202"/>
      <c r="P324" s="202">
        <v>54.639073115138615</v>
      </c>
      <c r="Q324" s="202">
        <v>29.538646965440758</v>
      </c>
      <c r="R324" s="202">
        <v>4</v>
      </c>
      <c r="S324" s="202"/>
      <c r="T324" s="202"/>
      <c r="U324" s="30"/>
    </row>
    <row r="325" spans="2:21" x14ac:dyDescent="0.45">
      <c r="B325" s="324" t="s">
        <v>207</v>
      </c>
      <c r="C325" s="30">
        <v>3</v>
      </c>
      <c r="D325" s="202">
        <v>8.4771321614583339E-2</v>
      </c>
      <c r="E325" s="202">
        <v>8.2709147135416661E-2</v>
      </c>
      <c r="F325" s="202">
        <v>0.16748046875</v>
      </c>
      <c r="G325" s="202"/>
      <c r="H325" s="202"/>
      <c r="I325" s="202">
        <v>7.7478203243019479</v>
      </c>
      <c r="J325" s="202">
        <v>0.37272895616684981</v>
      </c>
      <c r="K325" s="202"/>
      <c r="L325" s="202"/>
      <c r="M325" s="202"/>
      <c r="N325" s="202"/>
      <c r="O325" s="202"/>
      <c r="P325" s="202">
        <v>38.739101621509739</v>
      </c>
      <c r="Q325" s="202">
        <v>12.207546718521032</v>
      </c>
      <c r="R325" s="202">
        <v>2</v>
      </c>
      <c r="S325" s="202"/>
      <c r="T325" s="202"/>
      <c r="U325" s="30"/>
    </row>
    <row r="326" spans="2:21" x14ac:dyDescent="0.45">
      <c r="B326" s="324" t="s">
        <v>212</v>
      </c>
      <c r="C326" s="30">
        <v>2</v>
      </c>
      <c r="D326" s="202">
        <v>0.16059326171874999</v>
      </c>
      <c r="E326" s="202">
        <v>0.34090820312500003</v>
      </c>
      <c r="F326" s="202">
        <v>0.50150146484375002</v>
      </c>
      <c r="G326" s="202"/>
      <c r="H326" s="202"/>
      <c r="I326" s="202">
        <v>14.107808921753495</v>
      </c>
      <c r="J326" s="202">
        <v>0.61708336181714107</v>
      </c>
      <c r="K326" s="202"/>
      <c r="L326" s="202"/>
      <c r="M326" s="202"/>
      <c r="N326" s="202"/>
      <c r="O326" s="202"/>
      <c r="P326" s="202">
        <v>70.539044608767483</v>
      </c>
      <c r="Q326" s="202">
        <v>38.175049741540775</v>
      </c>
      <c r="R326" s="202">
        <v>2</v>
      </c>
      <c r="S326" s="202"/>
      <c r="T326" s="202"/>
      <c r="U326" s="30"/>
    </row>
    <row r="327" spans="2:21" x14ac:dyDescent="0.45">
      <c r="B327" s="239" t="s">
        <v>1446</v>
      </c>
      <c r="C327" s="30">
        <v>14</v>
      </c>
      <c r="D327" s="202">
        <v>0.30085067274305555</v>
      </c>
      <c r="E327" s="202">
        <v>1.3522031249999997</v>
      </c>
      <c r="F327" s="202">
        <v>1.6455871310763888</v>
      </c>
      <c r="G327" s="202"/>
      <c r="H327" s="202"/>
      <c r="I327" s="202">
        <v>10.866874123928573</v>
      </c>
      <c r="J327" s="202">
        <v>0.64736133024404108</v>
      </c>
      <c r="K327" s="202"/>
      <c r="L327" s="202"/>
      <c r="M327" s="202"/>
      <c r="N327" s="202"/>
      <c r="O327" s="202"/>
      <c r="P327" s="202">
        <v>75.012650619642869</v>
      </c>
      <c r="Q327" s="202">
        <v>21.47430832654489</v>
      </c>
      <c r="R327" s="202">
        <v>5</v>
      </c>
      <c r="S327" s="202"/>
      <c r="T327" s="202"/>
      <c r="U327" s="30"/>
    </row>
    <row r="328" spans="2:21" x14ac:dyDescent="0.45">
      <c r="B328" s="324" t="s">
        <v>224</v>
      </c>
      <c r="C328" s="30">
        <v>14</v>
      </c>
      <c r="D328" s="202">
        <v>0.30085067274305555</v>
      </c>
      <c r="E328" s="202">
        <v>1.3522031249999997</v>
      </c>
      <c r="F328" s="202">
        <v>1.6455871310763888</v>
      </c>
      <c r="G328" s="202"/>
      <c r="H328" s="202"/>
      <c r="I328" s="202">
        <v>10.866874123928573</v>
      </c>
      <c r="J328" s="202">
        <v>0.64736133024404108</v>
      </c>
      <c r="K328" s="202"/>
      <c r="L328" s="202"/>
      <c r="M328" s="202"/>
      <c r="N328" s="202"/>
      <c r="O328" s="202"/>
      <c r="P328" s="202">
        <v>75.012650619642869</v>
      </c>
      <c r="Q328" s="202">
        <v>21.47430832654489</v>
      </c>
      <c r="R328" s="202">
        <v>5</v>
      </c>
      <c r="S328" s="202"/>
      <c r="T328" s="202"/>
      <c r="U328" s="30"/>
    </row>
    <row r="329" spans="2:21" x14ac:dyDescent="0.45">
      <c r="B329" s="239" t="s">
        <v>1647</v>
      </c>
      <c r="C329" s="30">
        <v>17</v>
      </c>
      <c r="D329" s="202"/>
      <c r="E329" s="202"/>
      <c r="F329" s="202"/>
      <c r="G329" s="202">
        <v>32.801505575176463</v>
      </c>
      <c r="H329" s="202">
        <v>3.8299935470588231</v>
      </c>
      <c r="I329" s="202">
        <v>13.343122113749457</v>
      </c>
      <c r="J329" s="202">
        <v>1.3235138761015131</v>
      </c>
      <c r="K329" s="202"/>
      <c r="L329" s="202">
        <v>2.5782850647449438</v>
      </c>
      <c r="M329" s="202">
        <v>364.46117305751636</v>
      </c>
      <c r="N329" s="202">
        <v>397.94510660800654</v>
      </c>
      <c r="O329" s="202">
        <v>17</v>
      </c>
      <c r="P329" s="202">
        <v>148.25691237499393</v>
      </c>
      <c r="Q329" s="202">
        <v>183.6011584484759</v>
      </c>
      <c r="R329" s="202">
        <v>17</v>
      </c>
      <c r="S329" s="202">
        <v>224.8208965672226</v>
      </c>
      <c r="T329" s="202">
        <v>335.25526920327235</v>
      </c>
      <c r="U329" s="30">
        <v>17</v>
      </c>
    </row>
    <row r="330" spans="2:21" x14ac:dyDescent="0.45">
      <c r="B330" s="324" t="s">
        <v>267</v>
      </c>
      <c r="C330" s="30">
        <v>17</v>
      </c>
      <c r="D330" s="202"/>
      <c r="E330" s="202"/>
      <c r="F330" s="202"/>
      <c r="G330" s="202">
        <v>32.801505575176463</v>
      </c>
      <c r="H330" s="202">
        <v>3.8299935470588231</v>
      </c>
      <c r="I330" s="202">
        <v>13.343122113749457</v>
      </c>
      <c r="J330" s="202">
        <v>1.3235138761015131</v>
      </c>
      <c r="K330" s="202"/>
      <c r="L330" s="202">
        <v>2.5782850647449438</v>
      </c>
      <c r="M330" s="202">
        <v>364.46117305751636</v>
      </c>
      <c r="N330" s="202">
        <v>397.94510660800654</v>
      </c>
      <c r="O330" s="202">
        <v>17</v>
      </c>
      <c r="P330" s="202">
        <v>148.25691237499393</v>
      </c>
      <c r="Q330" s="202">
        <v>183.6011584484759</v>
      </c>
      <c r="R330" s="202">
        <v>17</v>
      </c>
      <c r="S330" s="202">
        <v>224.8208965672226</v>
      </c>
      <c r="T330" s="202">
        <v>335.25526920327235</v>
      </c>
      <c r="U330" s="30">
        <v>17</v>
      </c>
    </row>
    <row r="331" spans="2:21" x14ac:dyDescent="0.45">
      <c r="B331" s="239" t="s">
        <v>237</v>
      </c>
      <c r="C331" s="30">
        <v>1</v>
      </c>
      <c r="D331" s="202"/>
      <c r="E331" s="202"/>
      <c r="F331" s="202"/>
      <c r="G331" s="202"/>
      <c r="H331" s="202"/>
      <c r="I331" s="202"/>
      <c r="J331" s="202">
        <v>0.51</v>
      </c>
      <c r="K331" s="202"/>
      <c r="L331" s="202"/>
      <c r="M331" s="202"/>
      <c r="N331" s="202"/>
      <c r="O331" s="202"/>
      <c r="P331" s="202"/>
      <c r="Q331" s="202"/>
      <c r="R331" s="202"/>
      <c r="S331" s="202"/>
      <c r="T331" s="202"/>
      <c r="U331" s="30"/>
    </row>
    <row r="332" spans="2:21" x14ac:dyDescent="0.45">
      <c r="B332" s="324" t="s">
        <v>271</v>
      </c>
      <c r="C332" s="30">
        <v>1</v>
      </c>
      <c r="D332" s="202"/>
      <c r="E332" s="202"/>
      <c r="F332" s="202"/>
      <c r="G332" s="202"/>
      <c r="H332" s="202"/>
      <c r="I332" s="202"/>
      <c r="J332" s="202">
        <v>0.51</v>
      </c>
      <c r="K332" s="202"/>
      <c r="L332" s="202"/>
      <c r="M332" s="202"/>
      <c r="N332" s="202"/>
      <c r="O332" s="202"/>
      <c r="P332" s="202"/>
      <c r="Q332" s="202"/>
      <c r="R332" s="202"/>
      <c r="S332" s="202"/>
      <c r="T332" s="202"/>
      <c r="U332" s="30"/>
    </row>
    <row r="333" spans="2:21" x14ac:dyDescent="0.45">
      <c r="B333" s="238" t="s">
        <v>854</v>
      </c>
      <c r="C333" s="241">
        <v>46</v>
      </c>
      <c r="D333" s="202"/>
      <c r="E333" s="202"/>
      <c r="F333" s="202"/>
      <c r="G333" s="202">
        <v>676.43924999999979</v>
      </c>
      <c r="H333" s="202"/>
      <c r="I333" s="202">
        <v>41.879621897512131</v>
      </c>
      <c r="J333" s="202">
        <v>0.6622249292481851</v>
      </c>
      <c r="K333" s="202">
        <v>639.26225000000011</v>
      </c>
      <c r="L333" s="202">
        <v>10.14925</v>
      </c>
      <c r="M333" s="202">
        <v>1504.7382500000001</v>
      </c>
      <c r="N333" s="202">
        <v>147.21441033295304</v>
      </c>
      <c r="O333" s="202">
        <v>40</v>
      </c>
      <c r="P333" s="202">
        <v>82.953792517324786</v>
      </c>
      <c r="Q333" s="202">
        <v>28.670260234515631</v>
      </c>
      <c r="R333" s="202">
        <v>46</v>
      </c>
      <c r="S333" s="202">
        <v>1422.2314999999996</v>
      </c>
      <c r="T333" s="202">
        <v>150.04161136592296</v>
      </c>
      <c r="U333" s="30">
        <v>40</v>
      </c>
    </row>
    <row r="334" spans="2:21" x14ac:dyDescent="0.45">
      <c r="B334" s="239" t="s">
        <v>255</v>
      </c>
      <c r="C334" s="30">
        <v>6</v>
      </c>
      <c r="D334" s="202"/>
      <c r="E334" s="202"/>
      <c r="F334" s="202"/>
      <c r="G334" s="202">
        <v>593.52600000000007</v>
      </c>
      <c r="H334" s="202"/>
      <c r="I334" s="202">
        <v>33.021999999999991</v>
      </c>
      <c r="J334" s="202">
        <v>0.59599999999999997</v>
      </c>
      <c r="K334" s="202">
        <v>560.50800000000004</v>
      </c>
      <c r="L334" s="202">
        <v>8.4320000000000004</v>
      </c>
      <c r="M334" s="202">
        <v>1344.5480000000002</v>
      </c>
      <c r="N334" s="202">
        <v>228.4992234560109</v>
      </c>
      <c r="O334" s="202">
        <v>5</v>
      </c>
      <c r="P334" s="202">
        <v>74.296666666666667</v>
      </c>
      <c r="Q334" s="202">
        <v>35.345729397858925</v>
      </c>
      <c r="R334" s="202">
        <v>6</v>
      </c>
      <c r="S334" s="202">
        <v>1265.194</v>
      </c>
      <c r="T334" s="202">
        <v>239.10752378375616</v>
      </c>
      <c r="U334" s="30">
        <v>5</v>
      </c>
    </row>
    <row r="335" spans="2:21" x14ac:dyDescent="0.45">
      <c r="B335" s="324" t="s">
        <v>255</v>
      </c>
      <c r="C335" s="30">
        <v>6</v>
      </c>
      <c r="D335" s="202"/>
      <c r="E335" s="202"/>
      <c r="F335" s="202"/>
      <c r="G335" s="202">
        <v>593.52600000000007</v>
      </c>
      <c r="H335" s="202"/>
      <c r="I335" s="202">
        <v>33.021999999999991</v>
      </c>
      <c r="J335" s="202">
        <v>0.59599999999999997</v>
      </c>
      <c r="K335" s="202">
        <v>560.50800000000004</v>
      </c>
      <c r="L335" s="202">
        <v>8.4320000000000004</v>
      </c>
      <c r="M335" s="202">
        <v>1344.5480000000002</v>
      </c>
      <c r="N335" s="202">
        <v>228.4992234560109</v>
      </c>
      <c r="O335" s="202">
        <v>5</v>
      </c>
      <c r="P335" s="202">
        <v>74.296666666666667</v>
      </c>
      <c r="Q335" s="202">
        <v>35.345729397858925</v>
      </c>
      <c r="R335" s="202">
        <v>6</v>
      </c>
      <c r="S335" s="202">
        <v>1265.194</v>
      </c>
      <c r="T335" s="202">
        <v>239.10752378375616</v>
      </c>
      <c r="U335" s="30">
        <v>5</v>
      </c>
    </row>
    <row r="336" spans="2:21" x14ac:dyDescent="0.45">
      <c r="B336" s="239" t="s">
        <v>213</v>
      </c>
      <c r="C336" s="30">
        <v>1</v>
      </c>
      <c r="D336" s="202"/>
      <c r="E336" s="202"/>
      <c r="F336" s="202"/>
      <c r="G336" s="202">
        <v>850.68</v>
      </c>
      <c r="H336" s="202"/>
      <c r="I336" s="202">
        <v>54.42</v>
      </c>
      <c r="J336" s="202">
        <v>0.84</v>
      </c>
      <c r="K336" s="202">
        <v>796.27</v>
      </c>
      <c r="L336" s="202">
        <v>10.87</v>
      </c>
      <c r="M336" s="202">
        <v>1736.09</v>
      </c>
      <c r="N336" s="202" t="e">
        <v>#DIV/0!</v>
      </c>
      <c r="O336" s="202">
        <v>1</v>
      </c>
      <c r="P336" s="202">
        <v>111.05</v>
      </c>
      <c r="Q336" s="202" t="e">
        <v>#DIV/0!</v>
      </c>
      <c r="R336" s="202">
        <v>1</v>
      </c>
      <c r="S336" s="202">
        <v>1625.04</v>
      </c>
      <c r="T336" s="202" t="e">
        <v>#DIV/0!</v>
      </c>
      <c r="U336" s="30">
        <v>1</v>
      </c>
    </row>
    <row r="337" spans="2:21" x14ac:dyDescent="0.45">
      <c r="B337" s="324" t="s">
        <v>252</v>
      </c>
      <c r="C337" s="30">
        <v>1</v>
      </c>
      <c r="D337" s="202"/>
      <c r="E337" s="202"/>
      <c r="F337" s="202"/>
      <c r="G337" s="202">
        <v>850.68</v>
      </c>
      <c r="H337" s="202"/>
      <c r="I337" s="202">
        <v>54.42</v>
      </c>
      <c r="J337" s="202">
        <v>0.84</v>
      </c>
      <c r="K337" s="202">
        <v>796.27</v>
      </c>
      <c r="L337" s="202">
        <v>10.87</v>
      </c>
      <c r="M337" s="202">
        <v>1736.09</v>
      </c>
      <c r="N337" s="202" t="e">
        <v>#DIV/0!</v>
      </c>
      <c r="O337" s="202">
        <v>1</v>
      </c>
      <c r="P337" s="202">
        <v>111.05</v>
      </c>
      <c r="Q337" s="202" t="e">
        <v>#DIV/0!</v>
      </c>
      <c r="R337" s="202">
        <v>1</v>
      </c>
      <c r="S337" s="202">
        <v>1625.04</v>
      </c>
      <c r="T337" s="202" t="e">
        <v>#DIV/0!</v>
      </c>
      <c r="U337" s="30">
        <v>1</v>
      </c>
    </row>
    <row r="338" spans="2:21" x14ac:dyDescent="0.45">
      <c r="B338" s="239" t="s">
        <v>208</v>
      </c>
      <c r="C338" s="30">
        <v>39</v>
      </c>
      <c r="D338" s="202"/>
      <c r="E338" s="202"/>
      <c r="F338" s="202"/>
      <c r="G338" s="202">
        <v>683.50764705882352</v>
      </c>
      <c r="H338" s="202"/>
      <c r="I338" s="202">
        <v>42.693666292001183</v>
      </c>
      <c r="J338" s="202">
        <v>0.66615696964534177</v>
      </c>
      <c r="K338" s="202">
        <v>646.2258823529412</v>
      </c>
      <c r="L338" s="202">
        <v>10.380588235294118</v>
      </c>
      <c r="M338" s="202">
        <v>1521.4911764705882</v>
      </c>
      <c r="N338" s="202">
        <v>116.12336302828322</v>
      </c>
      <c r="O338" s="202">
        <v>34</v>
      </c>
      <c r="P338" s="202">
        <v>83.565242456331802</v>
      </c>
      <c r="Q338" s="202">
        <v>27.857256561882085</v>
      </c>
      <c r="R338" s="202">
        <v>39</v>
      </c>
      <c r="S338" s="202">
        <v>1439.3602941176471</v>
      </c>
      <c r="T338" s="202">
        <v>119.96043149369321</v>
      </c>
      <c r="U338" s="30">
        <v>34</v>
      </c>
    </row>
    <row r="339" spans="2:21" x14ac:dyDescent="0.45">
      <c r="B339" s="324" t="s">
        <v>194</v>
      </c>
      <c r="C339" s="30">
        <v>5</v>
      </c>
      <c r="D339" s="202"/>
      <c r="E339" s="202"/>
      <c r="F339" s="202"/>
      <c r="G339" s="202"/>
      <c r="H339" s="202"/>
      <c r="I339" s="202">
        <v>79.486597077609161</v>
      </c>
      <c r="J339" s="202">
        <v>0.90602436323366553</v>
      </c>
      <c r="K339" s="202"/>
      <c r="L339" s="202"/>
      <c r="M339" s="202"/>
      <c r="N339" s="202"/>
      <c r="O339" s="202"/>
      <c r="P339" s="202">
        <v>93.316891159388106</v>
      </c>
      <c r="Q339" s="202">
        <v>18.287473077503876</v>
      </c>
      <c r="R339" s="202">
        <v>5</v>
      </c>
      <c r="S339" s="202"/>
      <c r="T339" s="202"/>
      <c r="U339" s="30"/>
    </row>
    <row r="340" spans="2:21" x14ac:dyDescent="0.45">
      <c r="B340" s="324" t="s">
        <v>236</v>
      </c>
      <c r="C340" s="30">
        <v>32</v>
      </c>
      <c r="D340" s="202"/>
      <c r="E340" s="202"/>
      <c r="F340" s="202"/>
      <c r="G340" s="202">
        <v>631.88499999999988</v>
      </c>
      <c r="H340" s="202"/>
      <c r="I340" s="202">
        <v>34.282499999999992</v>
      </c>
      <c r="J340" s="202">
        <v>0.62625000000000008</v>
      </c>
      <c r="K340" s="202">
        <v>597.60343749999993</v>
      </c>
      <c r="L340" s="202">
        <v>10.346875000000001</v>
      </c>
      <c r="M340" s="202">
        <v>1517.8087499999999</v>
      </c>
      <c r="N340" s="202">
        <v>118.7753831003939</v>
      </c>
      <c r="O340" s="202">
        <v>32</v>
      </c>
      <c r="P340" s="202">
        <v>81.674374999999998</v>
      </c>
      <c r="Q340" s="202">
        <v>29.698883213227081</v>
      </c>
      <c r="R340" s="202">
        <v>32</v>
      </c>
      <c r="S340" s="202">
        <v>1436.1346874999999</v>
      </c>
      <c r="T340" s="202">
        <v>122.91960399000891</v>
      </c>
      <c r="U340" s="30">
        <v>32</v>
      </c>
    </row>
    <row r="341" spans="2:21" x14ac:dyDescent="0.45">
      <c r="B341" s="324" t="s">
        <v>255</v>
      </c>
      <c r="C341" s="30">
        <v>2</v>
      </c>
      <c r="D341" s="202"/>
      <c r="E341" s="202"/>
      <c r="F341" s="202"/>
      <c r="G341" s="202">
        <v>1509.47</v>
      </c>
      <c r="H341" s="202"/>
      <c r="I341" s="202">
        <v>85.289999999999992</v>
      </c>
      <c r="J341" s="202">
        <v>0.70500000000000007</v>
      </c>
      <c r="K341" s="202">
        <v>1424.1849999999999</v>
      </c>
      <c r="L341" s="202">
        <v>10.92</v>
      </c>
      <c r="M341" s="202">
        <v>1580.4099999999999</v>
      </c>
      <c r="N341" s="202">
        <v>16.758430714141184</v>
      </c>
      <c r="O341" s="202">
        <v>2</v>
      </c>
      <c r="P341" s="202">
        <v>89.44</v>
      </c>
      <c r="Q341" s="202">
        <v>12.232947314527364</v>
      </c>
      <c r="R341" s="202">
        <v>2</v>
      </c>
      <c r="S341" s="202">
        <v>1490.97</v>
      </c>
      <c r="T341" s="202">
        <v>28.991378028648448</v>
      </c>
      <c r="U341" s="30">
        <v>2</v>
      </c>
    </row>
    <row r="342" spans="2:21" x14ac:dyDescent="0.45">
      <c r="B342" s="238" t="s">
        <v>364</v>
      </c>
      <c r="C342" s="241">
        <v>1</v>
      </c>
      <c r="D342" s="202">
        <v>0.85399999999999987</v>
      </c>
      <c r="E342" s="202">
        <v>7.1609999999999987</v>
      </c>
      <c r="F342" s="202">
        <v>8.0150000000000006</v>
      </c>
      <c r="G342" s="202"/>
      <c r="H342" s="202"/>
      <c r="I342" s="202"/>
      <c r="J342" s="202"/>
      <c r="K342" s="202"/>
      <c r="L342" s="202"/>
      <c r="M342" s="202"/>
      <c r="N342" s="202"/>
      <c r="O342" s="202"/>
      <c r="P342" s="202"/>
      <c r="Q342" s="202"/>
      <c r="R342" s="202"/>
      <c r="S342" s="202"/>
      <c r="T342" s="202"/>
      <c r="U342" s="30"/>
    </row>
    <row r="343" spans="2:21" x14ac:dyDescent="0.45">
      <c r="B343" s="239" t="s">
        <v>1446</v>
      </c>
      <c r="C343" s="30">
        <v>1</v>
      </c>
      <c r="D343" s="202">
        <v>0.85399999999999987</v>
      </c>
      <c r="E343" s="202">
        <v>7.1609999999999987</v>
      </c>
      <c r="F343" s="202">
        <v>8.0150000000000006</v>
      </c>
      <c r="G343" s="202"/>
      <c r="H343" s="202"/>
      <c r="I343" s="202"/>
      <c r="J343" s="202"/>
      <c r="K343" s="202"/>
      <c r="L343" s="202"/>
      <c r="M343" s="202"/>
      <c r="N343" s="202"/>
      <c r="O343" s="202"/>
      <c r="P343" s="202"/>
      <c r="Q343" s="202"/>
      <c r="R343" s="202"/>
      <c r="S343" s="202"/>
      <c r="T343" s="202"/>
      <c r="U343" s="30"/>
    </row>
    <row r="344" spans="2:21" x14ac:dyDescent="0.45">
      <c r="B344" s="324" t="s">
        <v>224</v>
      </c>
      <c r="C344" s="30">
        <v>1</v>
      </c>
      <c r="D344" s="202">
        <v>0.85399999999999987</v>
      </c>
      <c r="E344" s="202">
        <v>7.1609999999999987</v>
      </c>
      <c r="F344" s="202">
        <v>8.0150000000000006</v>
      </c>
      <c r="G344" s="202"/>
      <c r="H344" s="202"/>
      <c r="I344" s="202"/>
      <c r="J344" s="202"/>
      <c r="K344" s="202"/>
      <c r="L344" s="202"/>
      <c r="M344" s="202"/>
      <c r="N344" s="202"/>
      <c r="O344" s="202"/>
      <c r="P344" s="202"/>
      <c r="Q344" s="202"/>
      <c r="R344" s="202"/>
      <c r="S344" s="202"/>
      <c r="T344" s="202"/>
      <c r="U344" s="30"/>
    </row>
    <row r="345" spans="2:21" x14ac:dyDescent="0.45">
      <c r="B345" s="238" t="s">
        <v>1641</v>
      </c>
      <c r="C345" s="30"/>
      <c r="D345" s="202"/>
      <c r="E345" s="202"/>
      <c r="F345" s="202"/>
      <c r="G345" s="202"/>
      <c r="H345" s="202"/>
      <c r="I345" s="202"/>
      <c r="J345" s="202"/>
      <c r="K345" s="202"/>
      <c r="L345" s="202"/>
      <c r="M345" s="202"/>
      <c r="N345" s="202"/>
      <c r="O345" s="202"/>
      <c r="P345" s="202"/>
      <c r="Q345" s="202"/>
      <c r="R345" s="202"/>
      <c r="S345" s="202">
        <v>780.77499999999998</v>
      </c>
      <c r="T345" s="202">
        <v>657.99894820078043</v>
      </c>
      <c r="U345" s="30">
        <v>4</v>
      </c>
    </row>
    <row r="346" spans="2:21" x14ac:dyDescent="0.45">
      <c r="B346" s="239" t="s">
        <v>1641</v>
      </c>
      <c r="C346" s="30"/>
      <c r="D346" s="202"/>
      <c r="E346" s="202"/>
      <c r="F346" s="202"/>
      <c r="G346" s="202"/>
      <c r="H346" s="202"/>
      <c r="I346" s="202"/>
      <c r="J346" s="202"/>
      <c r="K346" s="202"/>
      <c r="L346" s="202"/>
      <c r="M346" s="202"/>
      <c r="N346" s="202"/>
      <c r="O346" s="202"/>
      <c r="P346" s="202"/>
      <c r="Q346" s="202"/>
      <c r="R346" s="202"/>
      <c r="S346" s="202">
        <v>780.77499999999998</v>
      </c>
      <c r="T346" s="202">
        <v>657.99894820078043</v>
      </c>
      <c r="U346" s="30">
        <v>4</v>
      </c>
    </row>
    <row r="347" spans="2:21" x14ac:dyDescent="0.45">
      <c r="B347" s="324" t="s">
        <v>1641</v>
      </c>
      <c r="C347" s="30"/>
      <c r="D347" s="202"/>
      <c r="E347" s="202"/>
      <c r="F347" s="202"/>
      <c r="G347" s="202"/>
      <c r="H347" s="202"/>
      <c r="I347" s="202"/>
      <c r="J347" s="202"/>
      <c r="K347" s="202"/>
      <c r="L347" s="202"/>
      <c r="M347" s="202"/>
      <c r="N347" s="202"/>
      <c r="O347" s="202"/>
      <c r="P347" s="202"/>
      <c r="Q347" s="202"/>
      <c r="R347" s="202"/>
      <c r="S347" s="202">
        <v>780.77499999999998</v>
      </c>
      <c r="T347" s="202">
        <v>657.99894820078043</v>
      </c>
      <c r="U347" s="30">
        <v>4</v>
      </c>
    </row>
    <row r="348" spans="2:21" x14ac:dyDescent="0.45">
      <c r="B348" s="238" t="s">
        <v>485</v>
      </c>
      <c r="C348" s="30">
        <v>48</v>
      </c>
      <c r="D348" s="202">
        <v>0.47398817647058822</v>
      </c>
      <c r="E348" s="202">
        <v>0.41339439999999994</v>
      </c>
      <c r="F348" s="202">
        <v>0.71751399999999987</v>
      </c>
      <c r="G348" s="202">
        <v>105.74666666666667</v>
      </c>
      <c r="H348" s="202">
        <v>5.5991666666666662</v>
      </c>
      <c r="I348" s="202">
        <v>22.389625000000002</v>
      </c>
      <c r="J348" s="202">
        <v>1.3809090909090909</v>
      </c>
      <c r="K348" s="202">
        <v>79.653333333333336</v>
      </c>
      <c r="L348" s="202">
        <v>2.6016666666666666</v>
      </c>
      <c r="M348" s="202">
        <v>528.73333333333335</v>
      </c>
      <c r="N348" s="202">
        <v>583.37172940301684</v>
      </c>
      <c r="O348" s="202">
        <v>6</v>
      </c>
      <c r="P348" s="202">
        <v>126.47444444444444</v>
      </c>
      <c r="Q348" s="202">
        <v>145.76789042096269</v>
      </c>
      <c r="R348" s="202">
        <v>9</v>
      </c>
      <c r="S348" s="202">
        <v>398.26666666666671</v>
      </c>
      <c r="T348" s="202">
        <v>469.51131473763934</v>
      </c>
      <c r="U348" s="30">
        <v>6</v>
      </c>
    </row>
    <row r="349" spans="2:21" x14ac:dyDescent="0.45">
      <c r="B349" s="239" t="s">
        <v>256</v>
      </c>
      <c r="C349" s="30">
        <v>1</v>
      </c>
      <c r="D349" s="202">
        <v>0.17179800000000001</v>
      </c>
      <c r="E349" s="202">
        <v>0.34880200000000006</v>
      </c>
      <c r="F349" s="202">
        <v>0.52059999999999995</v>
      </c>
      <c r="G349" s="202"/>
      <c r="H349" s="202"/>
      <c r="I349" s="202"/>
      <c r="J349" s="202"/>
      <c r="K349" s="202"/>
      <c r="L349" s="202"/>
      <c r="M349" s="202"/>
      <c r="N349" s="202"/>
      <c r="O349" s="202"/>
      <c r="P349" s="202"/>
      <c r="Q349" s="202"/>
      <c r="R349" s="202"/>
      <c r="S349" s="202"/>
      <c r="T349" s="202"/>
      <c r="U349" s="30"/>
    </row>
    <row r="350" spans="2:21" x14ac:dyDescent="0.45">
      <c r="B350" s="324" t="s">
        <v>255</v>
      </c>
      <c r="C350" s="30">
        <v>1</v>
      </c>
      <c r="D350" s="202">
        <v>0.17179800000000001</v>
      </c>
      <c r="E350" s="202">
        <v>0.34880200000000006</v>
      </c>
      <c r="F350" s="202">
        <v>0.52059999999999995</v>
      </c>
      <c r="G350" s="202"/>
      <c r="H350" s="202"/>
      <c r="I350" s="202"/>
      <c r="J350" s="202"/>
      <c r="K350" s="202"/>
      <c r="L350" s="202"/>
      <c r="M350" s="202"/>
      <c r="N350" s="202"/>
      <c r="O350" s="202"/>
      <c r="P350" s="202"/>
      <c r="Q350" s="202"/>
      <c r="R350" s="202"/>
      <c r="S350" s="202"/>
      <c r="T350" s="202"/>
      <c r="U350" s="30"/>
    </row>
    <row r="351" spans="2:21" x14ac:dyDescent="0.45">
      <c r="B351" s="239" t="s">
        <v>1641</v>
      </c>
      <c r="C351" s="30">
        <v>2</v>
      </c>
      <c r="D351" s="202">
        <v>0.12529999999999997</v>
      </c>
      <c r="E351" s="202">
        <v>0.13516999999999998</v>
      </c>
      <c r="F351" s="202">
        <v>0.26046999999999992</v>
      </c>
      <c r="G351" s="202"/>
      <c r="H351" s="202"/>
      <c r="I351" s="202"/>
      <c r="J351" s="202"/>
      <c r="K351" s="202"/>
      <c r="L351" s="202"/>
      <c r="M351" s="202"/>
      <c r="N351" s="202"/>
      <c r="O351" s="202"/>
      <c r="P351" s="202"/>
      <c r="Q351" s="202"/>
      <c r="R351" s="202"/>
      <c r="S351" s="202"/>
      <c r="T351" s="202"/>
      <c r="U351" s="30"/>
    </row>
    <row r="352" spans="2:21" x14ac:dyDescent="0.45">
      <c r="B352" s="324" t="s">
        <v>1641</v>
      </c>
      <c r="C352" s="30">
        <v>2</v>
      </c>
      <c r="D352" s="202">
        <v>0.12529999999999997</v>
      </c>
      <c r="E352" s="202">
        <v>0.13516999999999998</v>
      </c>
      <c r="F352" s="202">
        <v>0.26046999999999992</v>
      </c>
      <c r="G352" s="202"/>
      <c r="H352" s="202"/>
      <c r="I352" s="202"/>
      <c r="J352" s="202"/>
      <c r="K352" s="202"/>
      <c r="L352" s="202"/>
      <c r="M352" s="202"/>
      <c r="N352" s="202"/>
      <c r="O352" s="202"/>
      <c r="P352" s="202"/>
      <c r="Q352" s="202"/>
      <c r="R352" s="202"/>
      <c r="S352" s="202"/>
      <c r="T352" s="202"/>
      <c r="U352" s="30"/>
    </row>
    <row r="353" spans="2:21" x14ac:dyDescent="0.45">
      <c r="B353" s="239" t="s">
        <v>255</v>
      </c>
      <c r="C353" s="30">
        <v>11</v>
      </c>
      <c r="D353" s="202">
        <v>0.14899999999999997</v>
      </c>
      <c r="E353" s="202">
        <v>1.0334999999999999</v>
      </c>
      <c r="F353" s="202">
        <v>1.1824999999999999</v>
      </c>
      <c r="G353" s="202">
        <v>105.74666666666667</v>
      </c>
      <c r="H353" s="202">
        <v>5.5991666666666662</v>
      </c>
      <c r="I353" s="202">
        <v>22.807142857142857</v>
      </c>
      <c r="J353" s="202">
        <v>1.3299999999999998</v>
      </c>
      <c r="K353" s="202">
        <v>79.653333333333336</v>
      </c>
      <c r="L353" s="202">
        <v>2.6016666666666666</v>
      </c>
      <c r="M353" s="202">
        <v>528.73333333333335</v>
      </c>
      <c r="N353" s="202">
        <v>583.37172940301684</v>
      </c>
      <c r="O353" s="202">
        <v>6</v>
      </c>
      <c r="P353" s="202">
        <v>117.95</v>
      </c>
      <c r="Q353" s="202">
        <v>153.41552352074044</v>
      </c>
      <c r="R353" s="202">
        <v>8</v>
      </c>
      <c r="S353" s="202">
        <v>398.26666666666671</v>
      </c>
      <c r="T353" s="202">
        <v>469.51131473763934</v>
      </c>
      <c r="U353" s="30">
        <v>6</v>
      </c>
    </row>
    <row r="354" spans="2:21" x14ac:dyDescent="0.45">
      <c r="B354" s="324" t="s">
        <v>255</v>
      </c>
      <c r="C354" s="30">
        <v>11</v>
      </c>
      <c r="D354" s="202">
        <v>0.14899999999999997</v>
      </c>
      <c r="E354" s="202">
        <v>1.0334999999999999</v>
      </c>
      <c r="F354" s="202">
        <v>1.1824999999999999</v>
      </c>
      <c r="G354" s="202">
        <v>105.74666666666667</v>
      </c>
      <c r="H354" s="202">
        <v>5.5991666666666662</v>
      </c>
      <c r="I354" s="202">
        <v>22.807142857142857</v>
      </c>
      <c r="J354" s="202">
        <v>1.3299999999999998</v>
      </c>
      <c r="K354" s="202">
        <v>79.653333333333336</v>
      </c>
      <c r="L354" s="202">
        <v>2.6016666666666666</v>
      </c>
      <c r="M354" s="202">
        <v>528.73333333333335</v>
      </c>
      <c r="N354" s="202">
        <v>583.37172940301684</v>
      </c>
      <c r="O354" s="202">
        <v>6</v>
      </c>
      <c r="P354" s="202">
        <v>117.95</v>
      </c>
      <c r="Q354" s="202">
        <v>153.41552352074044</v>
      </c>
      <c r="R354" s="202">
        <v>8</v>
      </c>
      <c r="S354" s="202">
        <v>398.26666666666671</v>
      </c>
      <c r="T354" s="202">
        <v>469.51131473763934</v>
      </c>
      <c r="U354" s="30">
        <v>6</v>
      </c>
    </row>
    <row r="355" spans="2:21" x14ac:dyDescent="0.45">
      <c r="B355" s="239" t="s">
        <v>213</v>
      </c>
      <c r="C355" s="30">
        <v>1</v>
      </c>
      <c r="D355" s="202">
        <v>7.3999999999999996E-2</v>
      </c>
      <c r="E355" s="202"/>
      <c r="F355" s="202"/>
      <c r="G355" s="202"/>
      <c r="H355" s="202"/>
      <c r="I355" s="202"/>
      <c r="J355" s="202"/>
      <c r="K355" s="202"/>
      <c r="L355" s="202"/>
      <c r="M355" s="202"/>
      <c r="N355" s="202"/>
      <c r="O355" s="202"/>
      <c r="P355" s="202"/>
      <c r="Q355" s="202"/>
      <c r="R355" s="202"/>
      <c r="S355" s="202"/>
      <c r="T355" s="202"/>
      <c r="U355" s="30"/>
    </row>
    <row r="356" spans="2:21" x14ac:dyDescent="0.45">
      <c r="B356" s="324" t="s">
        <v>251</v>
      </c>
      <c r="C356" s="30">
        <v>1</v>
      </c>
      <c r="D356" s="202">
        <v>7.3999999999999996E-2</v>
      </c>
      <c r="E356" s="202"/>
      <c r="F356" s="202"/>
      <c r="G356" s="202"/>
      <c r="H356" s="202"/>
      <c r="I356" s="202"/>
      <c r="J356" s="202"/>
      <c r="K356" s="202"/>
      <c r="L356" s="202"/>
      <c r="M356" s="202"/>
      <c r="N356" s="202"/>
      <c r="O356" s="202"/>
      <c r="P356" s="202"/>
      <c r="Q356" s="202"/>
      <c r="R356" s="202"/>
      <c r="S356" s="202"/>
      <c r="T356" s="202"/>
      <c r="U356" s="30"/>
    </row>
    <row r="357" spans="2:21" x14ac:dyDescent="0.45">
      <c r="B357" s="239" t="s">
        <v>208</v>
      </c>
      <c r="C357" s="30">
        <v>5</v>
      </c>
      <c r="D357" s="202">
        <v>0.77449999999999997</v>
      </c>
      <c r="E357" s="202"/>
      <c r="F357" s="202"/>
      <c r="G357" s="202"/>
      <c r="H357" s="202"/>
      <c r="I357" s="202"/>
      <c r="J357" s="202"/>
      <c r="K357" s="202"/>
      <c r="L357" s="202"/>
      <c r="M357" s="202"/>
      <c r="N357" s="202"/>
      <c r="O357" s="202"/>
      <c r="P357" s="202"/>
      <c r="Q357" s="202"/>
      <c r="R357" s="202"/>
      <c r="S357" s="202"/>
      <c r="T357" s="202"/>
      <c r="U357" s="30"/>
    </row>
    <row r="358" spans="2:21" x14ac:dyDescent="0.45">
      <c r="B358" s="324" t="s">
        <v>236</v>
      </c>
      <c r="C358" s="30">
        <v>5</v>
      </c>
      <c r="D358" s="202">
        <v>0.77449999999999997</v>
      </c>
      <c r="E358" s="202"/>
      <c r="F358" s="202"/>
      <c r="G358" s="202"/>
      <c r="H358" s="202"/>
      <c r="I358" s="202"/>
      <c r="J358" s="202"/>
      <c r="K358" s="202"/>
      <c r="L358" s="202"/>
      <c r="M358" s="202"/>
      <c r="N358" s="202"/>
      <c r="O358" s="202"/>
      <c r="P358" s="202"/>
      <c r="Q358" s="202"/>
      <c r="R358" s="202"/>
      <c r="S358" s="202"/>
      <c r="T358" s="202"/>
      <c r="U358" s="30"/>
    </row>
    <row r="359" spans="2:21" x14ac:dyDescent="0.45">
      <c r="B359" s="239" t="s">
        <v>195</v>
      </c>
      <c r="C359" s="30">
        <v>1</v>
      </c>
      <c r="D359" s="202">
        <v>0.21</v>
      </c>
      <c r="E359" s="202"/>
      <c r="F359" s="202"/>
      <c r="G359" s="202"/>
      <c r="H359" s="202"/>
      <c r="I359" s="202"/>
      <c r="J359" s="202"/>
      <c r="K359" s="202"/>
      <c r="L359" s="202"/>
      <c r="M359" s="202"/>
      <c r="N359" s="202"/>
      <c r="O359" s="202"/>
      <c r="P359" s="202"/>
      <c r="Q359" s="202"/>
      <c r="R359" s="202"/>
      <c r="S359" s="202"/>
      <c r="T359" s="202"/>
      <c r="U359" s="30"/>
    </row>
    <row r="360" spans="2:21" x14ac:dyDescent="0.45">
      <c r="B360" s="324" t="s">
        <v>207</v>
      </c>
      <c r="C360" s="30">
        <v>1</v>
      </c>
      <c r="D360" s="202">
        <v>0.21</v>
      </c>
      <c r="E360" s="202"/>
      <c r="F360" s="202"/>
      <c r="G360" s="202"/>
      <c r="H360" s="202"/>
      <c r="I360" s="202"/>
      <c r="J360" s="202"/>
      <c r="K360" s="202"/>
      <c r="L360" s="202"/>
      <c r="M360" s="202"/>
      <c r="N360" s="202"/>
      <c r="O360" s="202"/>
      <c r="P360" s="202"/>
      <c r="Q360" s="202"/>
      <c r="R360" s="202"/>
      <c r="S360" s="202"/>
      <c r="T360" s="202"/>
      <c r="U360" s="30"/>
    </row>
    <row r="361" spans="2:21" x14ac:dyDescent="0.45">
      <c r="B361" s="239" t="s">
        <v>1446</v>
      </c>
      <c r="C361" s="30">
        <v>5</v>
      </c>
      <c r="D361" s="202">
        <v>0.54512499999999997</v>
      </c>
      <c r="E361" s="202">
        <v>0.27474999999999999</v>
      </c>
      <c r="F361" s="202">
        <v>0.81199999999999994</v>
      </c>
      <c r="G361" s="202"/>
      <c r="H361" s="202"/>
      <c r="I361" s="202">
        <v>19.466999999999999</v>
      </c>
      <c r="J361" s="202">
        <v>1.89</v>
      </c>
      <c r="K361" s="202"/>
      <c r="L361" s="202"/>
      <c r="M361" s="202"/>
      <c r="N361" s="202"/>
      <c r="O361" s="202"/>
      <c r="P361" s="202">
        <v>194.67</v>
      </c>
      <c r="Q361" s="202" t="e">
        <v>#DIV/0!</v>
      </c>
      <c r="R361" s="202">
        <v>1</v>
      </c>
      <c r="S361" s="202"/>
      <c r="T361" s="202"/>
      <c r="U361" s="30"/>
    </row>
    <row r="362" spans="2:21" x14ac:dyDescent="0.45">
      <c r="B362" s="324" t="s">
        <v>224</v>
      </c>
      <c r="C362" s="30">
        <v>4</v>
      </c>
      <c r="D362" s="202">
        <v>0.54512499999999997</v>
      </c>
      <c r="E362" s="202">
        <v>0.27474999999999999</v>
      </c>
      <c r="F362" s="202">
        <v>0.81199999999999994</v>
      </c>
      <c r="G362" s="202"/>
      <c r="H362" s="202"/>
      <c r="I362" s="202"/>
      <c r="J362" s="202"/>
      <c r="K362" s="202"/>
      <c r="L362" s="202"/>
      <c r="M362" s="202"/>
      <c r="N362" s="202"/>
      <c r="O362" s="202"/>
      <c r="P362" s="202"/>
      <c r="Q362" s="202"/>
      <c r="R362" s="202"/>
      <c r="S362" s="202"/>
      <c r="T362" s="202"/>
      <c r="U362" s="30"/>
    </row>
    <row r="363" spans="2:21" x14ac:dyDescent="0.45">
      <c r="B363" s="324" t="s">
        <v>1662</v>
      </c>
      <c r="C363" s="30">
        <v>1</v>
      </c>
      <c r="D363" s="202"/>
      <c r="E363" s="202"/>
      <c r="F363" s="202"/>
      <c r="G363" s="202"/>
      <c r="H363" s="202"/>
      <c r="I363" s="202">
        <v>19.466999999999999</v>
      </c>
      <c r="J363" s="202">
        <v>1.89</v>
      </c>
      <c r="K363" s="202"/>
      <c r="L363" s="202"/>
      <c r="M363" s="202"/>
      <c r="N363" s="202"/>
      <c r="O363" s="202"/>
      <c r="P363" s="202">
        <v>194.67</v>
      </c>
      <c r="Q363" s="202" t="e">
        <v>#DIV/0!</v>
      </c>
      <c r="R363" s="202">
        <v>1</v>
      </c>
      <c r="S363" s="202"/>
      <c r="T363" s="202"/>
      <c r="U363" s="30"/>
    </row>
    <row r="364" spans="2:21" x14ac:dyDescent="0.45">
      <c r="B364" s="239" t="s">
        <v>1647</v>
      </c>
      <c r="C364" s="30">
        <v>9</v>
      </c>
      <c r="D364" s="202">
        <v>0.32444444444444442</v>
      </c>
      <c r="E364" s="202"/>
      <c r="F364" s="202"/>
      <c r="G364" s="202"/>
      <c r="H364" s="202"/>
      <c r="I364" s="202"/>
      <c r="J364" s="202"/>
      <c r="K364" s="202"/>
      <c r="L364" s="202"/>
      <c r="M364" s="202"/>
      <c r="N364" s="202"/>
      <c r="O364" s="202"/>
      <c r="P364" s="202"/>
      <c r="Q364" s="202"/>
      <c r="R364" s="202"/>
      <c r="S364" s="202"/>
      <c r="T364" s="202"/>
      <c r="U364" s="30"/>
    </row>
    <row r="365" spans="2:21" x14ac:dyDescent="0.45">
      <c r="B365" s="324" t="s">
        <v>267</v>
      </c>
      <c r="C365" s="30">
        <v>9</v>
      </c>
      <c r="D365" s="202">
        <v>0.32444444444444442</v>
      </c>
      <c r="E365" s="202"/>
      <c r="F365" s="202"/>
      <c r="G365" s="202"/>
      <c r="H365" s="202"/>
      <c r="I365" s="202"/>
      <c r="J365" s="202"/>
      <c r="K365" s="202"/>
      <c r="L365" s="202"/>
      <c r="M365" s="202"/>
      <c r="N365" s="202"/>
      <c r="O365" s="202"/>
      <c r="P365" s="202"/>
      <c r="Q365" s="202"/>
      <c r="R365" s="202"/>
      <c r="S365" s="202"/>
      <c r="T365" s="202"/>
      <c r="U365" s="30"/>
    </row>
    <row r="366" spans="2:21" x14ac:dyDescent="0.45">
      <c r="B366" s="239" t="s">
        <v>237</v>
      </c>
      <c r="C366" s="30">
        <v>12</v>
      </c>
      <c r="D366" s="202">
        <v>0.59891666666666676</v>
      </c>
      <c r="E366" s="202"/>
      <c r="F366" s="202"/>
      <c r="G366" s="202"/>
      <c r="H366" s="202"/>
      <c r="I366" s="202"/>
      <c r="J366" s="202"/>
      <c r="K366" s="202"/>
      <c r="L366" s="202"/>
      <c r="M366" s="202"/>
      <c r="N366" s="202"/>
      <c r="O366" s="202"/>
      <c r="P366" s="202"/>
      <c r="Q366" s="202"/>
      <c r="R366" s="202"/>
      <c r="S366" s="202"/>
      <c r="T366" s="202"/>
      <c r="U366" s="30"/>
    </row>
    <row r="367" spans="2:21" x14ac:dyDescent="0.45">
      <c r="B367" s="324" t="s">
        <v>271</v>
      </c>
      <c r="C367" s="30">
        <v>12</v>
      </c>
      <c r="D367" s="202">
        <v>0.59891666666666676</v>
      </c>
      <c r="E367" s="202"/>
      <c r="F367" s="202"/>
      <c r="G367" s="202"/>
      <c r="H367" s="202"/>
      <c r="I367" s="202"/>
      <c r="J367" s="202"/>
      <c r="K367" s="202"/>
      <c r="L367" s="202"/>
      <c r="M367" s="202"/>
      <c r="N367" s="202"/>
      <c r="O367" s="202"/>
      <c r="P367" s="202"/>
      <c r="Q367" s="202"/>
      <c r="R367" s="202"/>
      <c r="S367" s="202"/>
      <c r="T367" s="202"/>
      <c r="U367" s="30"/>
    </row>
    <row r="368" spans="2:21" x14ac:dyDescent="0.45">
      <c r="B368" s="239" t="s">
        <v>1650</v>
      </c>
      <c r="C368" s="30">
        <v>1</v>
      </c>
      <c r="D368" s="202"/>
      <c r="E368" s="202"/>
      <c r="F368" s="202"/>
      <c r="G368" s="202"/>
      <c r="H368" s="202"/>
      <c r="I368" s="202"/>
      <c r="J368" s="202"/>
      <c r="K368" s="202"/>
      <c r="L368" s="202"/>
      <c r="M368" s="202"/>
      <c r="N368" s="202"/>
      <c r="O368" s="202"/>
      <c r="P368" s="202"/>
      <c r="Q368" s="202"/>
      <c r="R368" s="202"/>
      <c r="S368" s="202"/>
      <c r="T368" s="202"/>
      <c r="U368" s="30"/>
    </row>
    <row r="369" spans="2:21" x14ac:dyDescent="0.45">
      <c r="B369" s="324" t="s">
        <v>270</v>
      </c>
      <c r="C369" s="30">
        <v>1</v>
      </c>
      <c r="D369" s="202"/>
      <c r="E369" s="202"/>
      <c r="F369" s="202"/>
      <c r="G369" s="202"/>
      <c r="H369" s="202"/>
      <c r="I369" s="202"/>
      <c r="J369" s="202"/>
      <c r="K369" s="202"/>
      <c r="L369" s="202"/>
      <c r="M369" s="202"/>
      <c r="N369" s="202"/>
      <c r="O369" s="202"/>
      <c r="P369" s="202"/>
      <c r="Q369" s="202"/>
      <c r="R369" s="202"/>
      <c r="S369" s="202"/>
      <c r="T369" s="202"/>
      <c r="U369" s="30"/>
    </row>
    <row r="370" spans="2:21" x14ac:dyDescent="0.45">
      <c r="B370" s="238" t="s">
        <v>616</v>
      </c>
      <c r="C370" s="30">
        <v>3</v>
      </c>
      <c r="D370" s="202">
        <v>0.99</v>
      </c>
      <c r="E370" s="202">
        <v>1.52</v>
      </c>
      <c r="F370" s="202">
        <v>2.5</v>
      </c>
      <c r="G370" s="202"/>
      <c r="H370" s="202"/>
      <c r="I370" s="202">
        <v>3.2949999999999999</v>
      </c>
      <c r="J370" s="202">
        <v>5.1999999999999998E-2</v>
      </c>
      <c r="K370" s="202"/>
      <c r="L370" s="202"/>
      <c r="M370" s="202"/>
      <c r="N370" s="202"/>
      <c r="O370" s="202"/>
      <c r="P370" s="202">
        <v>16.475000000000001</v>
      </c>
      <c r="Q370" s="202">
        <v>15.789694423895606</v>
      </c>
      <c r="R370" s="202">
        <v>2</v>
      </c>
      <c r="S370" s="202"/>
      <c r="T370" s="202"/>
      <c r="U370" s="30"/>
    </row>
    <row r="371" spans="2:21" x14ac:dyDescent="0.45">
      <c r="B371" s="239" t="s">
        <v>275</v>
      </c>
      <c r="C371" s="30">
        <v>1</v>
      </c>
      <c r="D371" s="202"/>
      <c r="E371" s="202"/>
      <c r="F371" s="202"/>
      <c r="G371" s="202"/>
      <c r="H371" s="202"/>
      <c r="I371" s="202">
        <v>1.06</v>
      </c>
      <c r="J371" s="202">
        <v>5.1999999999999998E-2</v>
      </c>
      <c r="K371" s="202"/>
      <c r="L371" s="202"/>
      <c r="M371" s="202"/>
      <c r="N371" s="202"/>
      <c r="O371" s="202"/>
      <c r="P371" s="202">
        <v>5.31</v>
      </c>
      <c r="Q371" s="202" t="e">
        <v>#DIV/0!</v>
      </c>
      <c r="R371" s="202">
        <v>1</v>
      </c>
      <c r="S371" s="202"/>
      <c r="T371" s="202"/>
      <c r="U371" s="30"/>
    </row>
    <row r="372" spans="2:21" x14ac:dyDescent="0.45">
      <c r="B372" s="324" t="s">
        <v>275</v>
      </c>
      <c r="C372" s="30">
        <v>1</v>
      </c>
      <c r="D372" s="202"/>
      <c r="E372" s="202"/>
      <c r="F372" s="202"/>
      <c r="G372" s="202"/>
      <c r="H372" s="202"/>
      <c r="I372" s="202">
        <v>1.06</v>
      </c>
      <c r="J372" s="202">
        <v>5.1999999999999998E-2</v>
      </c>
      <c r="K372" s="202"/>
      <c r="L372" s="202"/>
      <c r="M372" s="202"/>
      <c r="N372" s="202"/>
      <c r="O372" s="202"/>
      <c r="P372" s="202">
        <v>5.31</v>
      </c>
      <c r="Q372" s="202" t="e">
        <v>#DIV/0!</v>
      </c>
      <c r="R372" s="202">
        <v>1</v>
      </c>
      <c r="S372" s="202"/>
      <c r="T372" s="202"/>
      <c r="U372" s="30"/>
    </row>
    <row r="373" spans="2:21" x14ac:dyDescent="0.45">
      <c r="B373" s="239" t="s">
        <v>1650</v>
      </c>
      <c r="C373" s="30">
        <v>2</v>
      </c>
      <c r="D373" s="202">
        <v>0.99</v>
      </c>
      <c r="E373" s="202">
        <v>1.52</v>
      </c>
      <c r="F373" s="202">
        <v>2.5</v>
      </c>
      <c r="G373" s="202"/>
      <c r="H373" s="202"/>
      <c r="I373" s="202">
        <v>5.53</v>
      </c>
      <c r="J373" s="202">
        <v>5.1999999999999998E-2</v>
      </c>
      <c r="K373" s="202"/>
      <c r="L373" s="202"/>
      <c r="M373" s="202"/>
      <c r="N373" s="202"/>
      <c r="O373" s="202"/>
      <c r="P373" s="202">
        <v>27.64</v>
      </c>
      <c r="Q373" s="202" t="e">
        <v>#DIV/0!</v>
      </c>
      <c r="R373" s="202">
        <v>1</v>
      </c>
      <c r="S373" s="202"/>
      <c r="T373" s="202"/>
      <c r="U373" s="30"/>
    </row>
    <row r="374" spans="2:21" x14ac:dyDescent="0.45">
      <c r="B374" s="324" t="s">
        <v>270</v>
      </c>
      <c r="C374" s="30">
        <v>2</v>
      </c>
      <c r="D374" s="202">
        <v>0.99</v>
      </c>
      <c r="E374" s="202">
        <v>1.52</v>
      </c>
      <c r="F374" s="202">
        <v>2.5</v>
      </c>
      <c r="G374" s="202"/>
      <c r="H374" s="202"/>
      <c r="I374" s="202">
        <v>5.53</v>
      </c>
      <c r="J374" s="202">
        <v>5.1999999999999998E-2</v>
      </c>
      <c r="K374" s="202"/>
      <c r="L374" s="202"/>
      <c r="M374" s="202"/>
      <c r="N374" s="202"/>
      <c r="O374" s="202"/>
      <c r="P374" s="202">
        <v>27.64</v>
      </c>
      <c r="Q374" s="202" t="e">
        <v>#DIV/0!</v>
      </c>
      <c r="R374" s="202">
        <v>1</v>
      </c>
      <c r="S374" s="202"/>
      <c r="T374" s="202"/>
      <c r="U374" s="30"/>
    </row>
    <row r="375" spans="2:21" x14ac:dyDescent="0.45">
      <c r="B375" s="238" t="s">
        <v>754</v>
      </c>
      <c r="C375" s="30">
        <v>2</v>
      </c>
      <c r="D375" s="202"/>
      <c r="E375" s="202"/>
      <c r="F375" s="202"/>
      <c r="G375" s="202"/>
      <c r="H375" s="202"/>
      <c r="I375" s="202">
        <v>6.3190499999999989</v>
      </c>
      <c r="J375" s="202">
        <v>0.61350000000000016</v>
      </c>
      <c r="K375" s="202"/>
      <c r="L375" s="202"/>
      <c r="M375" s="202"/>
      <c r="N375" s="202"/>
      <c r="O375" s="202"/>
      <c r="P375" s="202">
        <v>63.190499999999986</v>
      </c>
      <c r="Q375" s="202">
        <v>81.848599871836512</v>
      </c>
      <c r="R375" s="202">
        <v>2</v>
      </c>
      <c r="S375" s="202"/>
      <c r="T375" s="202"/>
      <c r="U375" s="30"/>
    </row>
    <row r="376" spans="2:21" x14ac:dyDescent="0.45">
      <c r="B376" s="239" t="s">
        <v>275</v>
      </c>
      <c r="C376" s="30">
        <v>1</v>
      </c>
      <c r="D376" s="202"/>
      <c r="E376" s="202"/>
      <c r="F376" s="202"/>
      <c r="G376" s="202"/>
      <c r="H376" s="202"/>
      <c r="I376" s="202">
        <v>0.53148000000000017</v>
      </c>
      <c r="J376" s="202">
        <v>5.16E-2</v>
      </c>
      <c r="K376" s="202"/>
      <c r="L376" s="202"/>
      <c r="M376" s="202"/>
      <c r="N376" s="202"/>
      <c r="O376" s="202"/>
      <c r="P376" s="202">
        <v>5.3148000000000017</v>
      </c>
      <c r="Q376" s="202" t="e">
        <v>#DIV/0!</v>
      </c>
      <c r="R376" s="202">
        <v>1</v>
      </c>
      <c r="S376" s="202"/>
      <c r="T376" s="202"/>
      <c r="U376" s="30"/>
    </row>
    <row r="377" spans="2:21" x14ac:dyDescent="0.45">
      <c r="B377" s="324" t="s">
        <v>275</v>
      </c>
      <c r="C377" s="30">
        <v>1</v>
      </c>
      <c r="D377" s="202"/>
      <c r="E377" s="202"/>
      <c r="F377" s="202"/>
      <c r="G377" s="202"/>
      <c r="H377" s="202"/>
      <c r="I377" s="202">
        <v>0.53148000000000017</v>
      </c>
      <c r="J377" s="202">
        <v>5.16E-2</v>
      </c>
      <c r="K377" s="202"/>
      <c r="L377" s="202"/>
      <c r="M377" s="202"/>
      <c r="N377" s="202"/>
      <c r="O377" s="202"/>
      <c r="P377" s="202">
        <v>5.3148000000000017</v>
      </c>
      <c r="Q377" s="202" t="e">
        <v>#DIV/0!</v>
      </c>
      <c r="R377" s="202">
        <v>1</v>
      </c>
      <c r="S377" s="202"/>
      <c r="T377" s="202"/>
      <c r="U377" s="30"/>
    </row>
    <row r="378" spans="2:21" x14ac:dyDescent="0.45">
      <c r="B378" s="239" t="s">
        <v>208</v>
      </c>
      <c r="C378" s="30">
        <v>1</v>
      </c>
      <c r="D378" s="202"/>
      <c r="E378" s="202"/>
      <c r="F378" s="202"/>
      <c r="G378" s="202"/>
      <c r="H378" s="202"/>
      <c r="I378" s="202">
        <v>12.106619999999998</v>
      </c>
      <c r="J378" s="202">
        <v>1.1754000000000002</v>
      </c>
      <c r="K378" s="202"/>
      <c r="L378" s="202"/>
      <c r="M378" s="202"/>
      <c r="N378" s="202"/>
      <c r="O378" s="202"/>
      <c r="P378" s="202">
        <v>121.06619999999997</v>
      </c>
      <c r="Q378" s="202" t="e">
        <v>#DIV/0!</v>
      </c>
      <c r="R378" s="202">
        <v>1</v>
      </c>
      <c r="S378" s="202"/>
      <c r="T378" s="202"/>
      <c r="U378" s="30"/>
    </row>
    <row r="379" spans="2:21" x14ac:dyDescent="0.45">
      <c r="B379" s="324" t="s">
        <v>236</v>
      </c>
      <c r="C379" s="30">
        <v>1</v>
      </c>
      <c r="D379" s="202"/>
      <c r="E379" s="202"/>
      <c r="F379" s="202"/>
      <c r="G379" s="202"/>
      <c r="H379" s="202"/>
      <c r="I379" s="202">
        <v>12.106619999999998</v>
      </c>
      <c r="J379" s="202">
        <v>1.1754000000000002</v>
      </c>
      <c r="K379" s="202"/>
      <c r="L379" s="202"/>
      <c r="M379" s="202"/>
      <c r="N379" s="202"/>
      <c r="O379" s="202"/>
      <c r="P379" s="202">
        <v>121.06619999999997</v>
      </c>
      <c r="Q379" s="202" t="e">
        <v>#DIV/0!</v>
      </c>
      <c r="R379" s="202">
        <v>1</v>
      </c>
      <c r="S379" s="202"/>
      <c r="T379" s="202"/>
      <c r="U379" s="30"/>
    </row>
    <row r="380" spans="2:21" x14ac:dyDescent="0.45">
      <c r="B380" s="238" t="s">
        <v>866</v>
      </c>
      <c r="C380" s="30">
        <v>26</v>
      </c>
      <c r="D380" s="202">
        <v>0.16002597692307691</v>
      </c>
      <c r="E380" s="202">
        <v>0.16329174615384615</v>
      </c>
      <c r="F380" s="202">
        <v>0.32331772307692308</v>
      </c>
      <c r="G380" s="202">
        <v>93.949778230769255</v>
      </c>
      <c r="H380" s="202">
        <v>9.1213376923076925</v>
      </c>
      <c r="I380" s="202">
        <v>2.445053615384615</v>
      </c>
      <c r="J380" s="202">
        <v>0.2373838461538462</v>
      </c>
      <c r="K380" s="202">
        <v>91.504724615384617</v>
      </c>
      <c r="L380" s="202">
        <v>8.8839538461538456</v>
      </c>
      <c r="M380" s="202">
        <v>939.4977823076922</v>
      </c>
      <c r="N380" s="202">
        <v>243.20336647226256</v>
      </c>
      <c r="O380" s="202">
        <v>26</v>
      </c>
      <c r="P380" s="202">
        <v>24.450536153846166</v>
      </c>
      <c r="Q380" s="202">
        <v>39.632138762230639</v>
      </c>
      <c r="R380" s="202">
        <v>26</v>
      </c>
      <c r="S380" s="202">
        <v>915.04724615384646</v>
      </c>
      <c r="T380" s="202">
        <v>255.99438286419803</v>
      </c>
      <c r="U380" s="30">
        <v>26</v>
      </c>
    </row>
    <row r="381" spans="2:21" x14ac:dyDescent="0.45">
      <c r="B381" s="239" t="s">
        <v>255</v>
      </c>
      <c r="C381" s="30">
        <v>19</v>
      </c>
      <c r="D381" s="202">
        <v>0.21055239210526314</v>
      </c>
      <c r="E381" s="202">
        <v>0.20349187894736839</v>
      </c>
      <c r="F381" s="202">
        <v>0.41404427105263159</v>
      </c>
      <c r="G381" s="202">
        <v>90.664926000000023</v>
      </c>
      <c r="H381" s="202">
        <v>8.8024200000000015</v>
      </c>
      <c r="I381" s="202">
        <v>2.8984091578947364</v>
      </c>
      <c r="J381" s="202">
        <v>0.28139894736842108</v>
      </c>
      <c r="K381" s="202">
        <v>87.766516842105261</v>
      </c>
      <c r="L381" s="202">
        <v>8.5210210526315802</v>
      </c>
      <c r="M381" s="202">
        <v>906.64926000000003</v>
      </c>
      <c r="N381" s="202">
        <v>274.16575873051579</v>
      </c>
      <c r="O381" s="202">
        <v>19</v>
      </c>
      <c r="P381" s="202">
        <v>28.984091578947378</v>
      </c>
      <c r="Q381" s="202">
        <v>45.819307162696916</v>
      </c>
      <c r="R381" s="202">
        <v>19</v>
      </c>
      <c r="S381" s="202">
        <v>877.66516842105273</v>
      </c>
      <c r="T381" s="202">
        <v>287.75403742612116</v>
      </c>
      <c r="U381" s="30">
        <v>19</v>
      </c>
    </row>
    <row r="382" spans="2:21" x14ac:dyDescent="0.45">
      <c r="B382" s="324" t="s">
        <v>255</v>
      </c>
      <c r="C382" s="30">
        <v>19</v>
      </c>
      <c r="D382" s="202">
        <v>0.21055239210526314</v>
      </c>
      <c r="E382" s="202">
        <v>0.20349187894736839</v>
      </c>
      <c r="F382" s="202">
        <v>0.41404427105263159</v>
      </c>
      <c r="G382" s="202">
        <v>90.664926000000023</v>
      </c>
      <c r="H382" s="202">
        <v>8.8024200000000015</v>
      </c>
      <c r="I382" s="202">
        <v>2.8984091578947364</v>
      </c>
      <c r="J382" s="202">
        <v>0.28139894736842108</v>
      </c>
      <c r="K382" s="202">
        <v>87.766516842105261</v>
      </c>
      <c r="L382" s="202">
        <v>8.5210210526315802</v>
      </c>
      <c r="M382" s="202">
        <v>906.64926000000003</v>
      </c>
      <c r="N382" s="202">
        <v>274.16575873051579</v>
      </c>
      <c r="O382" s="202">
        <v>19</v>
      </c>
      <c r="P382" s="202">
        <v>28.984091578947378</v>
      </c>
      <c r="Q382" s="202">
        <v>45.819307162696916</v>
      </c>
      <c r="R382" s="202">
        <v>19</v>
      </c>
      <c r="S382" s="202">
        <v>877.66516842105273</v>
      </c>
      <c r="T382" s="202">
        <v>287.75403742612116</v>
      </c>
      <c r="U382" s="30">
        <v>19</v>
      </c>
    </row>
    <row r="383" spans="2:21" x14ac:dyDescent="0.45">
      <c r="B383" s="239" t="s">
        <v>275</v>
      </c>
      <c r="C383" s="30">
        <v>3</v>
      </c>
      <c r="D383" s="202">
        <v>0</v>
      </c>
      <c r="E383" s="202">
        <v>0</v>
      </c>
      <c r="F383" s="202">
        <v>0</v>
      </c>
      <c r="G383" s="202">
        <v>110.02047999999998</v>
      </c>
      <c r="H383" s="202">
        <v>10.681599999999998</v>
      </c>
      <c r="I383" s="202">
        <v>1.1800366666666668</v>
      </c>
      <c r="J383" s="202">
        <v>0.11456666666666666</v>
      </c>
      <c r="K383" s="202">
        <v>108.84044333333333</v>
      </c>
      <c r="L383" s="202">
        <v>10.567033333333333</v>
      </c>
      <c r="M383" s="202">
        <v>1100.2048</v>
      </c>
      <c r="N383" s="202">
        <v>13.755803284435261</v>
      </c>
      <c r="O383" s="202">
        <v>3</v>
      </c>
      <c r="P383" s="202">
        <v>11.800366666666667</v>
      </c>
      <c r="Q383" s="202">
        <v>1.0230411591589708</v>
      </c>
      <c r="R383" s="202">
        <v>3</v>
      </c>
      <c r="S383" s="202">
        <v>1088.4044333333334</v>
      </c>
      <c r="T383" s="202">
        <v>12.825155890400273</v>
      </c>
      <c r="U383" s="30">
        <v>3</v>
      </c>
    </row>
    <row r="384" spans="2:21" x14ac:dyDescent="0.45">
      <c r="B384" s="324" t="s">
        <v>275</v>
      </c>
      <c r="C384" s="30">
        <v>3</v>
      </c>
      <c r="D384" s="202">
        <v>0</v>
      </c>
      <c r="E384" s="202">
        <v>0</v>
      </c>
      <c r="F384" s="202">
        <v>0</v>
      </c>
      <c r="G384" s="202">
        <v>110.02047999999998</v>
      </c>
      <c r="H384" s="202">
        <v>10.681599999999998</v>
      </c>
      <c r="I384" s="202">
        <v>1.1800366666666668</v>
      </c>
      <c r="J384" s="202">
        <v>0.11456666666666666</v>
      </c>
      <c r="K384" s="202">
        <v>108.84044333333333</v>
      </c>
      <c r="L384" s="202">
        <v>10.567033333333333</v>
      </c>
      <c r="M384" s="202">
        <v>1100.2048</v>
      </c>
      <c r="N384" s="202">
        <v>13.755803284435261</v>
      </c>
      <c r="O384" s="202">
        <v>3</v>
      </c>
      <c r="P384" s="202">
        <v>11.800366666666667</v>
      </c>
      <c r="Q384" s="202">
        <v>1.0230411591589708</v>
      </c>
      <c r="R384" s="202">
        <v>3</v>
      </c>
      <c r="S384" s="202">
        <v>1088.4044333333334</v>
      </c>
      <c r="T384" s="202">
        <v>12.825155890400273</v>
      </c>
      <c r="U384" s="30">
        <v>3</v>
      </c>
    </row>
    <row r="385" spans="2:21" x14ac:dyDescent="0.45">
      <c r="B385" s="239" t="s">
        <v>213</v>
      </c>
      <c r="C385" s="30">
        <v>3</v>
      </c>
      <c r="D385" s="202">
        <v>4.1493433333333329E-2</v>
      </c>
      <c r="E385" s="202">
        <v>5.0656083333333324E-2</v>
      </c>
      <c r="F385" s="202">
        <v>9.2149516666666653E-2</v>
      </c>
      <c r="G385" s="202">
        <v>95.13148666666666</v>
      </c>
      <c r="H385" s="202">
        <v>9.236066666666666</v>
      </c>
      <c r="I385" s="202">
        <v>1.3266400000000003</v>
      </c>
      <c r="J385" s="202">
        <v>0.1288</v>
      </c>
      <c r="K385" s="202">
        <v>93.804846666666663</v>
      </c>
      <c r="L385" s="202">
        <v>9.107266666666666</v>
      </c>
      <c r="M385" s="202">
        <v>951.3148666666666</v>
      </c>
      <c r="N385" s="202">
        <v>88.208510444137119</v>
      </c>
      <c r="O385" s="202">
        <v>3</v>
      </c>
      <c r="P385" s="202">
        <v>13.266399999999999</v>
      </c>
      <c r="Q385" s="202">
        <v>2.845168759493899</v>
      </c>
      <c r="R385" s="202">
        <v>3</v>
      </c>
      <c r="S385" s="202">
        <v>938.04846666666674</v>
      </c>
      <c r="T385" s="202">
        <v>85.364727434951789</v>
      </c>
      <c r="U385" s="30">
        <v>3</v>
      </c>
    </row>
    <row r="386" spans="2:21" x14ac:dyDescent="0.45">
      <c r="B386" s="324" t="s">
        <v>251</v>
      </c>
      <c r="C386" s="30">
        <v>3</v>
      </c>
      <c r="D386" s="202">
        <v>4.1493433333333329E-2</v>
      </c>
      <c r="E386" s="202">
        <v>5.0656083333333324E-2</v>
      </c>
      <c r="F386" s="202">
        <v>9.2149516666666653E-2</v>
      </c>
      <c r="G386" s="202">
        <v>95.13148666666666</v>
      </c>
      <c r="H386" s="202">
        <v>9.236066666666666</v>
      </c>
      <c r="I386" s="202">
        <v>1.3266400000000003</v>
      </c>
      <c r="J386" s="202">
        <v>0.1288</v>
      </c>
      <c r="K386" s="202">
        <v>93.804846666666663</v>
      </c>
      <c r="L386" s="202">
        <v>9.107266666666666</v>
      </c>
      <c r="M386" s="202">
        <v>951.3148666666666</v>
      </c>
      <c r="N386" s="202">
        <v>88.208510444137119</v>
      </c>
      <c r="O386" s="202">
        <v>3</v>
      </c>
      <c r="P386" s="202">
        <v>13.266399999999999</v>
      </c>
      <c r="Q386" s="202">
        <v>2.845168759493899</v>
      </c>
      <c r="R386" s="202">
        <v>3</v>
      </c>
      <c r="S386" s="202">
        <v>938.04846666666674</v>
      </c>
      <c r="T386" s="202">
        <v>85.364727434951789</v>
      </c>
      <c r="U386" s="30">
        <v>3</v>
      </c>
    </row>
    <row r="387" spans="2:21" x14ac:dyDescent="0.45">
      <c r="B387" s="239" t="s">
        <v>208</v>
      </c>
      <c r="C387" s="30">
        <v>1</v>
      </c>
      <c r="D387" s="202">
        <v>3.5699649999999993E-2</v>
      </c>
      <c r="E387" s="202">
        <v>0.22727145000000001</v>
      </c>
      <c r="F387" s="202">
        <v>0.26297110000000001</v>
      </c>
      <c r="G387" s="202">
        <v>104.60474000000001</v>
      </c>
      <c r="H387" s="202">
        <v>10.155799999999999</v>
      </c>
      <c r="I387" s="202">
        <v>0.98159000000000007</v>
      </c>
      <c r="J387" s="202">
        <v>9.5299999999999996E-2</v>
      </c>
      <c r="K387" s="202">
        <v>103.62315</v>
      </c>
      <c r="L387" s="202">
        <v>10.060499999999999</v>
      </c>
      <c r="M387" s="202">
        <v>1046.0474000000002</v>
      </c>
      <c r="N387" s="202" t="e">
        <v>#DIV/0!</v>
      </c>
      <c r="O387" s="202">
        <v>1</v>
      </c>
      <c r="P387" s="202">
        <v>9.815900000000001</v>
      </c>
      <c r="Q387" s="202" t="e">
        <v>#DIV/0!</v>
      </c>
      <c r="R387" s="202">
        <v>1</v>
      </c>
      <c r="S387" s="202">
        <v>1036.2314999999999</v>
      </c>
      <c r="T387" s="202" t="e">
        <v>#DIV/0!</v>
      </c>
      <c r="U387" s="30">
        <v>1</v>
      </c>
    </row>
    <row r="388" spans="2:21" x14ac:dyDescent="0.45">
      <c r="B388" s="324" t="s">
        <v>236</v>
      </c>
      <c r="C388" s="30">
        <v>1</v>
      </c>
      <c r="D388" s="202">
        <v>3.5699649999999993E-2</v>
      </c>
      <c r="E388" s="202">
        <v>0.22727145000000001</v>
      </c>
      <c r="F388" s="202">
        <v>0.26297110000000001</v>
      </c>
      <c r="G388" s="202">
        <v>104.60474000000001</v>
      </c>
      <c r="H388" s="202">
        <v>10.155799999999999</v>
      </c>
      <c r="I388" s="202">
        <v>0.98159000000000007</v>
      </c>
      <c r="J388" s="202">
        <v>9.5299999999999996E-2</v>
      </c>
      <c r="K388" s="202">
        <v>103.62315</v>
      </c>
      <c r="L388" s="202">
        <v>10.060499999999999</v>
      </c>
      <c r="M388" s="202">
        <v>1046.0474000000002</v>
      </c>
      <c r="N388" s="202" t="e">
        <v>#DIV/0!</v>
      </c>
      <c r="O388" s="202">
        <v>1</v>
      </c>
      <c r="P388" s="202">
        <v>9.815900000000001</v>
      </c>
      <c r="Q388" s="202" t="e">
        <v>#DIV/0!</v>
      </c>
      <c r="R388" s="202">
        <v>1</v>
      </c>
      <c r="S388" s="202">
        <v>1036.2314999999999</v>
      </c>
      <c r="T388" s="202" t="e">
        <v>#DIV/0!</v>
      </c>
      <c r="U388" s="30">
        <v>1</v>
      </c>
    </row>
    <row r="389" spans="2:21" x14ac:dyDescent="0.45">
      <c r="B389" s="238" t="s">
        <v>979</v>
      </c>
      <c r="C389" s="30">
        <v>2</v>
      </c>
      <c r="D389" s="202" t="e">
        <v>#DIV/0!</v>
      </c>
      <c r="E389" s="202"/>
      <c r="F389" s="202"/>
      <c r="G389" s="202"/>
      <c r="H389" s="202"/>
      <c r="I389" s="202"/>
      <c r="J389" s="202"/>
      <c r="K389" s="202"/>
      <c r="L389" s="202"/>
      <c r="M389" s="202"/>
      <c r="N389" s="202"/>
      <c r="O389" s="202"/>
      <c r="P389" s="202"/>
      <c r="Q389" s="202"/>
      <c r="R389" s="202"/>
      <c r="S389" s="202"/>
      <c r="T389" s="202"/>
      <c r="U389" s="30"/>
    </row>
    <row r="390" spans="2:21" x14ac:dyDescent="0.45">
      <c r="B390" s="239" t="s">
        <v>208</v>
      </c>
      <c r="C390" s="30">
        <v>2</v>
      </c>
      <c r="D390" s="202" t="e">
        <v>#DIV/0!</v>
      </c>
      <c r="E390" s="202"/>
      <c r="F390" s="202"/>
      <c r="G390" s="202"/>
      <c r="H390" s="202"/>
      <c r="I390" s="202"/>
      <c r="J390" s="202"/>
      <c r="K390" s="202"/>
      <c r="L390" s="202"/>
      <c r="M390" s="202"/>
      <c r="N390" s="202"/>
      <c r="O390" s="202"/>
      <c r="P390" s="202"/>
      <c r="Q390" s="202"/>
      <c r="R390" s="202"/>
      <c r="S390" s="202"/>
      <c r="T390" s="202"/>
      <c r="U390" s="30"/>
    </row>
    <row r="391" spans="2:21" x14ac:dyDescent="0.45">
      <c r="B391" s="324" t="s">
        <v>1663</v>
      </c>
      <c r="C391" s="30">
        <v>2</v>
      </c>
      <c r="D391" s="202" t="e">
        <v>#DIV/0!</v>
      </c>
      <c r="E391" s="202"/>
      <c r="F391" s="202"/>
      <c r="G391" s="202"/>
      <c r="H391" s="202"/>
      <c r="I391" s="202"/>
      <c r="J391" s="202"/>
      <c r="K391" s="202"/>
      <c r="L391" s="202"/>
      <c r="M391" s="202"/>
      <c r="N391" s="202"/>
      <c r="O391" s="202"/>
      <c r="P391" s="202"/>
      <c r="Q391" s="202"/>
      <c r="R391" s="202"/>
      <c r="S391" s="202"/>
      <c r="T391" s="202"/>
      <c r="U391" s="30"/>
    </row>
    <row r="392" spans="2:21" x14ac:dyDescent="0.45">
      <c r="B392" s="238" t="s">
        <v>1027</v>
      </c>
      <c r="C392" s="30">
        <v>1</v>
      </c>
      <c r="D392" s="202"/>
      <c r="E392" s="202"/>
      <c r="F392" s="202"/>
      <c r="G392" s="202"/>
      <c r="H392" s="202"/>
      <c r="I392" s="202"/>
      <c r="J392" s="202"/>
      <c r="K392" s="202"/>
      <c r="L392" s="202"/>
      <c r="M392" s="202"/>
      <c r="N392" s="202"/>
      <c r="O392" s="202"/>
      <c r="P392" s="202"/>
      <c r="Q392" s="202"/>
      <c r="R392" s="202"/>
      <c r="S392" s="202"/>
      <c r="T392" s="202"/>
      <c r="U392" s="30"/>
    </row>
    <row r="393" spans="2:21" x14ac:dyDescent="0.45">
      <c r="B393" s="239" t="s">
        <v>237</v>
      </c>
      <c r="C393" s="30">
        <v>1</v>
      </c>
      <c r="D393" s="202"/>
      <c r="E393" s="202"/>
      <c r="F393" s="202"/>
      <c r="G393" s="202"/>
      <c r="H393" s="202"/>
      <c r="I393" s="202"/>
      <c r="J393" s="202"/>
      <c r="K393" s="202"/>
      <c r="L393" s="202"/>
      <c r="M393" s="202"/>
      <c r="N393" s="202"/>
      <c r="O393" s="202"/>
      <c r="P393" s="202"/>
      <c r="Q393" s="202"/>
      <c r="R393" s="202"/>
      <c r="S393" s="202"/>
      <c r="T393" s="202"/>
      <c r="U393" s="30"/>
    </row>
    <row r="394" spans="2:21" x14ac:dyDescent="0.45">
      <c r="B394" s="324" t="s">
        <v>271</v>
      </c>
      <c r="C394" s="30">
        <v>1</v>
      </c>
      <c r="D394" s="202"/>
      <c r="E394" s="202"/>
      <c r="F394" s="202"/>
      <c r="G394" s="202"/>
      <c r="H394" s="202"/>
      <c r="I394" s="202"/>
      <c r="J394" s="202"/>
      <c r="K394" s="202"/>
      <c r="L394" s="202"/>
      <c r="M394" s="202"/>
      <c r="N394" s="202"/>
      <c r="O394" s="202"/>
      <c r="P394" s="202"/>
      <c r="Q394" s="202"/>
      <c r="R394" s="202"/>
      <c r="S394" s="202"/>
      <c r="T394" s="202"/>
      <c r="U394" s="30"/>
    </row>
    <row r="395" spans="2:21" x14ac:dyDescent="0.45">
      <c r="B395" s="238" t="s">
        <v>1285</v>
      </c>
      <c r="C395" s="30">
        <v>1</v>
      </c>
      <c r="D395" s="202"/>
      <c r="E395" s="202"/>
      <c r="F395" s="202"/>
      <c r="G395" s="202"/>
      <c r="H395" s="202"/>
      <c r="I395" s="202"/>
      <c r="J395" s="202"/>
      <c r="K395" s="202"/>
      <c r="L395" s="202"/>
      <c r="M395" s="202"/>
      <c r="N395" s="202"/>
      <c r="O395" s="202"/>
      <c r="P395" s="202">
        <v>138</v>
      </c>
      <c r="Q395" s="202" t="e">
        <v>#DIV/0!</v>
      </c>
      <c r="R395" s="202">
        <v>1</v>
      </c>
      <c r="S395" s="202"/>
      <c r="T395" s="202"/>
      <c r="U395" s="30"/>
    </row>
    <row r="396" spans="2:21" x14ac:dyDescent="0.45">
      <c r="B396" s="239" t="s">
        <v>255</v>
      </c>
      <c r="C396" s="30">
        <v>1</v>
      </c>
      <c r="D396" s="202"/>
      <c r="E396" s="202"/>
      <c r="F396" s="202"/>
      <c r="G396" s="202"/>
      <c r="H396" s="202"/>
      <c r="I396" s="202"/>
      <c r="J396" s="202"/>
      <c r="K396" s="202"/>
      <c r="L396" s="202"/>
      <c r="M396" s="202"/>
      <c r="N396" s="202"/>
      <c r="O396" s="202"/>
      <c r="P396" s="202">
        <v>138</v>
      </c>
      <c r="Q396" s="202" t="e">
        <v>#DIV/0!</v>
      </c>
      <c r="R396" s="202">
        <v>1</v>
      </c>
      <c r="S396" s="202"/>
      <c r="T396" s="202"/>
      <c r="U396" s="30"/>
    </row>
    <row r="397" spans="2:21" x14ac:dyDescent="0.45">
      <c r="B397" s="324" t="s">
        <v>255</v>
      </c>
      <c r="C397" s="30">
        <v>1</v>
      </c>
      <c r="D397" s="202"/>
      <c r="E397" s="202"/>
      <c r="F397" s="202"/>
      <c r="G397" s="202"/>
      <c r="H397" s="202"/>
      <c r="I397" s="202"/>
      <c r="J397" s="202"/>
      <c r="K397" s="202"/>
      <c r="L397" s="202"/>
      <c r="M397" s="202"/>
      <c r="N397" s="202"/>
      <c r="O397" s="202"/>
      <c r="P397" s="202">
        <v>138</v>
      </c>
      <c r="Q397" s="202" t="e">
        <v>#DIV/0!</v>
      </c>
      <c r="R397" s="202">
        <v>1</v>
      </c>
      <c r="S397" s="202"/>
      <c r="T397" s="202"/>
      <c r="U397" s="30"/>
    </row>
    <row r="398" spans="2:21" x14ac:dyDescent="0.45">
      <c r="B398" s="238" t="s">
        <v>1428</v>
      </c>
      <c r="C398" s="30">
        <v>1</v>
      </c>
      <c r="D398" s="202">
        <v>0.56699999999999995</v>
      </c>
      <c r="E398" s="202">
        <v>1.5329999999999999</v>
      </c>
      <c r="F398" s="202">
        <v>2.1</v>
      </c>
      <c r="G398" s="202"/>
      <c r="H398" s="202"/>
      <c r="I398" s="202"/>
      <c r="J398" s="202"/>
      <c r="K398" s="202"/>
      <c r="L398" s="202"/>
      <c r="M398" s="202"/>
      <c r="N398" s="202"/>
      <c r="O398" s="202"/>
      <c r="P398" s="202"/>
      <c r="Q398" s="202"/>
      <c r="R398" s="202"/>
      <c r="S398" s="202"/>
      <c r="T398" s="202"/>
      <c r="U398" s="30"/>
    </row>
    <row r="399" spans="2:21" x14ac:dyDescent="0.45">
      <c r="B399" s="239" t="s">
        <v>225</v>
      </c>
      <c r="C399" s="30">
        <v>1</v>
      </c>
      <c r="D399" s="202">
        <v>0.56699999999999995</v>
      </c>
      <c r="E399" s="202">
        <v>1.5329999999999999</v>
      </c>
      <c r="F399" s="202">
        <v>2.1</v>
      </c>
      <c r="G399" s="202"/>
      <c r="H399" s="202"/>
      <c r="I399" s="202"/>
      <c r="J399" s="202"/>
      <c r="K399" s="202"/>
      <c r="L399" s="202"/>
      <c r="M399" s="202"/>
      <c r="N399" s="202"/>
      <c r="O399" s="202"/>
      <c r="P399" s="202"/>
      <c r="Q399" s="202"/>
      <c r="R399" s="202"/>
      <c r="S399" s="202"/>
      <c r="T399" s="202"/>
      <c r="U399" s="30"/>
    </row>
    <row r="400" spans="2:21" x14ac:dyDescent="0.45">
      <c r="B400" s="324" t="s">
        <v>224</v>
      </c>
      <c r="C400" s="30">
        <v>1</v>
      </c>
      <c r="D400" s="202">
        <v>0.56699999999999995</v>
      </c>
      <c r="E400" s="202">
        <v>1.5329999999999999</v>
      </c>
      <c r="F400" s="202">
        <v>2.1</v>
      </c>
      <c r="G400" s="202"/>
      <c r="H400" s="202"/>
      <c r="I400" s="202"/>
      <c r="J400" s="202"/>
      <c r="K400" s="202"/>
      <c r="L400" s="202"/>
      <c r="M400" s="202"/>
      <c r="N400" s="202"/>
      <c r="O400" s="202"/>
      <c r="P400" s="202"/>
      <c r="Q400" s="202"/>
      <c r="R400" s="202"/>
      <c r="S400" s="202"/>
      <c r="T400" s="202"/>
      <c r="U400" s="30"/>
    </row>
    <row r="401" spans="2:21" x14ac:dyDescent="0.45">
      <c r="B401" s="240" t="s">
        <v>474</v>
      </c>
      <c r="C401" s="241">
        <v>441</v>
      </c>
      <c r="D401" s="202">
        <v>0.22290122764550263</v>
      </c>
      <c r="E401" s="202">
        <v>0.74556464739393957</v>
      </c>
      <c r="F401" s="202">
        <v>0.98056445202020215</v>
      </c>
      <c r="G401" s="202">
        <v>313.74505645161298</v>
      </c>
      <c r="H401" s="202">
        <v>9.9403508771929836</v>
      </c>
      <c r="I401" s="202">
        <v>45.699528844881904</v>
      </c>
      <c r="J401" s="202">
        <v>1.5349729105683945</v>
      </c>
      <c r="K401" s="202">
        <v>260.06743225806451</v>
      </c>
      <c r="L401" s="202">
        <v>8.5596129032258084</v>
      </c>
      <c r="M401" s="202">
        <v>874.12234426229475</v>
      </c>
      <c r="N401" s="202">
        <v>467.7554854615783</v>
      </c>
      <c r="O401" s="202">
        <v>61</v>
      </c>
      <c r="P401" s="202">
        <v>151.80701582869295</v>
      </c>
      <c r="Q401" s="202">
        <v>136.91070304262715</v>
      </c>
      <c r="R401" s="202">
        <v>194</v>
      </c>
      <c r="S401" s="202">
        <v>783.03181538461524</v>
      </c>
      <c r="T401" s="202">
        <v>479.96581316374443</v>
      </c>
      <c r="U401" s="30">
        <v>65</v>
      </c>
    </row>
    <row r="402" spans="2:21" x14ac:dyDescent="0.45">
      <c r="B402" s="238" t="s">
        <v>316</v>
      </c>
      <c r="C402" s="241">
        <v>34</v>
      </c>
      <c r="D402" s="202"/>
      <c r="E402" s="202"/>
      <c r="F402" s="202">
        <v>2.3200000000000003</v>
      </c>
      <c r="G402" s="202">
        <v>188.60000000000002</v>
      </c>
      <c r="H402" s="202"/>
      <c r="I402" s="202">
        <v>94.046000000000006</v>
      </c>
      <c r="J402" s="202">
        <v>4.3332000000000006</v>
      </c>
      <c r="K402" s="202">
        <v>130</v>
      </c>
      <c r="L402" s="202">
        <v>3.6859999999999999</v>
      </c>
      <c r="M402" s="202"/>
      <c r="N402" s="202"/>
      <c r="O402" s="202"/>
      <c r="P402" s="202">
        <v>115.68699999999998</v>
      </c>
      <c r="Q402" s="202">
        <v>30.439842695607659</v>
      </c>
      <c r="R402" s="202">
        <v>11</v>
      </c>
      <c r="S402" s="202"/>
      <c r="T402" s="202"/>
      <c r="U402" s="30"/>
    </row>
    <row r="403" spans="2:21" x14ac:dyDescent="0.45">
      <c r="B403" s="239" t="s">
        <v>1641</v>
      </c>
      <c r="C403" s="30">
        <v>1</v>
      </c>
      <c r="D403" s="202"/>
      <c r="E403" s="202"/>
      <c r="F403" s="202"/>
      <c r="G403" s="202"/>
      <c r="H403" s="202"/>
      <c r="I403" s="202"/>
      <c r="J403" s="202"/>
      <c r="K403" s="202"/>
      <c r="L403" s="202"/>
      <c r="M403" s="202"/>
      <c r="N403" s="202"/>
      <c r="O403" s="202"/>
      <c r="P403" s="202"/>
      <c r="Q403" s="202"/>
      <c r="R403" s="202"/>
      <c r="S403" s="202"/>
      <c r="T403" s="202"/>
      <c r="U403" s="30"/>
    </row>
    <row r="404" spans="2:21" x14ac:dyDescent="0.45">
      <c r="B404" s="324" t="s">
        <v>1641</v>
      </c>
      <c r="C404" s="30">
        <v>1</v>
      </c>
      <c r="D404" s="202"/>
      <c r="E404" s="202"/>
      <c r="F404" s="202"/>
      <c r="G404" s="202"/>
      <c r="H404" s="202"/>
      <c r="I404" s="202"/>
      <c r="J404" s="202"/>
      <c r="K404" s="202"/>
      <c r="L404" s="202"/>
      <c r="M404" s="202"/>
      <c r="N404" s="202"/>
      <c r="O404" s="202"/>
      <c r="P404" s="202"/>
      <c r="Q404" s="202"/>
      <c r="R404" s="202"/>
      <c r="S404" s="202"/>
      <c r="T404" s="202"/>
      <c r="U404" s="30"/>
    </row>
    <row r="405" spans="2:21" x14ac:dyDescent="0.45">
      <c r="B405" s="239" t="s">
        <v>255</v>
      </c>
      <c r="C405" s="30">
        <v>7</v>
      </c>
      <c r="D405" s="202"/>
      <c r="E405" s="202"/>
      <c r="F405" s="202">
        <v>2.3200000000000003</v>
      </c>
      <c r="G405" s="202">
        <v>188.60000000000002</v>
      </c>
      <c r="H405" s="202"/>
      <c r="I405" s="202">
        <v>123.87666666666667</v>
      </c>
      <c r="J405" s="202">
        <v>5.1353333333333335</v>
      </c>
      <c r="K405" s="202">
        <v>130</v>
      </c>
      <c r="L405" s="202">
        <v>3.6859999999999999</v>
      </c>
      <c r="M405" s="202"/>
      <c r="N405" s="202"/>
      <c r="O405" s="202"/>
      <c r="P405" s="202">
        <v>122.53333333333335</v>
      </c>
      <c r="Q405" s="202">
        <v>35.562433924953289</v>
      </c>
      <c r="R405" s="202">
        <v>6</v>
      </c>
      <c r="S405" s="202"/>
      <c r="T405" s="202"/>
      <c r="U405" s="30"/>
    </row>
    <row r="406" spans="2:21" x14ac:dyDescent="0.45">
      <c r="B406" s="324" t="s">
        <v>255</v>
      </c>
      <c r="C406" s="30">
        <v>7</v>
      </c>
      <c r="D406" s="202"/>
      <c r="E406" s="202"/>
      <c r="F406" s="202">
        <v>2.3200000000000003</v>
      </c>
      <c r="G406" s="202">
        <v>188.60000000000002</v>
      </c>
      <c r="H406" s="202"/>
      <c r="I406" s="202">
        <v>123.87666666666667</v>
      </c>
      <c r="J406" s="202">
        <v>5.1353333333333335</v>
      </c>
      <c r="K406" s="202">
        <v>130</v>
      </c>
      <c r="L406" s="202">
        <v>3.6859999999999999</v>
      </c>
      <c r="M406" s="202"/>
      <c r="N406" s="202"/>
      <c r="O406" s="202"/>
      <c r="P406" s="202">
        <v>122.53333333333335</v>
      </c>
      <c r="Q406" s="202">
        <v>35.562433924953289</v>
      </c>
      <c r="R406" s="202">
        <v>6</v>
      </c>
      <c r="S406" s="202"/>
      <c r="T406" s="202"/>
      <c r="U406" s="30"/>
    </row>
    <row r="407" spans="2:21" x14ac:dyDescent="0.45">
      <c r="B407" s="239" t="s">
        <v>208</v>
      </c>
      <c r="C407" s="30">
        <v>7</v>
      </c>
      <c r="D407" s="202"/>
      <c r="E407" s="202"/>
      <c r="F407" s="202"/>
      <c r="G407" s="202"/>
      <c r="H407" s="202"/>
      <c r="I407" s="202">
        <v>75.44</v>
      </c>
      <c r="J407" s="202">
        <v>3.41</v>
      </c>
      <c r="K407" s="202"/>
      <c r="L407" s="202"/>
      <c r="M407" s="202"/>
      <c r="N407" s="202"/>
      <c r="O407" s="202"/>
      <c r="P407" s="202">
        <v>127.86</v>
      </c>
      <c r="Q407" s="202" t="e">
        <v>#DIV/0!</v>
      </c>
      <c r="R407" s="202">
        <v>1</v>
      </c>
      <c r="S407" s="202"/>
      <c r="T407" s="202"/>
      <c r="U407" s="30"/>
    </row>
    <row r="408" spans="2:21" x14ac:dyDescent="0.45">
      <c r="B408" s="324" t="s">
        <v>239</v>
      </c>
      <c r="C408" s="30">
        <v>7</v>
      </c>
      <c r="D408" s="202"/>
      <c r="E408" s="202"/>
      <c r="F408" s="202"/>
      <c r="G408" s="202"/>
      <c r="H408" s="202"/>
      <c r="I408" s="202">
        <v>75.44</v>
      </c>
      <c r="J408" s="202">
        <v>3.41</v>
      </c>
      <c r="K408" s="202"/>
      <c r="L408" s="202"/>
      <c r="M408" s="202"/>
      <c r="N408" s="202"/>
      <c r="O408" s="202"/>
      <c r="P408" s="202">
        <v>127.86</v>
      </c>
      <c r="Q408" s="202" t="e">
        <v>#DIV/0!</v>
      </c>
      <c r="R408" s="202">
        <v>1</v>
      </c>
      <c r="S408" s="202"/>
      <c r="T408" s="202"/>
      <c r="U408" s="30"/>
    </row>
    <row r="409" spans="2:21" x14ac:dyDescent="0.45">
      <c r="B409" s="239" t="s">
        <v>1647</v>
      </c>
      <c r="C409" s="30">
        <v>3</v>
      </c>
      <c r="D409" s="202"/>
      <c r="E409" s="202"/>
      <c r="F409" s="202"/>
      <c r="G409" s="202"/>
      <c r="H409" s="202"/>
      <c r="I409" s="202"/>
      <c r="J409" s="202"/>
      <c r="K409" s="202"/>
      <c r="L409" s="202"/>
      <c r="M409" s="202"/>
      <c r="N409" s="202"/>
      <c r="O409" s="202"/>
      <c r="P409" s="202">
        <v>89</v>
      </c>
      <c r="Q409" s="202">
        <v>12.727922061357855</v>
      </c>
      <c r="R409" s="202">
        <v>3</v>
      </c>
      <c r="S409" s="202"/>
      <c r="T409" s="202"/>
      <c r="U409" s="30"/>
    </row>
    <row r="410" spans="2:21" x14ac:dyDescent="0.45">
      <c r="B410" s="324" t="s">
        <v>267</v>
      </c>
      <c r="C410" s="30">
        <v>3</v>
      </c>
      <c r="D410" s="202"/>
      <c r="E410" s="202"/>
      <c r="F410" s="202"/>
      <c r="G410" s="202"/>
      <c r="H410" s="202"/>
      <c r="I410" s="202"/>
      <c r="J410" s="202"/>
      <c r="K410" s="202"/>
      <c r="L410" s="202"/>
      <c r="M410" s="202"/>
      <c r="N410" s="202"/>
      <c r="O410" s="202"/>
      <c r="P410" s="202">
        <v>89</v>
      </c>
      <c r="Q410" s="202">
        <v>12.727922061357855</v>
      </c>
      <c r="R410" s="202">
        <v>3</v>
      </c>
      <c r="S410" s="202"/>
      <c r="T410" s="202"/>
      <c r="U410" s="30"/>
    </row>
    <row r="411" spans="2:21" x14ac:dyDescent="0.45">
      <c r="B411" s="239" t="s">
        <v>237</v>
      </c>
      <c r="C411" s="30">
        <v>16</v>
      </c>
      <c r="D411" s="202"/>
      <c r="E411" s="202"/>
      <c r="F411" s="202"/>
      <c r="G411" s="202"/>
      <c r="H411" s="202"/>
      <c r="I411" s="202">
        <v>23.16</v>
      </c>
      <c r="J411" s="202">
        <v>2.85</v>
      </c>
      <c r="K411" s="202"/>
      <c r="L411" s="202"/>
      <c r="M411" s="202"/>
      <c r="N411" s="202"/>
      <c r="O411" s="202"/>
      <c r="P411" s="202">
        <v>115.81</v>
      </c>
      <c r="Q411" s="202" t="e">
        <v>#DIV/0!</v>
      </c>
      <c r="R411" s="202">
        <v>1</v>
      </c>
      <c r="S411" s="202"/>
      <c r="T411" s="202"/>
      <c r="U411" s="30"/>
    </row>
    <row r="412" spans="2:21" x14ac:dyDescent="0.45">
      <c r="B412" s="324" t="s">
        <v>272</v>
      </c>
      <c r="C412" s="30">
        <v>16</v>
      </c>
      <c r="D412" s="202"/>
      <c r="E412" s="202"/>
      <c r="F412" s="202"/>
      <c r="G412" s="202"/>
      <c r="H412" s="202"/>
      <c r="I412" s="202">
        <v>23.16</v>
      </c>
      <c r="J412" s="202">
        <v>2.85</v>
      </c>
      <c r="K412" s="202"/>
      <c r="L412" s="202"/>
      <c r="M412" s="202"/>
      <c r="N412" s="202"/>
      <c r="O412" s="202"/>
      <c r="P412" s="202">
        <v>115.81</v>
      </c>
      <c r="Q412" s="202" t="e">
        <v>#DIV/0!</v>
      </c>
      <c r="R412" s="202">
        <v>1</v>
      </c>
      <c r="S412" s="202"/>
      <c r="T412" s="202"/>
      <c r="U412" s="30"/>
    </row>
    <row r="413" spans="2:21" x14ac:dyDescent="0.45">
      <c r="B413" s="238" t="s">
        <v>364</v>
      </c>
      <c r="C413" s="241">
        <v>301</v>
      </c>
      <c r="D413" s="202">
        <v>0.22290122764550263</v>
      </c>
      <c r="E413" s="202">
        <v>0.74556464739393957</v>
      </c>
      <c r="F413" s="202">
        <v>0.95377574106060636</v>
      </c>
      <c r="G413" s="202">
        <v>361.68055882352951</v>
      </c>
      <c r="H413" s="202">
        <v>9.8729411764705883</v>
      </c>
      <c r="I413" s="202">
        <v>46.46349118444882</v>
      </c>
      <c r="J413" s="202">
        <v>1.3098017076171147</v>
      </c>
      <c r="K413" s="202">
        <v>300.17785882352939</v>
      </c>
      <c r="L413" s="202">
        <v>8.6196078431372545</v>
      </c>
      <c r="M413" s="202">
        <v>871.48509803921525</v>
      </c>
      <c r="N413" s="202">
        <v>499.4478597546406</v>
      </c>
      <c r="O413" s="202">
        <v>51</v>
      </c>
      <c r="P413" s="202">
        <v>107.94971868125218</v>
      </c>
      <c r="Q413" s="202">
        <v>135.0376156208128</v>
      </c>
      <c r="R413" s="202">
        <v>110</v>
      </c>
      <c r="S413" s="202">
        <v>780.72274509803913</v>
      </c>
      <c r="T413" s="202">
        <v>503.16487047518933</v>
      </c>
      <c r="U413" s="30">
        <v>51</v>
      </c>
    </row>
    <row r="414" spans="2:21" x14ac:dyDescent="0.45">
      <c r="B414" s="239" t="s">
        <v>255</v>
      </c>
      <c r="C414" s="30">
        <v>43</v>
      </c>
      <c r="D414" s="202">
        <v>0.18211363636363639</v>
      </c>
      <c r="E414" s="202">
        <v>0.82227272727272727</v>
      </c>
      <c r="F414" s="202">
        <v>1.0043863636363637</v>
      </c>
      <c r="G414" s="202">
        <v>23.13545454545455</v>
      </c>
      <c r="H414" s="202">
        <v>9.5331818181818182</v>
      </c>
      <c r="I414" s="202">
        <v>4.6615647619047627</v>
      </c>
      <c r="J414" s="202">
        <v>1.2583809523809524</v>
      </c>
      <c r="K414" s="202">
        <v>21.193454545454543</v>
      </c>
      <c r="L414" s="202">
        <v>8.3413636363636368</v>
      </c>
      <c r="M414" s="202">
        <v>886.1999999999997</v>
      </c>
      <c r="N414" s="202">
        <v>600.19084052292862</v>
      </c>
      <c r="O414" s="202">
        <v>22</v>
      </c>
      <c r="P414" s="202">
        <v>101.47990697674419</v>
      </c>
      <c r="Q414" s="202">
        <v>189.57689316209172</v>
      </c>
      <c r="R414" s="202">
        <v>43</v>
      </c>
      <c r="S414" s="202">
        <v>814.12863636363659</v>
      </c>
      <c r="T414" s="202">
        <v>621.87478376963281</v>
      </c>
      <c r="U414" s="30">
        <v>22</v>
      </c>
    </row>
    <row r="415" spans="2:21" x14ac:dyDescent="0.45">
      <c r="B415" s="324" t="s">
        <v>255</v>
      </c>
      <c r="C415" s="30">
        <v>43</v>
      </c>
      <c r="D415" s="202">
        <v>0.18211363636363639</v>
      </c>
      <c r="E415" s="202">
        <v>0.82227272727272727</v>
      </c>
      <c r="F415" s="202">
        <v>1.0043863636363637</v>
      </c>
      <c r="G415" s="202">
        <v>23.13545454545455</v>
      </c>
      <c r="H415" s="202">
        <v>9.5331818181818182</v>
      </c>
      <c r="I415" s="202">
        <v>4.6615647619047627</v>
      </c>
      <c r="J415" s="202">
        <v>1.2583809523809524</v>
      </c>
      <c r="K415" s="202">
        <v>21.193454545454543</v>
      </c>
      <c r="L415" s="202">
        <v>8.3413636363636368</v>
      </c>
      <c r="M415" s="202">
        <v>886.1999999999997</v>
      </c>
      <c r="N415" s="202">
        <v>600.19084052292862</v>
      </c>
      <c r="O415" s="202">
        <v>22</v>
      </c>
      <c r="P415" s="202">
        <v>101.47990697674419</v>
      </c>
      <c r="Q415" s="202">
        <v>189.57689316209172</v>
      </c>
      <c r="R415" s="202">
        <v>43</v>
      </c>
      <c r="S415" s="202">
        <v>814.12863636363659</v>
      </c>
      <c r="T415" s="202">
        <v>621.87478376963281</v>
      </c>
      <c r="U415" s="30">
        <v>22</v>
      </c>
    </row>
    <row r="416" spans="2:21" x14ac:dyDescent="0.45">
      <c r="B416" s="239" t="s">
        <v>1640</v>
      </c>
      <c r="C416" s="30">
        <v>1</v>
      </c>
      <c r="D416" s="202">
        <v>0.36799999999999999</v>
      </c>
      <c r="E416" s="202"/>
      <c r="F416" s="202"/>
      <c r="G416" s="202"/>
      <c r="H416" s="202"/>
      <c r="I416" s="202"/>
      <c r="J416" s="202"/>
      <c r="K416" s="202"/>
      <c r="L416" s="202"/>
      <c r="M416" s="202"/>
      <c r="N416" s="202"/>
      <c r="O416" s="202"/>
      <c r="P416" s="202"/>
      <c r="Q416" s="202"/>
      <c r="R416" s="202"/>
      <c r="S416" s="202"/>
      <c r="T416" s="202"/>
      <c r="U416" s="30"/>
    </row>
    <row r="417" spans="2:21" x14ac:dyDescent="0.45">
      <c r="B417" s="324" t="s">
        <v>279</v>
      </c>
      <c r="C417" s="30">
        <v>1</v>
      </c>
      <c r="D417" s="202">
        <v>0.36799999999999999</v>
      </c>
      <c r="E417" s="202"/>
      <c r="F417" s="202"/>
      <c r="G417" s="202"/>
      <c r="H417" s="202"/>
      <c r="I417" s="202"/>
      <c r="J417" s="202"/>
      <c r="K417" s="202"/>
      <c r="L417" s="202"/>
      <c r="M417" s="202"/>
      <c r="N417" s="202"/>
      <c r="O417" s="202"/>
      <c r="P417" s="202"/>
      <c r="Q417" s="202"/>
      <c r="R417" s="202"/>
      <c r="S417" s="202"/>
      <c r="T417" s="202"/>
      <c r="U417" s="30"/>
    </row>
    <row r="418" spans="2:21" x14ac:dyDescent="0.45">
      <c r="B418" s="239" t="s">
        <v>275</v>
      </c>
      <c r="C418" s="30">
        <v>28</v>
      </c>
      <c r="D418" s="202"/>
      <c r="E418" s="202"/>
      <c r="F418" s="202"/>
      <c r="G418" s="202">
        <v>1.6376999999999999</v>
      </c>
      <c r="H418" s="202">
        <v>0.53</v>
      </c>
      <c r="I418" s="202">
        <v>20.985357142857136</v>
      </c>
      <c r="J418" s="202">
        <v>0.70825589459084592</v>
      </c>
      <c r="K418" s="202">
        <v>0.44496000000000002</v>
      </c>
      <c r="L418" s="202">
        <v>0.14399999999999999</v>
      </c>
      <c r="M418" s="202">
        <v>54.589999999999996</v>
      </c>
      <c r="N418" s="202">
        <v>38.08911589942722</v>
      </c>
      <c r="O418" s="202">
        <v>5</v>
      </c>
      <c r="P418" s="202">
        <v>72.07607142857141</v>
      </c>
      <c r="Q418" s="202">
        <v>62.812919780902689</v>
      </c>
      <c r="R418" s="202">
        <v>28</v>
      </c>
      <c r="S418" s="202">
        <v>14.831999999999999</v>
      </c>
      <c r="T418" s="202">
        <v>6.2482893658984757</v>
      </c>
      <c r="U418" s="30">
        <v>5</v>
      </c>
    </row>
    <row r="419" spans="2:21" x14ac:dyDescent="0.45">
      <c r="B419" s="324" t="s">
        <v>275</v>
      </c>
      <c r="C419" s="30">
        <v>28</v>
      </c>
      <c r="D419" s="202"/>
      <c r="E419" s="202"/>
      <c r="F419" s="202"/>
      <c r="G419" s="202">
        <v>1.6376999999999999</v>
      </c>
      <c r="H419" s="202">
        <v>0.53</v>
      </c>
      <c r="I419" s="202">
        <v>20.985357142857136</v>
      </c>
      <c r="J419" s="202">
        <v>0.70825589459084592</v>
      </c>
      <c r="K419" s="202">
        <v>0.44496000000000002</v>
      </c>
      <c r="L419" s="202">
        <v>0.14399999999999999</v>
      </c>
      <c r="M419" s="202">
        <v>54.589999999999996</v>
      </c>
      <c r="N419" s="202">
        <v>38.08911589942722</v>
      </c>
      <c r="O419" s="202">
        <v>5</v>
      </c>
      <c r="P419" s="202">
        <v>72.07607142857141</v>
      </c>
      <c r="Q419" s="202">
        <v>62.812919780902689</v>
      </c>
      <c r="R419" s="202">
        <v>28</v>
      </c>
      <c r="S419" s="202">
        <v>14.831999999999999</v>
      </c>
      <c r="T419" s="202">
        <v>6.2482893658984757</v>
      </c>
      <c r="U419" s="30">
        <v>5</v>
      </c>
    </row>
    <row r="420" spans="2:21" x14ac:dyDescent="0.45">
      <c r="B420" s="239" t="s">
        <v>208</v>
      </c>
      <c r="C420" s="30">
        <v>51</v>
      </c>
      <c r="D420" s="202">
        <v>0.16121951219512198</v>
      </c>
      <c r="E420" s="202"/>
      <c r="F420" s="202"/>
      <c r="G420" s="202"/>
      <c r="H420" s="202"/>
      <c r="I420" s="202">
        <v>3.3332700000000002</v>
      </c>
      <c r="J420" s="202">
        <v>2.2690606857514033</v>
      </c>
      <c r="K420" s="202"/>
      <c r="L420" s="202"/>
      <c r="M420" s="202"/>
      <c r="N420" s="202"/>
      <c r="O420" s="202"/>
      <c r="P420" s="202">
        <v>144.07291304347825</v>
      </c>
      <c r="Q420" s="202">
        <v>48.613920401865371</v>
      </c>
      <c r="R420" s="202">
        <v>10</v>
      </c>
      <c r="S420" s="202"/>
      <c r="T420" s="202"/>
      <c r="U420" s="30"/>
    </row>
    <row r="421" spans="2:21" x14ac:dyDescent="0.45">
      <c r="B421" s="324" t="s">
        <v>239</v>
      </c>
      <c r="C421" s="30">
        <v>51</v>
      </c>
      <c r="D421" s="202">
        <v>0.16121951219512198</v>
      </c>
      <c r="E421" s="202"/>
      <c r="F421" s="202"/>
      <c r="G421" s="202"/>
      <c r="H421" s="202"/>
      <c r="I421" s="202">
        <v>3.3332700000000002</v>
      </c>
      <c r="J421" s="202">
        <v>2.2690606857514033</v>
      </c>
      <c r="K421" s="202"/>
      <c r="L421" s="202"/>
      <c r="M421" s="202"/>
      <c r="N421" s="202"/>
      <c r="O421" s="202"/>
      <c r="P421" s="202">
        <v>144.07291304347825</v>
      </c>
      <c r="Q421" s="202">
        <v>48.613920401865371</v>
      </c>
      <c r="R421" s="202">
        <v>10</v>
      </c>
      <c r="S421" s="202"/>
      <c r="T421" s="202"/>
      <c r="U421" s="30"/>
    </row>
    <row r="422" spans="2:21" x14ac:dyDescent="0.45">
      <c r="B422" s="239" t="s">
        <v>1647</v>
      </c>
      <c r="C422" s="30">
        <v>1</v>
      </c>
      <c r="D422" s="202"/>
      <c r="E422" s="202"/>
      <c r="F422" s="202"/>
      <c r="G422" s="202"/>
      <c r="H422" s="202"/>
      <c r="I422" s="202"/>
      <c r="J422" s="202"/>
      <c r="K422" s="202"/>
      <c r="L422" s="202"/>
      <c r="M422" s="202"/>
      <c r="N422" s="202"/>
      <c r="O422" s="202"/>
      <c r="P422" s="202">
        <v>170</v>
      </c>
      <c r="Q422" s="202" t="e">
        <v>#DIV/0!</v>
      </c>
      <c r="R422" s="202">
        <v>1</v>
      </c>
      <c r="S422" s="202"/>
      <c r="T422" s="202"/>
      <c r="U422" s="30"/>
    </row>
    <row r="423" spans="2:21" x14ac:dyDescent="0.45">
      <c r="B423" s="324" t="s">
        <v>267</v>
      </c>
      <c r="C423" s="30">
        <v>1</v>
      </c>
      <c r="D423" s="202"/>
      <c r="E423" s="202"/>
      <c r="F423" s="202"/>
      <c r="G423" s="202"/>
      <c r="H423" s="202"/>
      <c r="I423" s="202"/>
      <c r="J423" s="202"/>
      <c r="K423" s="202"/>
      <c r="L423" s="202"/>
      <c r="M423" s="202"/>
      <c r="N423" s="202"/>
      <c r="O423" s="202"/>
      <c r="P423" s="202">
        <v>170</v>
      </c>
      <c r="Q423" s="202" t="e">
        <v>#DIV/0!</v>
      </c>
      <c r="R423" s="202">
        <v>1</v>
      </c>
      <c r="S423" s="202"/>
      <c r="T423" s="202"/>
      <c r="U423" s="30"/>
    </row>
    <row r="424" spans="2:21" x14ac:dyDescent="0.45">
      <c r="B424" s="239" t="s">
        <v>237</v>
      </c>
      <c r="C424" s="30">
        <v>171</v>
      </c>
      <c r="D424" s="202">
        <v>0.25052597648809516</v>
      </c>
      <c r="E424" s="202">
        <v>0.51866056225895318</v>
      </c>
      <c r="F424" s="202">
        <v>0.67013577513774103</v>
      </c>
      <c r="G424" s="202">
        <v>747.02250000000015</v>
      </c>
      <c r="H424" s="202">
        <v>12.130833333333335</v>
      </c>
      <c r="I424" s="202">
        <v>150.04816528287407</v>
      </c>
      <c r="J424" s="202">
        <v>1.6458861613068094</v>
      </c>
      <c r="K424" s="202">
        <v>618.35791666666648</v>
      </c>
      <c r="L424" s="202">
        <v>10.640416666666667</v>
      </c>
      <c r="M424" s="202">
        <v>1028.1829166666669</v>
      </c>
      <c r="N424" s="202">
        <v>205.48379598611126</v>
      </c>
      <c r="O424" s="202">
        <v>24</v>
      </c>
      <c r="P424" s="202">
        <v>138.64192587510561</v>
      </c>
      <c r="Q424" s="202">
        <v>99.864924262776626</v>
      </c>
      <c r="R424" s="202">
        <v>28</v>
      </c>
      <c r="S424" s="202">
        <v>909.66125000000022</v>
      </c>
      <c r="T424" s="202">
        <v>226.58116313955469</v>
      </c>
      <c r="U424" s="30">
        <v>24</v>
      </c>
    </row>
    <row r="425" spans="2:21" x14ac:dyDescent="0.45">
      <c r="B425" s="324" t="s">
        <v>272</v>
      </c>
      <c r="C425" s="30">
        <v>171</v>
      </c>
      <c r="D425" s="202">
        <v>0.25052597648809516</v>
      </c>
      <c r="E425" s="202">
        <v>0.51866056225895318</v>
      </c>
      <c r="F425" s="202">
        <v>0.67013577513774103</v>
      </c>
      <c r="G425" s="202">
        <v>747.02250000000015</v>
      </c>
      <c r="H425" s="202">
        <v>12.130833333333335</v>
      </c>
      <c r="I425" s="202">
        <v>150.04816528287407</v>
      </c>
      <c r="J425" s="202">
        <v>1.6458861613068094</v>
      </c>
      <c r="K425" s="202">
        <v>618.35791666666648</v>
      </c>
      <c r="L425" s="202">
        <v>10.640416666666667</v>
      </c>
      <c r="M425" s="202">
        <v>1028.1829166666669</v>
      </c>
      <c r="N425" s="202">
        <v>205.48379598611126</v>
      </c>
      <c r="O425" s="202">
        <v>24</v>
      </c>
      <c r="P425" s="202">
        <v>138.64192587510561</v>
      </c>
      <c r="Q425" s="202">
        <v>99.864924262776626</v>
      </c>
      <c r="R425" s="202">
        <v>28</v>
      </c>
      <c r="S425" s="202">
        <v>909.66125000000022</v>
      </c>
      <c r="T425" s="202">
        <v>226.58116313955469</v>
      </c>
      <c r="U425" s="30">
        <v>24</v>
      </c>
    </row>
    <row r="426" spans="2:21" x14ac:dyDescent="0.45">
      <c r="B426" s="239">
        <v>0</v>
      </c>
      <c r="C426" s="30">
        <v>4</v>
      </c>
      <c r="D426" s="202">
        <v>0.41063749999999988</v>
      </c>
      <c r="E426" s="202">
        <v>1.6002874999999999</v>
      </c>
      <c r="F426" s="202">
        <v>2.0109249999999999</v>
      </c>
      <c r="G426" s="202"/>
      <c r="H426" s="202"/>
      <c r="I426" s="202"/>
      <c r="J426" s="202"/>
      <c r="K426" s="202"/>
      <c r="L426" s="202"/>
      <c r="M426" s="202"/>
      <c r="N426" s="202"/>
      <c r="O426" s="202"/>
      <c r="P426" s="202"/>
      <c r="Q426" s="202"/>
      <c r="R426" s="202"/>
      <c r="S426" s="202"/>
      <c r="T426" s="202"/>
      <c r="U426" s="30"/>
    </row>
    <row r="427" spans="2:21" x14ac:dyDescent="0.45">
      <c r="B427" s="324">
        <v>0</v>
      </c>
      <c r="C427" s="30">
        <v>4</v>
      </c>
      <c r="D427" s="202">
        <v>0.41063749999999988</v>
      </c>
      <c r="E427" s="202">
        <v>1.6002874999999999</v>
      </c>
      <c r="F427" s="202">
        <v>2.0109249999999999</v>
      </c>
      <c r="G427" s="202"/>
      <c r="H427" s="202"/>
      <c r="I427" s="202"/>
      <c r="J427" s="202"/>
      <c r="K427" s="202"/>
      <c r="L427" s="202"/>
      <c r="M427" s="202"/>
      <c r="N427" s="202"/>
      <c r="O427" s="202"/>
      <c r="P427" s="202"/>
      <c r="Q427" s="202"/>
      <c r="R427" s="202"/>
      <c r="S427" s="202"/>
      <c r="T427" s="202"/>
      <c r="U427" s="30"/>
    </row>
    <row r="428" spans="2:21" x14ac:dyDescent="0.45">
      <c r="B428" s="239" t="s">
        <v>1645</v>
      </c>
      <c r="C428" s="30">
        <v>2</v>
      </c>
      <c r="D428" s="202">
        <v>0.71452499999999985</v>
      </c>
      <c r="E428" s="202">
        <v>0.68827499999999997</v>
      </c>
      <c r="F428" s="202">
        <v>1.4027999999999998</v>
      </c>
      <c r="G428" s="202"/>
      <c r="H428" s="202"/>
      <c r="I428" s="202"/>
      <c r="J428" s="202"/>
      <c r="K428" s="202"/>
      <c r="L428" s="202"/>
      <c r="M428" s="202"/>
      <c r="N428" s="202"/>
      <c r="O428" s="202"/>
      <c r="P428" s="202"/>
      <c r="Q428" s="202"/>
      <c r="R428" s="202"/>
      <c r="S428" s="202"/>
      <c r="T428" s="202"/>
      <c r="U428" s="30"/>
    </row>
    <row r="429" spans="2:21" x14ac:dyDescent="0.45">
      <c r="B429" s="324" t="s">
        <v>1646</v>
      </c>
      <c r="C429" s="30">
        <v>2</v>
      </c>
      <c r="D429" s="202">
        <v>0.71452499999999985</v>
      </c>
      <c r="E429" s="202">
        <v>0.68827499999999997</v>
      </c>
      <c r="F429" s="202">
        <v>1.4027999999999998</v>
      </c>
      <c r="G429" s="202"/>
      <c r="H429" s="202"/>
      <c r="I429" s="202"/>
      <c r="J429" s="202"/>
      <c r="K429" s="202"/>
      <c r="L429" s="202"/>
      <c r="M429" s="202"/>
      <c r="N429" s="202"/>
      <c r="O429" s="202"/>
      <c r="P429" s="202"/>
      <c r="Q429" s="202"/>
      <c r="R429" s="202"/>
      <c r="S429" s="202"/>
      <c r="T429" s="202"/>
      <c r="U429" s="30"/>
    </row>
    <row r="430" spans="2:21" x14ac:dyDescent="0.45">
      <c r="B430" s="238" t="s">
        <v>1641</v>
      </c>
      <c r="C430" s="30"/>
      <c r="D430" s="202"/>
      <c r="E430" s="202"/>
      <c r="F430" s="202"/>
      <c r="G430" s="202"/>
      <c r="H430" s="202"/>
      <c r="I430" s="202"/>
      <c r="J430" s="202"/>
      <c r="K430" s="202"/>
      <c r="L430" s="202"/>
      <c r="M430" s="202"/>
      <c r="N430" s="202"/>
      <c r="O430" s="202"/>
      <c r="P430" s="202"/>
      <c r="Q430" s="202"/>
      <c r="R430" s="202"/>
      <c r="S430" s="202">
        <v>859.22500000000002</v>
      </c>
      <c r="T430" s="202">
        <v>671.66703246474731</v>
      </c>
      <c r="U430" s="30">
        <v>4</v>
      </c>
    </row>
    <row r="431" spans="2:21" x14ac:dyDescent="0.45">
      <c r="B431" s="239" t="s">
        <v>1641</v>
      </c>
      <c r="C431" s="30"/>
      <c r="D431" s="202"/>
      <c r="E431" s="202"/>
      <c r="F431" s="202"/>
      <c r="G431" s="202"/>
      <c r="H431" s="202"/>
      <c r="I431" s="202"/>
      <c r="J431" s="202"/>
      <c r="K431" s="202"/>
      <c r="L431" s="202"/>
      <c r="M431" s="202"/>
      <c r="N431" s="202"/>
      <c r="O431" s="202"/>
      <c r="P431" s="202"/>
      <c r="Q431" s="202"/>
      <c r="R431" s="202"/>
      <c r="S431" s="202">
        <v>859.22500000000002</v>
      </c>
      <c r="T431" s="202">
        <v>671.66703246474731</v>
      </c>
      <c r="U431" s="30">
        <v>4</v>
      </c>
    </row>
    <row r="432" spans="2:21" x14ac:dyDescent="0.45">
      <c r="B432" s="324" t="s">
        <v>1641</v>
      </c>
      <c r="C432" s="30"/>
      <c r="D432" s="202"/>
      <c r="E432" s="202"/>
      <c r="F432" s="202"/>
      <c r="G432" s="202"/>
      <c r="H432" s="202"/>
      <c r="I432" s="202"/>
      <c r="J432" s="202"/>
      <c r="K432" s="202"/>
      <c r="L432" s="202"/>
      <c r="M432" s="202"/>
      <c r="N432" s="202"/>
      <c r="O432" s="202"/>
      <c r="P432" s="202"/>
      <c r="Q432" s="202"/>
      <c r="R432" s="202"/>
      <c r="S432" s="202">
        <v>859.22500000000002</v>
      </c>
      <c r="T432" s="202">
        <v>671.66703246474731</v>
      </c>
      <c r="U432" s="30">
        <v>4</v>
      </c>
    </row>
    <row r="433" spans="2:21" x14ac:dyDescent="0.45">
      <c r="B433" s="238" t="s">
        <v>537</v>
      </c>
      <c r="C433" s="30">
        <v>3</v>
      </c>
      <c r="D433" s="202"/>
      <c r="E433" s="202"/>
      <c r="F433" s="202"/>
      <c r="G433" s="202">
        <v>90.566666666666663</v>
      </c>
      <c r="H433" s="202">
        <v>8.7933333333333348</v>
      </c>
      <c r="I433" s="202">
        <v>10.06</v>
      </c>
      <c r="J433" s="202">
        <v>0.97666666666666657</v>
      </c>
      <c r="K433" s="202">
        <v>80.50333333333333</v>
      </c>
      <c r="L433" s="202">
        <v>7.8166666666666664</v>
      </c>
      <c r="M433" s="202">
        <v>905.64333333333343</v>
      </c>
      <c r="N433" s="202">
        <v>404.41934737761119</v>
      </c>
      <c r="O433" s="202">
        <v>3</v>
      </c>
      <c r="P433" s="202">
        <v>100.59666666666665</v>
      </c>
      <c r="Q433" s="202">
        <v>47.751730160627005</v>
      </c>
      <c r="R433" s="202">
        <v>3</v>
      </c>
      <c r="S433" s="202">
        <v>805.04666666666662</v>
      </c>
      <c r="T433" s="202">
        <v>408.97055020298632</v>
      </c>
      <c r="U433" s="30">
        <v>3</v>
      </c>
    </row>
    <row r="434" spans="2:21" x14ac:dyDescent="0.45">
      <c r="B434" s="239" t="s">
        <v>237</v>
      </c>
      <c r="C434" s="30">
        <v>3</v>
      </c>
      <c r="D434" s="202"/>
      <c r="E434" s="202"/>
      <c r="F434" s="202"/>
      <c r="G434" s="202">
        <v>90.566666666666663</v>
      </c>
      <c r="H434" s="202">
        <v>8.7933333333333348</v>
      </c>
      <c r="I434" s="202">
        <v>10.06</v>
      </c>
      <c r="J434" s="202">
        <v>0.97666666666666657</v>
      </c>
      <c r="K434" s="202">
        <v>80.50333333333333</v>
      </c>
      <c r="L434" s="202">
        <v>7.8166666666666664</v>
      </c>
      <c r="M434" s="202">
        <v>905.64333333333343</v>
      </c>
      <c r="N434" s="202">
        <v>404.41934737761119</v>
      </c>
      <c r="O434" s="202">
        <v>3</v>
      </c>
      <c r="P434" s="202">
        <v>100.59666666666665</v>
      </c>
      <c r="Q434" s="202">
        <v>47.751730160627005</v>
      </c>
      <c r="R434" s="202">
        <v>3</v>
      </c>
      <c r="S434" s="202">
        <v>805.04666666666662</v>
      </c>
      <c r="T434" s="202">
        <v>408.97055020298632</v>
      </c>
      <c r="U434" s="30">
        <v>3</v>
      </c>
    </row>
    <row r="435" spans="2:21" x14ac:dyDescent="0.45">
      <c r="B435" s="324" t="s">
        <v>272</v>
      </c>
      <c r="C435" s="30">
        <v>3</v>
      </c>
      <c r="D435" s="202"/>
      <c r="E435" s="202"/>
      <c r="F435" s="202"/>
      <c r="G435" s="202">
        <v>90.566666666666663</v>
      </c>
      <c r="H435" s="202">
        <v>8.7933333333333348</v>
      </c>
      <c r="I435" s="202">
        <v>10.06</v>
      </c>
      <c r="J435" s="202">
        <v>0.97666666666666657</v>
      </c>
      <c r="K435" s="202">
        <v>80.50333333333333</v>
      </c>
      <c r="L435" s="202">
        <v>7.8166666666666664</v>
      </c>
      <c r="M435" s="202">
        <v>905.64333333333343</v>
      </c>
      <c r="N435" s="202">
        <v>404.41934737761119</v>
      </c>
      <c r="O435" s="202">
        <v>3</v>
      </c>
      <c r="P435" s="202">
        <v>100.59666666666665</v>
      </c>
      <c r="Q435" s="202">
        <v>47.751730160627005</v>
      </c>
      <c r="R435" s="202">
        <v>3</v>
      </c>
      <c r="S435" s="202">
        <v>805.04666666666662</v>
      </c>
      <c r="T435" s="202">
        <v>408.97055020298632</v>
      </c>
      <c r="U435" s="30">
        <v>3</v>
      </c>
    </row>
    <row r="436" spans="2:21" x14ac:dyDescent="0.45">
      <c r="B436" s="238" t="s">
        <v>771</v>
      </c>
      <c r="C436" s="30">
        <v>14</v>
      </c>
      <c r="D436" s="202"/>
      <c r="E436" s="202"/>
      <c r="F436" s="202"/>
      <c r="G436" s="202">
        <v>159.02500000000001</v>
      </c>
      <c r="H436" s="202">
        <v>12.233333333333334</v>
      </c>
      <c r="I436" s="202">
        <v>12.351666666666668</v>
      </c>
      <c r="J436" s="202">
        <v>1.1740000000000002</v>
      </c>
      <c r="K436" s="202">
        <v>146.67333333333337</v>
      </c>
      <c r="L436" s="202">
        <v>11.283333333333333</v>
      </c>
      <c r="M436" s="202">
        <v>795.12500000000011</v>
      </c>
      <c r="N436" s="202">
        <v>52.204597498687306</v>
      </c>
      <c r="O436" s="202">
        <v>3</v>
      </c>
      <c r="P436" s="202">
        <v>61.758333333333347</v>
      </c>
      <c r="Q436" s="202">
        <v>5.6109454045937825</v>
      </c>
      <c r="R436" s="202">
        <v>3</v>
      </c>
      <c r="S436" s="202">
        <v>733.36666666666679</v>
      </c>
      <c r="T436" s="202">
        <v>56.71999390279607</v>
      </c>
      <c r="U436" s="30">
        <v>3</v>
      </c>
    </row>
    <row r="437" spans="2:21" x14ac:dyDescent="0.45">
      <c r="B437" s="239" t="s">
        <v>275</v>
      </c>
      <c r="C437" s="30">
        <v>1</v>
      </c>
      <c r="D437" s="202"/>
      <c r="E437" s="202"/>
      <c r="F437" s="202"/>
      <c r="G437" s="202">
        <v>164.50500000000002</v>
      </c>
      <c r="H437" s="202">
        <v>12.15</v>
      </c>
      <c r="I437" s="202">
        <v>11.175000000000001</v>
      </c>
      <c r="J437" s="202">
        <v>0.75</v>
      </c>
      <c r="K437" s="202">
        <v>153.33000000000001</v>
      </c>
      <c r="L437" s="202">
        <v>11.4</v>
      </c>
      <c r="M437" s="202">
        <v>822.52500000000009</v>
      </c>
      <c r="N437" s="202" t="e">
        <v>#DIV/0!</v>
      </c>
      <c r="O437" s="202">
        <v>1</v>
      </c>
      <c r="P437" s="202">
        <v>55.875000000000007</v>
      </c>
      <c r="Q437" s="202" t="e">
        <v>#DIV/0!</v>
      </c>
      <c r="R437" s="202">
        <v>1</v>
      </c>
      <c r="S437" s="202">
        <v>766.65000000000009</v>
      </c>
      <c r="T437" s="202" t="e">
        <v>#DIV/0!</v>
      </c>
      <c r="U437" s="30">
        <v>1</v>
      </c>
    </row>
    <row r="438" spans="2:21" x14ac:dyDescent="0.45">
      <c r="B438" s="324" t="s">
        <v>275</v>
      </c>
      <c r="C438" s="30">
        <v>1</v>
      </c>
      <c r="D438" s="202"/>
      <c r="E438" s="202"/>
      <c r="F438" s="202"/>
      <c r="G438" s="202">
        <v>164.50500000000002</v>
      </c>
      <c r="H438" s="202">
        <v>12.15</v>
      </c>
      <c r="I438" s="202">
        <v>11.175000000000001</v>
      </c>
      <c r="J438" s="202">
        <v>0.75</v>
      </c>
      <c r="K438" s="202">
        <v>153.33000000000001</v>
      </c>
      <c r="L438" s="202">
        <v>11.4</v>
      </c>
      <c r="M438" s="202">
        <v>822.52500000000009</v>
      </c>
      <c r="N438" s="202" t="e">
        <v>#DIV/0!</v>
      </c>
      <c r="O438" s="202">
        <v>1</v>
      </c>
      <c r="P438" s="202">
        <v>55.875000000000007</v>
      </c>
      <c r="Q438" s="202" t="e">
        <v>#DIV/0!</v>
      </c>
      <c r="R438" s="202">
        <v>1</v>
      </c>
      <c r="S438" s="202">
        <v>766.65000000000009</v>
      </c>
      <c r="T438" s="202" t="e">
        <v>#DIV/0!</v>
      </c>
      <c r="U438" s="30">
        <v>1</v>
      </c>
    </row>
    <row r="439" spans="2:21" x14ac:dyDescent="0.45">
      <c r="B439" s="239" t="s">
        <v>237</v>
      </c>
      <c r="C439" s="30">
        <v>13</v>
      </c>
      <c r="D439" s="202"/>
      <c r="E439" s="202"/>
      <c r="F439" s="202"/>
      <c r="G439" s="202">
        <v>156.28500000000003</v>
      </c>
      <c r="H439" s="202">
        <v>12.275</v>
      </c>
      <c r="I439" s="202">
        <v>12.940000000000001</v>
      </c>
      <c r="J439" s="202">
        <v>1.2066153846153849</v>
      </c>
      <c r="K439" s="202">
        <v>143.34500000000003</v>
      </c>
      <c r="L439" s="202">
        <v>11.225000000000001</v>
      </c>
      <c r="M439" s="202">
        <v>781.42500000000007</v>
      </c>
      <c r="N439" s="202">
        <v>65.760930650348925</v>
      </c>
      <c r="O439" s="202">
        <v>2</v>
      </c>
      <c r="P439" s="202">
        <v>64.7</v>
      </c>
      <c r="Q439" s="202">
        <v>3.3234018715767841</v>
      </c>
      <c r="R439" s="202">
        <v>2</v>
      </c>
      <c r="S439" s="202">
        <v>716.72500000000014</v>
      </c>
      <c r="T439" s="202">
        <v>69.084332521924139</v>
      </c>
      <c r="U439" s="30">
        <v>2</v>
      </c>
    </row>
    <row r="440" spans="2:21" x14ac:dyDescent="0.45">
      <c r="B440" s="324" t="s">
        <v>272</v>
      </c>
      <c r="C440" s="30">
        <v>13</v>
      </c>
      <c r="D440" s="202"/>
      <c r="E440" s="202"/>
      <c r="F440" s="202"/>
      <c r="G440" s="202">
        <v>156.28500000000003</v>
      </c>
      <c r="H440" s="202">
        <v>12.275</v>
      </c>
      <c r="I440" s="202">
        <v>12.940000000000001</v>
      </c>
      <c r="J440" s="202">
        <v>1.2066153846153849</v>
      </c>
      <c r="K440" s="202">
        <v>143.34500000000003</v>
      </c>
      <c r="L440" s="202">
        <v>11.225000000000001</v>
      </c>
      <c r="M440" s="202">
        <v>781.42500000000007</v>
      </c>
      <c r="N440" s="202">
        <v>65.760930650348925</v>
      </c>
      <c r="O440" s="202">
        <v>2</v>
      </c>
      <c r="P440" s="202">
        <v>64.7</v>
      </c>
      <c r="Q440" s="202">
        <v>3.3234018715767841</v>
      </c>
      <c r="R440" s="202">
        <v>2</v>
      </c>
      <c r="S440" s="202">
        <v>716.72500000000014</v>
      </c>
      <c r="T440" s="202">
        <v>69.084332521924139</v>
      </c>
      <c r="U440" s="30">
        <v>2</v>
      </c>
    </row>
    <row r="441" spans="2:21" x14ac:dyDescent="0.45">
      <c r="B441" s="238" t="s">
        <v>951</v>
      </c>
      <c r="C441" s="30">
        <v>2</v>
      </c>
      <c r="D441" s="202"/>
      <c r="E441" s="202"/>
      <c r="F441" s="202"/>
      <c r="G441" s="202"/>
      <c r="H441" s="202"/>
      <c r="I441" s="202"/>
      <c r="J441" s="202">
        <v>0.74</v>
      </c>
      <c r="K441" s="202"/>
      <c r="L441" s="202"/>
      <c r="M441" s="202"/>
      <c r="N441" s="202"/>
      <c r="O441" s="202"/>
      <c r="P441" s="202"/>
      <c r="Q441" s="202"/>
      <c r="R441" s="202"/>
      <c r="S441" s="202"/>
      <c r="T441" s="202"/>
      <c r="U441" s="30"/>
    </row>
    <row r="442" spans="2:21" x14ac:dyDescent="0.45">
      <c r="B442" s="239" t="s">
        <v>237</v>
      </c>
      <c r="C442" s="30">
        <v>1</v>
      </c>
      <c r="D442" s="202"/>
      <c r="E442" s="202"/>
      <c r="F442" s="202"/>
      <c r="G442" s="202"/>
      <c r="H442" s="202"/>
      <c r="I442" s="202"/>
      <c r="J442" s="202">
        <v>0.74</v>
      </c>
      <c r="K442" s="202"/>
      <c r="L442" s="202"/>
      <c r="M442" s="202"/>
      <c r="N442" s="202"/>
      <c r="O442" s="202"/>
      <c r="P442" s="202"/>
      <c r="Q442" s="202"/>
      <c r="R442" s="202"/>
      <c r="S442" s="202"/>
      <c r="T442" s="202"/>
      <c r="U442" s="30"/>
    </row>
    <row r="443" spans="2:21" x14ac:dyDescent="0.45">
      <c r="B443" s="324" t="s">
        <v>272</v>
      </c>
      <c r="C443" s="30">
        <v>1</v>
      </c>
      <c r="D443" s="202"/>
      <c r="E443" s="202"/>
      <c r="F443" s="202"/>
      <c r="G443" s="202"/>
      <c r="H443" s="202"/>
      <c r="I443" s="202"/>
      <c r="J443" s="202">
        <v>0.74</v>
      </c>
      <c r="K443" s="202"/>
      <c r="L443" s="202"/>
      <c r="M443" s="202"/>
      <c r="N443" s="202"/>
      <c r="O443" s="202"/>
      <c r="P443" s="202"/>
      <c r="Q443" s="202"/>
      <c r="R443" s="202"/>
      <c r="S443" s="202"/>
      <c r="T443" s="202"/>
      <c r="U443" s="30"/>
    </row>
    <row r="444" spans="2:21" x14ac:dyDescent="0.45">
      <c r="B444" s="239" t="s">
        <v>1650</v>
      </c>
      <c r="C444" s="30">
        <v>1</v>
      </c>
      <c r="D444" s="202"/>
      <c r="E444" s="202"/>
      <c r="F444" s="202"/>
      <c r="G444" s="202"/>
      <c r="H444" s="202"/>
      <c r="I444" s="202"/>
      <c r="J444" s="202">
        <v>0.74</v>
      </c>
      <c r="K444" s="202"/>
      <c r="L444" s="202"/>
      <c r="M444" s="202"/>
      <c r="N444" s="202"/>
      <c r="O444" s="202"/>
      <c r="P444" s="202"/>
      <c r="Q444" s="202"/>
      <c r="R444" s="202"/>
      <c r="S444" s="202"/>
      <c r="T444" s="202"/>
      <c r="U444" s="30"/>
    </row>
    <row r="445" spans="2:21" x14ac:dyDescent="0.45">
      <c r="B445" s="324" t="s">
        <v>268</v>
      </c>
      <c r="C445" s="30">
        <v>1</v>
      </c>
      <c r="D445" s="202"/>
      <c r="E445" s="202"/>
      <c r="F445" s="202"/>
      <c r="G445" s="202"/>
      <c r="H445" s="202"/>
      <c r="I445" s="202"/>
      <c r="J445" s="202">
        <v>0.74</v>
      </c>
      <c r="K445" s="202"/>
      <c r="L445" s="202"/>
      <c r="M445" s="202"/>
      <c r="N445" s="202"/>
      <c r="O445" s="202"/>
      <c r="P445" s="202"/>
      <c r="Q445" s="202"/>
      <c r="R445" s="202"/>
      <c r="S445" s="202"/>
      <c r="T445" s="202"/>
      <c r="U445" s="30"/>
    </row>
    <row r="446" spans="2:21" x14ac:dyDescent="0.45">
      <c r="B446" s="238" t="s">
        <v>954</v>
      </c>
      <c r="C446" s="30">
        <v>18</v>
      </c>
      <c r="D446" s="202"/>
      <c r="E446" s="202"/>
      <c r="F446" s="202"/>
      <c r="G446" s="202"/>
      <c r="H446" s="202"/>
      <c r="I446" s="202"/>
      <c r="J446" s="202">
        <v>2.6616666666666671</v>
      </c>
      <c r="K446" s="202"/>
      <c r="L446" s="202"/>
      <c r="M446" s="202"/>
      <c r="N446" s="202"/>
      <c r="O446" s="202"/>
      <c r="P446" s="202"/>
      <c r="Q446" s="202"/>
      <c r="R446" s="202"/>
      <c r="S446" s="202"/>
      <c r="T446" s="202"/>
      <c r="U446" s="30"/>
    </row>
    <row r="447" spans="2:21" x14ac:dyDescent="0.45">
      <c r="B447" s="239" t="s">
        <v>237</v>
      </c>
      <c r="C447" s="30">
        <v>18</v>
      </c>
      <c r="D447" s="202"/>
      <c r="E447" s="202"/>
      <c r="F447" s="202"/>
      <c r="G447" s="202"/>
      <c r="H447" s="202"/>
      <c r="I447" s="202"/>
      <c r="J447" s="202">
        <v>2.6616666666666671</v>
      </c>
      <c r="K447" s="202"/>
      <c r="L447" s="202"/>
      <c r="M447" s="202"/>
      <c r="N447" s="202"/>
      <c r="O447" s="202"/>
      <c r="P447" s="202"/>
      <c r="Q447" s="202"/>
      <c r="R447" s="202"/>
      <c r="S447" s="202"/>
      <c r="T447" s="202"/>
      <c r="U447" s="30"/>
    </row>
    <row r="448" spans="2:21" x14ac:dyDescent="0.45">
      <c r="B448" s="324" t="s">
        <v>272</v>
      </c>
      <c r="C448" s="30">
        <v>18</v>
      </c>
      <c r="D448" s="202"/>
      <c r="E448" s="202"/>
      <c r="F448" s="202"/>
      <c r="G448" s="202"/>
      <c r="H448" s="202"/>
      <c r="I448" s="202"/>
      <c r="J448" s="202">
        <v>2.6616666666666671</v>
      </c>
      <c r="K448" s="202"/>
      <c r="L448" s="202"/>
      <c r="M448" s="202"/>
      <c r="N448" s="202"/>
      <c r="O448" s="202"/>
      <c r="P448" s="202"/>
      <c r="Q448" s="202"/>
      <c r="R448" s="202"/>
      <c r="S448" s="202"/>
      <c r="T448" s="202"/>
      <c r="U448" s="30"/>
    </row>
    <row r="449" spans="2:21" x14ac:dyDescent="0.45">
      <c r="B449" s="238" t="s">
        <v>1037</v>
      </c>
      <c r="C449" s="30">
        <v>2</v>
      </c>
      <c r="D449" s="202"/>
      <c r="E449" s="202"/>
      <c r="F449" s="202"/>
      <c r="G449" s="202"/>
      <c r="H449" s="202"/>
      <c r="I449" s="202"/>
      <c r="J449" s="202"/>
      <c r="K449" s="202"/>
      <c r="L449" s="202"/>
      <c r="M449" s="202"/>
      <c r="N449" s="202"/>
      <c r="O449" s="202"/>
      <c r="P449" s="202"/>
      <c r="Q449" s="202"/>
      <c r="R449" s="202"/>
      <c r="S449" s="202"/>
      <c r="T449" s="202"/>
      <c r="U449" s="30"/>
    </row>
    <row r="450" spans="2:21" x14ac:dyDescent="0.45">
      <c r="B450" s="239" t="s">
        <v>237</v>
      </c>
      <c r="C450" s="30">
        <v>2</v>
      </c>
      <c r="D450" s="202"/>
      <c r="E450" s="202"/>
      <c r="F450" s="202"/>
      <c r="G450" s="202"/>
      <c r="H450" s="202"/>
      <c r="I450" s="202"/>
      <c r="J450" s="202"/>
      <c r="K450" s="202"/>
      <c r="L450" s="202"/>
      <c r="M450" s="202"/>
      <c r="N450" s="202"/>
      <c r="O450" s="202"/>
      <c r="P450" s="202"/>
      <c r="Q450" s="202"/>
      <c r="R450" s="202"/>
      <c r="S450" s="202"/>
      <c r="T450" s="202"/>
      <c r="U450" s="30"/>
    </row>
    <row r="451" spans="2:21" x14ac:dyDescent="0.45">
      <c r="B451" s="324" t="s">
        <v>272</v>
      </c>
      <c r="C451" s="30">
        <v>2</v>
      </c>
      <c r="D451" s="202"/>
      <c r="E451" s="202"/>
      <c r="F451" s="202"/>
      <c r="G451" s="202"/>
      <c r="H451" s="202"/>
      <c r="I451" s="202"/>
      <c r="J451" s="202"/>
      <c r="K451" s="202"/>
      <c r="L451" s="202"/>
      <c r="M451" s="202"/>
      <c r="N451" s="202"/>
      <c r="O451" s="202"/>
      <c r="P451" s="202"/>
      <c r="Q451" s="202"/>
      <c r="R451" s="202"/>
      <c r="S451" s="202"/>
      <c r="T451" s="202"/>
      <c r="U451" s="30"/>
    </row>
    <row r="452" spans="2:21" x14ac:dyDescent="0.45">
      <c r="B452" s="238" t="s">
        <v>1275</v>
      </c>
      <c r="C452" s="30">
        <v>62</v>
      </c>
      <c r="D452" s="202"/>
      <c r="E452" s="202"/>
      <c r="F452" s="202"/>
      <c r="G452" s="202"/>
      <c r="H452" s="202"/>
      <c r="I452" s="202"/>
      <c r="J452" s="202">
        <v>1.1377777777777778</v>
      </c>
      <c r="K452" s="202"/>
      <c r="L452" s="202"/>
      <c r="M452" s="202"/>
      <c r="N452" s="202"/>
      <c r="O452" s="202"/>
      <c r="P452" s="202">
        <v>241.33870967741936</v>
      </c>
      <c r="Q452" s="202">
        <v>116.56039643884155</v>
      </c>
      <c r="R452" s="202">
        <v>62</v>
      </c>
      <c r="S452" s="202"/>
      <c r="T452" s="202"/>
      <c r="U452" s="30"/>
    </row>
    <row r="453" spans="2:21" x14ac:dyDescent="0.45">
      <c r="B453" s="239" t="s">
        <v>1641</v>
      </c>
      <c r="C453" s="30">
        <v>1</v>
      </c>
      <c r="D453" s="202"/>
      <c r="E453" s="202"/>
      <c r="F453" s="202"/>
      <c r="G453" s="202"/>
      <c r="H453" s="202"/>
      <c r="I453" s="202"/>
      <c r="J453" s="202">
        <v>1.21</v>
      </c>
      <c r="K453" s="202"/>
      <c r="L453" s="202"/>
      <c r="M453" s="202"/>
      <c r="N453" s="202"/>
      <c r="O453" s="202"/>
      <c r="P453" s="202">
        <v>241</v>
      </c>
      <c r="Q453" s="202" t="e">
        <v>#DIV/0!</v>
      </c>
      <c r="R453" s="202">
        <v>1</v>
      </c>
      <c r="S453" s="202"/>
      <c r="T453" s="202"/>
      <c r="U453" s="30"/>
    </row>
    <row r="454" spans="2:21" x14ac:dyDescent="0.45">
      <c r="B454" s="324" t="s">
        <v>1641</v>
      </c>
      <c r="C454" s="30">
        <v>1</v>
      </c>
      <c r="D454" s="202"/>
      <c r="E454" s="202"/>
      <c r="F454" s="202"/>
      <c r="G454" s="202"/>
      <c r="H454" s="202"/>
      <c r="I454" s="202"/>
      <c r="J454" s="202">
        <v>1.21</v>
      </c>
      <c r="K454" s="202"/>
      <c r="L454" s="202"/>
      <c r="M454" s="202"/>
      <c r="N454" s="202"/>
      <c r="O454" s="202"/>
      <c r="P454" s="202">
        <v>241</v>
      </c>
      <c r="Q454" s="202" t="e">
        <v>#DIV/0!</v>
      </c>
      <c r="R454" s="202">
        <v>1</v>
      </c>
      <c r="S454" s="202"/>
      <c r="T454" s="202"/>
      <c r="U454" s="30"/>
    </row>
    <row r="455" spans="2:21" x14ac:dyDescent="0.45">
      <c r="B455" s="239" t="s">
        <v>255</v>
      </c>
      <c r="C455" s="30">
        <v>12</v>
      </c>
      <c r="D455" s="202"/>
      <c r="E455" s="202"/>
      <c r="F455" s="202"/>
      <c r="G455" s="202"/>
      <c r="H455" s="202"/>
      <c r="I455" s="202"/>
      <c r="J455" s="202">
        <v>0.5</v>
      </c>
      <c r="K455" s="202"/>
      <c r="L455" s="202"/>
      <c r="M455" s="202"/>
      <c r="N455" s="202"/>
      <c r="O455" s="202"/>
      <c r="P455" s="202">
        <v>172.91666666666666</v>
      </c>
      <c r="Q455" s="202">
        <v>58.213491615437462</v>
      </c>
      <c r="R455" s="202">
        <v>12</v>
      </c>
      <c r="S455" s="202"/>
      <c r="T455" s="202"/>
      <c r="U455" s="30"/>
    </row>
    <row r="456" spans="2:21" x14ac:dyDescent="0.45">
      <c r="B456" s="324" t="s">
        <v>255</v>
      </c>
      <c r="C456" s="30">
        <v>12</v>
      </c>
      <c r="D456" s="202"/>
      <c r="E456" s="202"/>
      <c r="F456" s="202"/>
      <c r="G456" s="202"/>
      <c r="H456" s="202"/>
      <c r="I456" s="202"/>
      <c r="J456" s="202">
        <v>0.5</v>
      </c>
      <c r="K456" s="202"/>
      <c r="L456" s="202"/>
      <c r="M456" s="202"/>
      <c r="N456" s="202"/>
      <c r="O456" s="202"/>
      <c r="P456" s="202">
        <v>172.91666666666666</v>
      </c>
      <c r="Q456" s="202">
        <v>58.213491615437462</v>
      </c>
      <c r="R456" s="202">
        <v>12</v>
      </c>
      <c r="S456" s="202"/>
      <c r="T456" s="202"/>
      <c r="U456" s="30"/>
    </row>
    <row r="457" spans="2:21" x14ac:dyDescent="0.45">
      <c r="B457" s="239" t="s">
        <v>1647</v>
      </c>
      <c r="C457" s="30">
        <v>49</v>
      </c>
      <c r="D457" s="202"/>
      <c r="E457" s="202"/>
      <c r="F457" s="202"/>
      <c r="G457" s="202"/>
      <c r="H457" s="202"/>
      <c r="I457" s="202"/>
      <c r="J457" s="202">
        <v>1.3383333333333336</v>
      </c>
      <c r="K457" s="202"/>
      <c r="L457" s="202"/>
      <c r="M457" s="202"/>
      <c r="N457" s="202"/>
      <c r="O457" s="202"/>
      <c r="P457" s="202">
        <v>258.10204081632651</v>
      </c>
      <c r="Q457" s="202">
        <v>122.60543844958498</v>
      </c>
      <c r="R457" s="202">
        <v>49</v>
      </c>
      <c r="S457" s="202"/>
      <c r="T457" s="202"/>
      <c r="U457" s="30"/>
    </row>
    <row r="458" spans="2:21" x14ac:dyDescent="0.45">
      <c r="B458" s="324" t="s">
        <v>267</v>
      </c>
      <c r="C458" s="30">
        <v>49</v>
      </c>
      <c r="D458" s="202"/>
      <c r="E458" s="202"/>
      <c r="F458" s="202"/>
      <c r="G458" s="202"/>
      <c r="H458" s="202"/>
      <c r="I458" s="202"/>
      <c r="J458" s="202">
        <v>1.3383333333333336</v>
      </c>
      <c r="K458" s="202"/>
      <c r="L458" s="202"/>
      <c r="M458" s="202"/>
      <c r="N458" s="202"/>
      <c r="O458" s="202"/>
      <c r="P458" s="202">
        <v>258.10204081632651</v>
      </c>
      <c r="Q458" s="202">
        <v>122.60543844958498</v>
      </c>
      <c r="R458" s="202">
        <v>49</v>
      </c>
      <c r="S458" s="202"/>
      <c r="T458" s="202"/>
      <c r="U458" s="30"/>
    </row>
    <row r="459" spans="2:21" x14ac:dyDescent="0.45">
      <c r="B459" s="238" t="s">
        <v>1290</v>
      </c>
      <c r="C459" s="30">
        <v>1</v>
      </c>
      <c r="D459" s="202"/>
      <c r="E459" s="202"/>
      <c r="F459" s="202"/>
      <c r="G459" s="202"/>
      <c r="H459" s="202"/>
      <c r="I459" s="202"/>
      <c r="J459" s="202"/>
      <c r="K459" s="202"/>
      <c r="L459" s="202"/>
      <c r="M459" s="202"/>
      <c r="N459" s="202"/>
      <c r="O459" s="202"/>
      <c r="P459" s="202">
        <v>72</v>
      </c>
      <c r="Q459" s="202" t="e">
        <v>#DIV/0!</v>
      </c>
      <c r="R459" s="202">
        <v>1</v>
      </c>
      <c r="S459" s="202"/>
      <c r="T459" s="202"/>
      <c r="U459" s="30"/>
    </row>
    <row r="460" spans="2:21" x14ac:dyDescent="0.45">
      <c r="B460" s="239" t="s">
        <v>255</v>
      </c>
      <c r="C460" s="30">
        <v>1</v>
      </c>
      <c r="D460" s="202"/>
      <c r="E460" s="202"/>
      <c r="F460" s="202"/>
      <c r="G460" s="202"/>
      <c r="H460" s="202"/>
      <c r="I460" s="202"/>
      <c r="J460" s="202"/>
      <c r="K460" s="202"/>
      <c r="L460" s="202"/>
      <c r="M460" s="202"/>
      <c r="N460" s="202"/>
      <c r="O460" s="202"/>
      <c r="P460" s="202">
        <v>72</v>
      </c>
      <c r="Q460" s="202" t="e">
        <v>#DIV/0!</v>
      </c>
      <c r="R460" s="202">
        <v>1</v>
      </c>
      <c r="S460" s="202"/>
      <c r="T460" s="202"/>
      <c r="U460" s="30"/>
    </row>
    <row r="461" spans="2:21" x14ac:dyDescent="0.45">
      <c r="B461" s="324" t="s">
        <v>255</v>
      </c>
      <c r="C461" s="30">
        <v>1</v>
      </c>
      <c r="D461" s="202"/>
      <c r="E461" s="202"/>
      <c r="F461" s="202"/>
      <c r="G461" s="202"/>
      <c r="H461" s="202"/>
      <c r="I461" s="202"/>
      <c r="J461" s="202"/>
      <c r="K461" s="202"/>
      <c r="L461" s="202"/>
      <c r="M461" s="202"/>
      <c r="N461" s="202"/>
      <c r="O461" s="202"/>
      <c r="P461" s="202">
        <v>72</v>
      </c>
      <c r="Q461" s="202" t="e">
        <v>#DIV/0!</v>
      </c>
      <c r="R461" s="202">
        <v>1</v>
      </c>
      <c r="S461" s="202"/>
      <c r="T461" s="202"/>
      <c r="U461" s="30"/>
    </row>
    <row r="462" spans="2:21" x14ac:dyDescent="0.45">
      <c r="B462" s="238" t="s">
        <v>1359</v>
      </c>
      <c r="C462" s="30">
        <v>4</v>
      </c>
      <c r="D462" s="202"/>
      <c r="E462" s="202"/>
      <c r="F462" s="202"/>
      <c r="G462" s="202">
        <v>17.2775</v>
      </c>
      <c r="H462" s="202"/>
      <c r="I462" s="202">
        <v>16.38</v>
      </c>
      <c r="J462" s="202">
        <v>2.02</v>
      </c>
      <c r="K462" s="202">
        <v>0.89500000000000002</v>
      </c>
      <c r="L462" s="202">
        <v>7.5274999999999999</v>
      </c>
      <c r="M462" s="202">
        <v>943.35450000000003</v>
      </c>
      <c r="N462" s="202">
        <v>306.32946836317683</v>
      </c>
      <c r="O462" s="202">
        <v>4</v>
      </c>
      <c r="P462" s="202">
        <v>186.33750000000003</v>
      </c>
      <c r="Q462" s="202">
        <v>39.344401020560163</v>
      </c>
      <c r="R462" s="202">
        <v>4</v>
      </c>
      <c r="S462" s="202">
        <v>757.01700000000005</v>
      </c>
      <c r="T462" s="202">
        <v>344.16221692103244</v>
      </c>
      <c r="U462" s="30">
        <v>4</v>
      </c>
    </row>
    <row r="463" spans="2:21" x14ac:dyDescent="0.45">
      <c r="B463" s="239" t="s">
        <v>255</v>
      </c>
      <c r="C463" s="30">
        <v>4</v>
      </c>
      <c r="D463" s="202"/>
      <c r="E463" s="202"/>
      <c r="F463" s="202"/>
      <c r="G463" s="202">
        <v>17.2775</v>
      </c>
      <c r="H463" s="202"/>
      <c r="I463" s="202">
        <v>16.38</v>
      </c>
      <c r="J463" s="202">
        <v>2.02</v>
      </c>
      <c r="K463" s="202">
        <v>0.89500000000000002</v>
      </c>
      <c r="L463" s="202">
        <v>7.5274999999999999</v>
      </c>
      <c r="M463" s="202">
        <v>943.35450000000003</v>
      </c>
      <c r="N463" s="202">
        <v>306.32946836317683</v>
      </c>
      <c r="O463" s="202">
        <v>4</v>
      </c>
      <c r="P463" s="202">
        <v>186.33750000000003</v>
      </c>
      <c r="Q463" s="202">
        <v>39.344401020560163</v>
      </c>
      <c r="R463" s="202">
        <v>4</v>
      </c>
      <c r="S463" s="202">
        <v>757.01700000000005</v>
      </c>
      <c r="T463" s="202">
        <v>344.16221692103244</v>
      </c>
      <c r="U463" s="30">
        <v>4</v>
      </c>
    </row>
    <row r="464" spans="2:21" x14ac:dyDescent="0.45">
      <c r="B464" s="324" t="s">
        <v>255</v>
      </c>
      <c r="C464" s="30">
        <v>4</v>
      </c>
      <c r="D464" s="202"/>
      <c r="E464" s="202"/>
      <c r="F464" s="202"/>
      <c r="G464" s="202">
        <v>17.2775</v>
      </c>
      <c r="H464" s="202"/>
      <c r="I464" s="202">
        <v>16.38</v>
      </c>
      <c r="J464" s="202">
        <v>2.02</v>
      </c>
      <c r="K464" s="202">
        <v>0.89500000000000002</v>
      </c>
      <c r="L464" s="202">
        <v>7.5274999999999999</v>
      </c>
      <c r="M464" s="202">
        <v>943.35450000000003</v>
      </c>
      <c r="N464" s="202">
        <v>306.32946836317683</v>
      </c>
      <c r="O464" s="202">
        <v>4</v>
      </c>
      <c r="P464" s="202">
        <v>186.33750000000003</v>
      </c>
      <c r="Q464" s="202">
        <v>39.344401020560163</v>
      </c>
      <c r="R464" s="202">
        <v>4</v>
      </c>
      <c r="S464" s="202">
        <v>757.01700000000005</v>
      </c>
      <c r="T464" s="202">
        <v>344.16221692103244</v>
      </c>
      <c r="U464" s="30">
        <v>4</v>
      </c>
    </row>
    <row r="465" spans="2:21" x14ac:dyDescent="0.45">
      <c r="B465" s="237" t="s">
        <v>1641</v>
      </c>
      <c r="C465" s="241">
        <v>2</v>
      </c>
      <c r="D465" s="202">
        <v>0.43174999999999997</v>
      </c>
      <c r="E465" s="202">
        <v>1.17025</v>
      </c>
      <c r="F465" s="202">
        <v>1.1395</v>
      </c>
      <c r="G465" s="202"/>
      <c r="H465" s="202"/>
      <c r="I465" s="202">
        <v>27.21</v>
      </c>
      <c r="J465" s="202">
        <v>1.4</v>
      </c>
      <c r="K465" s="202"/>
      <c r="L465" s="202"/>
      <c r="M465" s="202"/>
      <c r="N465" s="202"/>
      <c r="O465" s="202"/>
      <c r="P465" s="202">
        <v>108.9</v>
      </c>
      <c r="Q465" s="202" t="e">
        <v>#DIV/0!</v>
      </c>
      <c r="R465" s="202">
        <v>1</v>
      </c>
      <c r="S465" s="202"/>
      <c r="T465" s="202"/>
      <c r="U465" s="30"/>
    </row>
    <row r="466" spans="2:21" x14ac:dyDescent="0.45">
      <c r="B466" s="238" t="s">
        <v>1664</v>
      </c>
      <c r="C466" s="241">
        <v>1</v>
      </c>
      <c r="D466" s="202">
        <v>0.35349999999999993</v>
      </c>
      <c r="E466" s="202">
        <v>1.9004999999999999</v>
      </c>
      <c r="F466" s="202">
        <v>2.1</v>
      </c>
      <c r="G466" s="202"/>
      <c r="H466" s="202"/>
      <c r="I466" s="202"/>
      <c r="J466" s="202"/>
      <c r="K466" s="202"/>
      <c r="L466" s="202"/>
      <c r="M466" s="202"/>
      <c r="N466" s="202"/>
      <c r="O466" s="202"/>
      <c r="P466" s="202"/>
      <c r="Q466" s="202"/>
      <c r="R466" s="202"/>
      <c r="S466" s="202"/>
      <c r="T466" s="202"/>
      <c r="U466" s="30"/>
    </row>
    <row r="467" spans="2:21" x14ac:dyDescent="0.45">
      <c r="B467" s="239" t="s">
        <v>1446</v>
      </c>
      <c r="C467" s="30">
        <v>1</v>
      </c>
      <c r="D467" s="202">
        <v>0.35349999999999993</v>
      </c>
      <c r="E467" s="202">
        <v>1.9004999999999999</v>
      </c>
      <c r="F467" s="202">
        <v>2.1</v>
      </c>
      <c r="G467" s="202"/>
      <c r="H467" s="202"/>
      <c r="I467" s="202"/>
      <c r="J467" s="202"/>
      <c r="K467" s="202"/>
      <c r="L467" s="202"/>
      <c r="M467" s="202"/>
      <c r="N467" s="202"/>
      <c r="O467" s="202"/>
      <c r="P467" s="202"/>
      <c r="Q467" s="202"/>
      <c r="R467" s="202"/>
      <c r="S467" s="202"/>
      <c r="T467" s="202"/>
      <c r="U467" s="30"/>
    </row>
    <row r="468" spans="2:21" x14ac:dyDescent="0.45">
      <c r="B468" s="324" t="s">
        <v>224</v>
      </c>
      <c r="C468" s="30">
        <v>1</v>
      </c>
      <c r="D468" s="202">
        <v>0.35349999999999993</v>
      </c>
      <c r="E468" s="202">
        <v>1.9004999999999999</v>
      </c>
      <c r="F468" s="202">
        <v>2.1</v>
      </c>
      <c r="G468" s="202"/>
      <c r="H468" s="202"/>
      <c r="I468" s="202"/>
      <c r="J468" s="202"/>
      <c r="K468" s="202"/>
      <c r="L468" s="202"/>
      <c r="M468" s="202"/>
      <c r="N468" s="202"/>
      <c r="O468" s="202"/>
      <c r="P468" s="202"/>
      <c r="Q468" s="202"/>
      <c r="R468" s="202"/>
      <c r="S468" s="202"/>
      <c r="T468" s="202"/>
      <c r="U468" s="30"/>
    </row>
    <row r="469" spans="2:21" x14ac:dyDescent="0.45">
      <c r="B469" s="238" t="s">
        <v>364</v>
      </c>
      <c r="C469" s="241">
        <v>1</v>
      </c>
      <c r="D469" s="202"/>
      <c r="E469" s="202"/>
      <c r="F469" s="202"/>
      <c r="G469" s="202"/>
      <c r="H469" s="202"/>
      <c r="I469" s="202"/>
      <c r="J469" s="202"/>
      <c r="K469" s="202"/>
      <c r="L469" s="202"/>
      <c r="M469" s="202"/>
      <c r="N469" s="202"/>
      <c r="O469" s="202"/>
      <c r="P469" s="202"/>
      <c r="Q469" s="202"/>
      <c r="R469" s="202"/>
      <c r="S469" s="202"/>
      <c r="T469" s="202"/>
      <c r="U469" s="30"/>
    </row>
    <row r="470" spans="2:21" x14ac:dyDescent="0.45">
      <c r="B470" s="239" t="s">
        <v>1641</v>
      </c>
      <c r="C470" s="30">
        <v>1</v>
      </c>
      <c r="D470" s="202"/>
      <c r="E470" s="202"/>
      <c r="F470" s="202"/>
      <c r="G470" s="202"/>
      <c r="H470" s="202"/>
      <c r="I470" s="202"/>
      <c r="J470" s="202"/>
      <c r="K470" s="202"/>
      <c r="L470" s="202"/>
      <c r="M470" s="202"/>
      <c r="N470" s="202"/>
      <c r="O470" s="202"/>
      <c r="P470" s="202"/>
      <c r="Q470" s="202"/>
      <c r="R470" s="202"/>
      <c r="S470" s="202"/>
      <c r="T470" s="202"/>
      <c r="U470" s="30"/>
    </row>
    <row r="471" spans="2:21" x14ac:dyDescent="0.45">
      <c r="B471" s="324" t="s">
        <v>1641</v>
      </c>
      <c r="C471" s="30">
        <v>1</v>
      </c>
      <c r="D471" s="202"/>
      <c r="E471" s="202"/>
      <c r="F471" s="202"/>
      <c r="G471" s="202"/>
      <c r="H471" s="202"/>
      <c r="I471" s="202"/>
      <c r="J471" s="202"/>
      <c r="K471" s="202"/>
      <c r="L471" s="202"/>
      <c r="M471" s="202"/>
      <c r="N471" s="202"/>
      <c r="O471" s="202"/>
      <c r="P471" s="202"/>
      <c r="Q471" s="202"/>
      <c r="R471" s="202"/>
      <c r="S471" s="202"/>
      <c r="T471" s="202"/>
      <c r="U471" s="30"/>
    </row>
    <row r="472" spans="2:21" x14ac:dyDescent="0.45">
      <c r="B472" s="238" t="s">
        <v>1641</v>
      </c>
      <c r="C472" s="241"/>
      <c r="D472" s="202">
        <v>0.51</v>
      </c>
      <c r="E472" s="202">
        <v>0.44</v>
      </c>
      <c r="F472" s="202">
        <v>0.81933333333333325</v>
      </c>
      <c r="G472" s="202"/>
      <c r="H472" s="202"/>
      <c r="I472" s="202">
        <v>27.21</v>
      </c>
      <c r="J472" s="202">
        <v>1.4</v>
      </c>
      <c r="K472" s="202"/>
      <c r="L472" s="202"/>
      <c r="M472" s="202"/>
      <c r="N472" s="202"/>
      <c r="O472" s="202"/>
      <c r="P472" s="202">
        <v>108.9</v>
      </c>
      <c r="Q472" s="202" t="e">
        <v>#DIV/0!</v>
      </c>
      <c r="R472" s="202">
        <v>1</v>
      </c>
      <c r="S472" s="202"/>
      <c r="T472" s="202"/>
      <c r="U472" s="30"/>
    </row>
    <row r="473" spans="2:21" x14ac:dyDescent="0.45">
      <c r="B473" s="239" t="s">
        <v>277</v>
      </c>
      <c r="C473" s="30"/>
      <c r="D473" s="202"/>
      <c r="E473" s="202"/>
      <c r="F473" s="202">
        <v>0.74899999999999989</v>
      </c>
      <c r="G473" s="202"/>
      <c r="H473" s="202"/>
      <c r="I473" s="202"/>
      <c r="J473" s="202"/>
      <c r="K473" s="202"/>
      <c r="L473" s="202"/>
      <c r="M473" s="202"/>
      <c r="N473" s="202"/>
      <c r="O473" s="202"/>
      <c r="P473" s="202"/>
      <c r="Q473" s="202"/>
      <c r="R473" s="202"/>
      <c r="S473" s="202"/>
      <c r="T473" s="202"/>
      <c r="U473" s="30"/>
    </row>
    <row r="474" spans="2:21" x14ac:dyDescent="0.45">
      <c r="B474" s="324" t="s">
        <v>280</v>
      </c>
      <c r="C474" s="30"/>
      <c r="D474" s="202"/>
      <c r="E474" s="202"/>
      <c r="F474" s="202">
        <v>0.74899999999999989</v>
      </c>
      <c r="G474" s="202"/>
      <c r="H474" s="202"/>
      <c r="I474" s="202"/>
      <c r="J474" s="202"/>
      <c r="K474" s="202"/>
      <c r="L474" s="202"/>
      <c r="M474" s="202"/>
      <c r="N474" s="202"/>
      <c r="O474" s="202"/>
      <c r="P474" s="202"/>
      <c r="Q474" s="202"/>
      <c r="R474" s="202"/>
      <c r="S474" s="202"/>
      <c r="T474" s="202"/>
      <c r="U474" s="30"/>
    </row>
    <row r="475" spans="2:21" x14ac:dyDescent="0.45">
      <c r="B475" s="239" t="s">
        <v>1641</v>
      </c>
      <c r="C475" s="30"/>
      <c r="D475" s="202"/>
      <c r="E475" s="202"/>
      <c r="F475" s="202"/>
      <c r="G475" s="202"/>
      <c r="H475" s="202"/>
      <c r="I475" s="202"/>
      <c r="J475" s="202"/>
      <c r="K475" s="202"/>
      <c r="L475" s="202"/>
      <c r="M475" s="202"/>
      <c r="N475" s="202"/>
      <c r="O475" s="202"/>
      <c r="P475" s="202"/>
      <c r="Q475" s="202"/>
      <c r="R475" s="202"/>
      <c r="S475" s="202"/>
      <c r="T475" s="202"/>
      <c r="U475" s="30"/>
    </row>
    <row r="476" spans="2:21" x14ac:dyDescent="0.45">
      <c r="B476" s="324" t="s">
        <v>1641</v>
      </c>
      <c r="C476" s="30"/>
      <c r="D476" s="202"/>
      <c r="E476" s="202"/>
      <c r="F476" s="202"/>
      <c r="G476" s="202"/>
      <c r="H476" s="202"/>
      <c r="I476" s="202"/>
      <c r="J476" s="202"/>
      <c r="K476" s="202"/>
      <c r="L476" s="202"/>
      <c r="M476" s="202"/>
      <c r="N476" s="202"/>
      <c r="O476" s="202"/>
      <c r="P476" s="202"/>
      <c r="Q476" s="202"/>
      <c r="R476" s="202"/>
      <c r="S476" s="202"/>
      <c r="T476" s="202"/>
      <c r="U476" s="30"/>
    </row>
    <row r="477" spans="2:21" x14ac:dyDescent="0.45">
      <c r="B477" s="239" t="s">
        <v>1640</v>
      </c>
      <c r="C477" s="30"/>
      <c r="D477" s="202">
        <v>0.51</v>
      </c>
      <c r="E477" s="202">
        <v>0.44</v>
      </c>
      <c r="F477" s="202">
        <v>0.96</v>
      </c>
      <c r="G477" s="202"/>
      <c r="H477" s="202"/>
      <c r="I477" s="202">
        <v>27.21</v>
      </c>
      <c r="J477" s="202">
        <v>1.4</v>
      </c>
      <c r="K477" s="202"/>
      <c r="L477" s="202"/>
      <c r="M477" s="202"/>
      <c r="N477" s="202"/>
      <c r="O477" s="202"/>
      <c r="P477" s="202">
        <v>108.9</v>
      </c>
      <c r="Q477" s="202" t="e">
        <v>#DIV/0!</v>
      </c>
      <c r="R477" s="202">
        <v>1</v>
      </c>
      <c r="S477" s="202"/>
      <c r="T477" s="202"/>
      <c r="U477" s="30"/>
    </row>
    <row r="478" spans="2:21" x14ac:dyDescent="0.45">
      <c r="B478" s="324" t="s">
        <v>1641</v>
      </c>
      <c r="C478" s="30"/>
      <c r="D478" s="202">
        <v>0.51</v>
      </c>
      <c r="E478" s="202">
        <v>0.44</v>
      </c>
      <c r="F478" s="202">
        <v>0.96</v>
      </c>
      <c r="G478" s="202"/>
      <c r="H478" s="202"/>
      <c r="I478" s="202">
        <v>27.21</v>
      </c>
      <c r="J478" s="202">
        <v>1.4</v>
      </c>
      <c r="K478" s="202"/>
      <c r="L478" s="202"/>
      <c r="M478" s="202"/>
      <c r="N478" s="202"/>
      <c r="O478" s="202"/>
      <c r="P478" s="202">
        <v>108.9</v>
      </c>
      <c r="Q478" s="202" t="e">
        <v>#DIV/0!</v>
      </c>
      <c r="R478" s="202">
        <v>1</v>
      </c>
      <c r="S478" s="202"/>
      <c r="T478" s="202"/>
      <c r="U478" s="30"/>
    </row>
    <row r="479" spans="2:21" x14ac:dyDescent="0.45">
      <c r="B479" s="237">
        <v>41</v>
      </c>
      <c r="C479" s="30">
        <v>1</v>
      </c>
      <c r="D479" s="202">
        <v>45</v>
      </c>
      <c r="E479" s="202">
        <v>46</v>
      </c>
      <c r="F479" s="202">
        <v>47</v>
      </c>
      <c r="G479" s="202">
        <v>49</v>
      </c>
      <c r="H479" s="202">
        <v>50</v>
      </c>
      <c r="I479" s="202">
        <v>51</v>
      </c>
      <c r="J479" s="202">
        <v>52</v>
      </c>
      <c r="K479" s="202">
        <v>53</v>
      </c>
      <c r="L479" s="202">
        <v>54</v>
      </c>
      <c r="M479" s="202">
        <v>55</v>
      </c>
      <c r="N479" s="202" t="e">
        <v>#DIV/0!</v>
      </c>
      <c r="O479" s="202">
        <v>1</v>
      </c>
      <c r="P479" s="202">
        <v>56</v>
      </c>
      <c r="Q479" s="202" t="e">
        <v>#DIV/0!</v>
      </c>
      <c r="R479" s="202">
        <v>1</v>
      </c>
      <c r="S479" s="202">
        <v>57</v>
      </c>
      <c r="T479" s="202" t="e">
        <v>#DIV/0!</v>
      </c>
      <c r="U479" s="30">
        <v>1</v>
      </c>
    </row>
    <row r="480" spans="2:21" x14ac:dyDescent="0.45">
      <c r="B480" s="238">
        <v>39</v>
      </c>
      <c r="C480" s="30">
        <v>1</v>
      </c>
      <c r="D480" s="202">
        <v>45</v>
      </c>
      <c r="E480" s="202">
        <v>46</v>
      </c>
      <c r="F480" s="202">
        <v>47</v>
      </c>
      <c r="G480" s="202">
        <v>49</v>
      </c>
      <c r="H480" s="202">
        <v>50</v>
      </c>
      <c r="I480" s="202">
        <v>51</v>
      </c>
      <c r="J480" s="202">
        <v>52</v>
      </c>
      <c r="K480" s="202">
        <v>53</v>
      </c>
      <c r="L480" s="202">
        <v>54</v>
      </c>
      <c r="M480" s="202">
        <v>55</v>
      </c>
      <c r="N480" s="202" t="e">
        <v>#DIV/0!</v>
      </c>
      <c r="O480" s="202">
        <v>1</v>
      </c>
      <c r="P480" s="202">
        <v>56</v>
      </c>
      <c r="Q480" s="202" t="e">
        <v>#DIV/0!</v>
      </c>
      <c r="R480" s="202">
        <v>1</v>
      </c>
      <c r="S480" s="202">
        <v>57</v>
      </c>
      <c r="T480" s="202" t="e">
        <v>#DIV/0!</v>
      </c>
      <c r="U480" s="30">
        <v>1</v>
      </c>
    </row>
    <row r="481" spans="2:21" x14ac:dyDescent="0.45">
      <c r="B481" s="239" t="s">
        <v>1641</v>
      </c>
      <c r="C481" s="30">
        <v>1</v>
      </c>
      <c r="D481" s="202">
        <v>45</v>
      </c>
      <c r="E481" s="202">
        <v>46</v>
      </c>
      <c r="F481" s="202">
        <v>47</v>
      </c>
      <c r="G481" s="202">
        <v>49</v>
      </c>
      <c r="H481" s="202">
        <v>50</v>
      </c>
      <c r="I481" s="202">
        <v>51</v>
      </c>
      <c r="J481" s="202">
        <v>52</v>
      </c>
      <c r="K481" s="202">
        <v>53</v>
      </c>
      <c r="L481" s="202">
        <v>54</v>
      </c>
      <c r="M481" s="202">
        <v>55</v>
      </c>
      <c r="N481" s="202" t="e">
        <v>#DIV/0!</v>
      </c>
      <c r="O481" s="202">
        <v>1</v>
      </c>
      <c r="P481" s="202">
        <v>56</v>
      </c>
      <c r="Q481" s="202" t="e">
        <v>#DIV/0!</v>
      </c>
      <c r="R481" s="202">
        <v>1</v>
      </c>
      <c r="S481" s="202">
        <v>57</v>
      </c>
      <c r="T481" s="202" t="e">
        <v>#DIV/0!</v>
      </c>
      <c r="U481" s="30">
        <v>1</v>
      </c>
    </row>
    <row r="482" spans="2:21" x14ac:dyDescent="0.45">
      <c r="B482" s="324">
        <v>43</v>
      </c>
      <c r="C482" s="30">
        <v>1</v>
      </c>
      <c r="D482" s="202">
        <v>45</v>
      </c>
      <c r="E482" s="202">
        <v>46</v>
      </c>
      <c r="F482" s="202">
        <v>47</v>
      </c>
      <c r="G482" s="202">
        <v>49</v>
      </c>
      <c r="H482" s="202">
        <v>50</v>
      </c>
      <c r="I482" s="202">
        <v>51</v>
      </c>
      <c r="J482" s="202">
        <v>52</v>
      </c>
      <c r="K482" s="202">
        <v>53</v>
      </c>
      <c r="L482" s="202">
        <v>54</v>
      </c>
      <c r="M482" s="202">
        <v>55</v>
      </c>
      <c r="N482" s="202" t="e">
        <v>#DIV/0!</v>
      </c>
      <c r="O482" s="202">
        <v>1</v>
      </c>
      <c r="P482" s="202">
        <v>56</v>
      </c>
      <c r="Q482" s="202" t="e">
        <v>#DIV/0!</v>
      </c>
      <c r="R482" s="202">
        <v>1</v>
      </c>
      <c r="S482" s="202">
        <v>57</v>
      </c>
      <c r="T482" s="202" t="e">
        <v>#DIV/0!</v>
      </c>
      <c r="U482" s="30">
        <v>1</v>
      </c>
    </row>
    <row r="483" spans="2:21" x14ac:dyDescent="0.45">
      <c r="B483" s="237" t="s">
        <v>1455</v>
      </c>
      <c r="C483" s="30">
        <v>1</v>
      </c>
      <c r="D483" s="202"/>
      <c r="E483" s="202"/>
      <c r="F483" s="202">
        <v>0.82599999999999985</v>
      </c>
      <c r="G483" s="202"/>
      <c r="H483" s="202"/>
      <c r="I483" s="202"/>
      <c r="J483" s="202"/>
      <c r="K483" s="202"/>
      <c r="L483" s="202"/>
      <c r="M483" s="202"/>
      <c r="N483" s="202"/>
      <c r="O483" s="202"/>
      <c r="P483" s="202"/>
      <c r="Q483" s="202"/>
      <c r="R483" s="202"/>
      <c r="S483" s="202"/>
      <c r="T483" s="202"/>
      <c r="U483" s="30"/>
    </row>
    <row r="484" spans="2:21" x14ac:dyDescent="0.45">
      <c r="B484" s="238" t="s">
        <v>612</v>
      </c>
      <c r="C484" s="30">
        <v>1</v>
      </c>
      <c r="D484" s="202"/>
      <c r="E484" s="202"/>
      <c r="F484" s="202">
        <v>0.82599999999999985</v>
      </c>
      <c r="G484" s="202"/>
      <c r="H484" s="202"/>
      <c r="I484" s="202"/>
      <c r="J484" s="202"/>
      <c r="K484" s="202"/>
      <c r="L484" s="202"/>
      <c r="M484" s="202"/>
      <c r="N484" s="202"/>
      <c r="O484" s="202"/>
      <c r="P484" s="202"/>
      <c r="Q484" s="202"/>
      <c r="R484" s="202"/>
      <c r="S484" s="202"/>
      <c r="T484" s="202"/>
      <c r="U484" s="30"/>
    </row>
    <row r="485" spans="2:21" x14ac:dyDescent="0.45">
      <c r="B485" s="239" t="s">
        <v>277</v>
      </c>
      <c r="C485" s="30">
        <v>1</v>
      </c>
      <c r="D485" s="202"/>
      <c r="E485" s="202"/>
      <c r="F485" s="202">
        <v>0.82599999999999985</v>
      </c>
      <c r="G485" s="202"/>
      <c r="H485" s="202"/>
      <c r="I485" s="202"/>
      <c r="J485" s="202"/>
      <c r="K485" s="202"/>
      <c r="L485" s="202"/>
      <c r="M485" s="202"/>
      <c r="N485" s="202"/>
      <c r="O485" s="202"/>
      <c r="P485" s="202"/>
      <c r="Q485" s="202"/>
      <c r="R485" s="202"/>
      <c r="S485" s="202"/>
      <c r="T485" s="202"/>
      <c r="U485" s="30"/>
    </row>
    <row r="486" spans="2:21" x14ac:dyDescent="0.45">
      <c r="B486" s="324" t="s">
        <v>280</v>
      </c>
      <c r="C486" s="30">
        <v>1</v>
      </c>
      <c r="D486" s="202"/>
      <c r="E486" s="202"/>
      <c r="F486" s="202">
        <v>0.82599999999999985</v>
      </c>
      <c r="G486" s="202"/>
      <c r="H486" s="202"/>
      <c r="I486" s="202"/>
      <c r="J486" s="202"/>
      <c r="K486" s="202"/>
      <c r="L486" s="202"/>
      <c r="M486" s="202"/>
      <c r="N486" s="202"/>
      <c r="O486" s="202"/>
      <c r="P486" s="202"/>
      <c r="Q486" s="202"/>
      <c r="R486" s="202"/>
      <c r="S486" s="202"/>
      <c r="T486" s="202"/>
      <c r="U486" s="30"/>
    </row>
    <row r="487" spans="2:21" x14ac:dyDescent="0.45">
      <c r="B487" s="237" t="s">
        <v>1665</v>
      </c>
      <c r="C487" s="241">
        <v>1975</v>
      </c>
      <c r="D487" s="202">
        <v>0.81677615654390889</v>
      </c>
      <c r="E487" s="202">
        <v>1.8463305959732226</v>
      </c>
      <c r="F487" s="202">
        <v>2.4100291561035374</v>
      </c>
      <c r="G487" s="202">
        <v>265.73172007123418</v>
      </c>
      <c r="H487" s="202">
        <v>8.9402845781386695</v>
      </c>
      <c r="I487" s="202">
        <v>40.689838877150457</v>
      </c>
      <c r="J487" s="202">
        <v>1.403570843173533</v>
      </c>
      <c r="K487" s="202">
        <v>192.33009734142215</v>
      </c>
      <c r="L487" s="202">
        <v>6.9971202788058289</v>
      </c>
      <c r="M487" s="202">
        <v>800.28617543016821</v>
      </c>
      <c r="N487" s="202">
        <v>503.33608397538723</v>
      </c>
      <c r="O487" s="202">
        <v>365</v>
      </c>
      <c r="P487" s="202">
        <v>118.91797236377971</v>
      </c>
      <c r="Q487" s="202">
        <v>113.7482677699707</v>
      </c>
      <c r="R487" s="202">
        <v>1436</v>
      </c>
      <c r="S487" s="202">
        <v>678.6785471300509</v>
      </c>
      <c r="T487" s="202">
        <v>502.3844556457924</v>
      </c>
      <c r="U487" s="30">
        <v>385</v>
      </c>
    </row>
    <row r="488" spans="2:21" x14ac:dyDescent="0.45">
      <c r="C488"/>
      <c r="D488"/>
    </row>
    <row r="489" spans="2:21" x14ac:dyDescent="0.45">
      <c r="C489"/>
      <c r="D489"/>
    </row>
    <row r="490" spans="2:21" x14ac:dyDescent="0.45">
      <c r="C490"/>
      <c r="D490"/>
    </row>
    <row r="491" spans="2:21" x14ac:dyDescent="0.45">
      <c r="C491"/>
      <c r="D491"/>
    </row>
    <row r="492" spans="2:21" x14ac:dyDescent="0.45">
      <c r="C492"/>
      <c r="D492"/>
    </row>
    <row r="493" spans="2:21" x14ac:dyDescent="0.45">
      <c r="C493"/>
      <c r="D493"/>
    </row>
    <row r="494" spans="2:21" x14ac:dyDescent="0.45">
      <c r="C494"/>
      <c r="D494"/>
    </row>
    <row r="495" spans="2:21" x14ac:dyDescent="0.45">
      <c r="C495"/>
      <c r="D495"/>
    </row>
    <row r="496" spans="2:21" x14ac:dyDescent="0.45">
      <c r="C496"/>
      <c r="D496"/>
    </row>
    <row r="497" spans="3:4" x14ac:dyDescent="0.45">
      <c r="C497"/>
      <c r="D497"/>
    </row>
    <row r="498" spans="3:4" x14ac:dyDescent="0.45">
      <c r="C498"/>
      <c r="D498"/>
    </row>
    <row r="499" spans="3:4" x14ac:dyDescent="0.45">
      <c r="C499"/>
      <c r="D499"/>
    </row>
    <row r="500" spans="3:4" x14ac:dyDescent="0.45">
      <c r="C500"/>
      <c r="D500"/>
    </row>
    <row r="501" spans="3:4" x14ac:dyDescent="0.45">
      <c r="C501"/>
      <c r="D501"/>
    </row>
    <row r="502" spans="3:4" x14ac:dyDescent="0.45">
      <c r="C502"/>
      <c r="D502"/>
    </row>
    <row r="503" spans="3:4" x14ac:dyDescent="0.45">
      <c r="C503"/>
      <c r="D503"/>
    </row>
    <row r="504" spans="3:4" x14ac:dyDescent="0.45">
      <c r="C504"/>
      <c r="D504"/>
    </row>
    <row r="505" spans="3:4" x14ac:dyDescent="0.45">
      <c r="C505"/>
      <c r="D505"/>
    </row>
    <row r="506" spans="3:4" x14ac:dyDescent="0.45">
      <c r="C506"/>
      <c r="D506"/>
    </row>
    <row r="507" spans="3:4" x14ac:dyDescent="0.45">
      <c r="C507"/>
      <c r="D507"/>
    </row>
    <row r="508" spans="3:4" x14ac:dyDescent="0.45">
      <c r="C508"/>
      <c r="D508"/>
    </row>
    <row r="509" spans="3:4" x14ac:dyDescent="0.45">
      <c r="C509"/>
      <c r="D509"/>
    </row>
    <row r="510" spans="3:4" x14ac:dyDescent="0.45">
      <c r="C510"/>
      <c r="D510"/>
    </row>
    <row r="511" spans="3:4" x14ac:dyDescent="0.45">
      <c r="C511"/>
      <c r="D511"/>
    </row>
    <row r="512" spans="3:4" x14ac:dyDescent="0.45">
      <c r="C512"/>
      <c r="D512"/>
    </row>
    <row r="513" spans="3:4" x14ac:dyDescent="0.45">
      <c r="C513"/>
      <c r="D513"/>
    </row>
    <row r="514" spans="3:4" x14ac:dyDescent="0.45">
      <c r="C514"/>
      <c r="D514"/>
    </row>
    <row r="515" spans="3:4" x14ac:dyDescent="0.45">
      <c r="C515"/>
      <c r="D515"/>
    </row>
    <row r="516" spans="3:4" x14ac:dyDescent="0.45">
      <c r="C516"/>
      <c r="D516"/>
    </row>
    <row r="517" spans="3:4" x14ac:dyDescent="0.45">
      <c r="C517"/>
      <c r="D517"/>
    </row>
    <row r="518" spans="3:4" x14ac:dyDescent="0.45">
      <c r="C518"/>
      <c r="D518"/>
    </row>
    <row r="519" spans="3:4" x14ac:dyDescent="0.45">
      <c r="C519"/>
      <c r="D519"/>
    </row>
    <row r="520" spans="3:4" x14ac:dyDescent="0.45">
      <c r="C520"/>
      <c r="D520"/>
    </row>
    <row r="521" spans="3:4" x14ac:dyDescent="0.45">
      <c r="C521"/>
      <c r="D521"/>
    </row>
    <row r="522" spans="3:4" x14ac:dyDescent="0.45">
      <c r="C522"/>
      <c r="D522"/>
    </row>
    <row r="523" spans="3:4" x14ac:dyDescent="0.45">
      <c r="C523"/>
      <c r="D523"/>
    </row>
    <row r="524" spans="3:4" x14ac:dyDescent="0.45">
      <c r="C524"/>
      <c r="D524"/>
    </row>
    <row r="525" spans="3:4" x14ac:dyDescent="0.45">
      <c r="C525"/>
      <c r="D525"/>
    </row>
    <row r="526" spans="3:4" x14ac:dyDescent="0.45">
      <c r="C526"/>
      <c r="D526"/>
    </row>
    <row r="527" spans="3:4" x14ac:dyDescent="0.45">
      <c r="C527"/>
      <c r="D527"/>
    </row>
    <row r="528" spans="3:4" x14ac:dyDescent="0.45">
      <c r="C528"/>
      <c r="D528"/>
    </row>
    <row r="529" spans="3:4" x14ac:dyDescent="0.45">
      <c r="C529"/>
      <c r="D529"/>
    </row>
    <row r="530" spans="3:4" x14ac:dyDescent="0.45">
      <c r="C530"/>
      <c r="D530"/>
    </row>
    <row r="531" spans="3:4" x14ac:dyDescent="0.45">
      <c r="C531"/>
      <c r="D531"/>
    </row>
    <row r="532" spans="3:4" x14ac:dyDescent="0.45">
      <c r="C532"/>
      <c r="D532"/>
    </row>
    <row r="533" spans="3:4" x14ac:dyDescent="0.45">
      <c r="C533"/>
      <c r="D533"/>
    </row>
    <row r="534" spans="3:4" x14ac:dyDescent="0.45">
      <c r="C534"/>
      <c r="D534"/>
    </row>
    <row r="535" spans="3:4" x14ac:dyDescent="0.45">
      <c r="C535"/>
      <c r="D535"/>
    </row>
    <row r="536" spans="3:4" x14ac:dyDescent="0.45">
      <c r="C536"/>
      <c r="D536"/>
    </row>
    <row r="537" spans="3:4" x14ac:dyDescent="0.45">
      <c r="C537"/>
      <c r="D537"/>
    </row>
    <row r="538" spans="3:4" x14ac:dyDescent="0.45">
      <c r="C538"/>
      <c r="D538"/>
    </row>
    <row r="539" spans="3:4" x14ac:dyDescent="0.45">
      <c r="C539"/>
      <c r="D539"/>
    </row>
    <row r="540" spans="3:4" x14ac:dyDescent="0.45">
      <c r="C540"/>
      <c r="D540"/>
    </row>
    <row r="541" spans="3:4" x14ac:dyDescent="0.45">
      <c r="C541"/>
      <c r="D541"/>
    </row>
    <row r="542" spans="3:4" x14ac:dyDescent="0.45">
      <c r="C542"/>
      <c r="D542"/>
    </row>
    <row r="543" spans="3:4" x14ac:dyDescent="0.45">
      <c r="C543"/>
      <c r="D543"/>
    </row>
    <row r="544" spans="3:4" x14ac:dyDescent="0.45">
      <c r="C544"/>
      <c r="D544"/>
    </row>
    <row r="545" spans="3:4" x14ac:dyDescent="0.45">
      <c r="C545"/>
      <c r="D545"/>
    </row>
    <row r="546" spans="3:4" x14ac:dyDescent="0.45">
      <c r="C546"/>
      <c r="D546"/>
    </row>
    <row r="547" spans="3:4" x14ac:dyDescent="0.45">
      <c r="C547"/>
      <c r="D547"/>
    </row>
    <row r="548" spans="3:4" x14ac:dyDescent="0.45">
      <c r="C548"/>
      <c r="D548"/>
    </row>
    <row r="549" spans="3:4" x14ac:dyDescent="0.45">
      <c r="C549"/>
      <c r="D549"/>
    </row>
    <row r="550" spans="3:4" x14ac:dyDescent="0.45">
      <c r="C550"/>
      <c r="D550"/>
    </row>
    <row r="551" spans="3:4" x14ac:dyDescent="0.45">
      <c r="C551"/>
      <c r="D551"/>
    </row>
    <row r="552" spans="3:4" x14ac:dyDescent="0.45">
      <c r="C552"/>
      <c r="D552"/>
    </row>
    <row r="553" spans="3:4" x14ac:dyDescent="0.45">
      <c r="C553"/>
      <c r="D553"/>
    </row>
    <row r="554" spans="3:4" x14ac:dyDescent="0.45">
      <c r="C554"/>
      <c r="D554"/>
    </row>
    <row r="555" spans="3:4" x14ac:dyDescent="0.45">
      <c r="C555"/>
      <c r="D555"/>
    </row>
    <row r="556" spans="3:4" x14ac:dyDescent="0.45">
      <c r="C556"/>
      <c r="D556"/>
    </row>
    <row r="557" spans="3:4" x14ac:dyDescent="0.45">
      <c r="C557"/>
      <c r="D557"/>
    </row>
    <row r="558" spans="3:4" x14ac:dyDescent="0.45">
      <c r="C558"/>
      <c r="D558"/>
    </row>
    <row r="559" spans="3:4" x14ac:dyDescent="0.45">
      <c r="C559"/>
      <c r="D559"/>
    </row>
    <row r="560" spans="3:4" x14ac:dyDescent="0.45">
      <c r="C560"/>
      <c r="D560"/>
    </row>
    <row r="561" spans="3:4" x14ac:dyDescent="0.45">
      <c r="C561"/>
      <c r="D561"/>
    </row>
    <row r="562" spans="3:4" x14ac:dyDescent="0.45">
      <c r="C562"/>
      <c r="D562"/>
    </row>
    <row r="563" spans="3:4" x14ac:dyDescent="0.45">
      <c r="C563"/>
      <c r="D563"/>
    </row>
    <row r="564" spans="3:4" x14ac:dyDescent="0.45">
      <c r="C564"/>
      <c r="D564"/>
    </row>
    <row r="565" spans="3:4" x14ac:dyDescent="0.45">
      <c r="C565"/>
      <c r="D565"/>
    </row>
    <row r="566" spans="3:4" x14ac:dyDescent="0.45">
      <c r="C566"/>
      <c r="D566"/>
    </row>
    <row r="567" spans="3:4" x14ac:dyDescent="0.45">
      <c r="C567"/>
      <c r="D567"/>
    </row>
    <row r="568" spans="3:4" x14ac:dyDescent="0.45">
      <c r="C568"/>
      <c r="D568"/>
    </row>
    <row r="569" spans="3:4" x14ac:dyDescent="0.45">
      <c r="C569"/>
      <c r="D569"/>
    </row>
    <row r="570" spans="3:4" x14ac:dyDescent="0.45">
      <c r="C570"/>
      <c r="D570"/>
    </row>
    <row r="571" spans="3:4" x14ac:dyDescent="0.45">
      <c r="C571"/>
      <c r="D571"/>
    </row>
    <row r="572" spans="3:4" x14ac:dyDescent="0.45">
      <c r="C572"/>
      <c r="D572"/>
    </row>
    <row r="573" spans="3:4" x14ac:dyDescent="0.45">
      <c r="C573"/>
      <c r="D573"/>
    </row>
    <row r="574" spans="3:4" x14ac:dyDescent="0.45">
      <c r="C574"/>
      <c r="D574"/>
    </row>
    <row r="575" spans="3:4" x14ac:dyDescent="0.45">
      <c r="C575"/>
      <c r="D575"/>
    </row>
    <row r="576" spans="3:4" x14ac:dyDescent="0.45">
      <c r="C576"/>
      <c r="D576"/>
    </row>
    <row r="577" spans="3:4" x14ac:dyDescent="0.45">
      <c r="C577"/>
      <c r="D577"/>
    </row>
    <row r="578" spans="3:4" x14ac:dyDescent="0.45">
      <c r="C578"/>
      <c r="D578"/>
    </row>
    <row r="579" spans="3:4" x14ac:dyDescent="0.45">
      <c r="C579"/>
      <c r="D579"/>
    </row>
    <row r="580" spans="3:4" x14ac:dyDescent="0.45">
      <c r="C580"/>
      <c r="D580"/>
    </row>
    <row r="581" spans="3:4" x14ac:dyDescent="0.45">
      <c r="C581"/>
      <c r="D581"/>
    </row>
    <row r="582" spans="3:4" x14ac:dyDescent="0.45">
      <c r="C582"/>
      <c r="D582"/>
    </row>
    <row r="583" spans="3:4" x14ac:dyDescent="0.45">
      <c r="C583"/>
      <c r="D583"/>
    </row>
    <row r="584" spans="3:4" x14ac:dyDescent="0.45">
      <c r="C584"/>
      <c r="D584"/>
    </row>
    <row r="585" spans="3:4" x14ac:dyDescent="0.45">
      <c r="C585"/>
      <c r="D585"/>
    </row>
    <row r="586" spans="3:4" x14ac:dyDescent="0.45">
      <c r="C586"/>
      <c r="D586"/>
    </row>
    <row r="587" spans="3:4" x14ac:dyDescent="0.45">
      <c r="C587"/>
      <c r="D587"/>
    </row>
    <row r="588" spans="3:4" x14ac:dyDescent="0.45">
      <c r="C588"/>
      <c r="D588"/>
    </row>
    <row r="589" spans="3:4" x14ac:dyDescent="0.45">
      <c r="C589"/>
      <c r="D589"/>
    </row>
    <row r="590" spans="3:4" x14ac:dyDescent="0.45">
      <c r="C590"/>
      <c r="D590"/>
    </row>
    <row r="591" spans="3:4" x14ac:dyDescent="0.45">
      <c r="C591"/>
      <c r="D591"/>
    </row>
    <row r="592" spans="3:4" x14ac:dyDescent="0.45">
      <c r="C592"/>
      <c r="D592"/>
    </row>
    <row r="593" spans="3:4" x14ac:dyDescent="0.45">
      <c r="C593"/>
      <c r="D593"/>
    </row>
    <row r="594" spans="3:4" x14ac:dyDescent="0.45">
      <c r="C594"/>
      <c r="D594"/>
    </row>
    <row r="595" spans="3:4" x14ac:dyDescent="0.45">
      <c r="C595"/>
      <c r="D595"/>
    </row>
    <row r="596" spans="3:4" x14ac:dyDescent="0.45">
      <c r="C596"/>
      <c r="D596"/>
    </row>
    <row r="597" spans="3:4" x14ac:dyDescent="0.45">
      <c r="C597"/>
      <c r="D597"/>
    </row>
    <row r="598" spans="3:4" x14ac:dyDescent="0.45">
      <c r="C598"/>
      <c r="D598"/>
    </row>
    <row r="599" spans="3:4" x14ac:dyDescent="0.45">
      <c r="C599"/>
      <c r="D599"/>
    </row>
    <row r="600" spans="3:4" x14ac:dyDescent="0.45">
      <c r="C600"/>
      <c r="D600"/>
    </row>
    <row r="601" spans="3:4" x14ac:dyDescent="0.45">
      <c r="C601"/>
      <c r="D601"/>
    </row>
    <row r="602" spans="3:4" x14ac:dyDescent="0.45">
      <c r="C602"/>
      <c r="D602"/>
    </row>
    <row r="603" spans="3:4" x14ac:dyDescent="0.45">
      <c r="C603"/>
      <c r="D603"/>
    </row>
    <row r="604" spans="3:4" x14ac:dyDescent="0.45">
      <c r="C604"/>
      <c r="D604"/>
    </row>
    <row r="605" spans="3:4" x14ac:dyDescent="0.45">
      <c r="C605"/>
      <c r="D605"/>
    </row>
    <row r="606" spans="3:4" x14ac:dyDescent="0.45">
      <c r="C606"/>
      <c r="D606"/>
    </row>
    <row r="607" spans="3:4" x14ac:dyDescent="0.45">
      <c r="C607"/>
      <c r="D607"/>
    </row>
    <row r="608" spans="3:4" x14ac:dyDescent="0.45">
      <c r="C608"/>
      <c r="D608"/>
    </row>
    <row r="609" spans="3:4" x14ac:dyDescent="0.45">
      <c r="C609"/>
      <c r="D609"/>
    </row>
    <row r="610" spans="3:4" x14ac:dyDescent="0.45">
      <c r="C610"/>
      <c r="D610"/>
    </row>
    <row r="611" spans="3:4" x14ac:dyDescent="0.45">
      <c r="C611"/>
      <c r="D611"/>
    </row>
    <row r="612" spans="3:4" x14ac:dyDescent="0.45">
      <c r="C612"/>
      <c r="D612"/>
    </row>
    <row r="613" spans="3:4" x14ac:dyDescent="0.45">
      <c r="C613"/>
      <c r="D613"/>
    </row>
    <row r="614" spans="3:4" x14ac:dyDescent="0.45">
      <c r="C614"/>
      <c r="D614"/>
    </row>
    <row r="615" spans="3:4" x14ac:dyDescent="0.45">
      <c r="C615"/>
      <c r="D615"/>
    </row>
    <row r="616" spans="3:4" x14ac:dyDescent="0.45">
      <c r="C616"/>
      <c r="D616"/>
    </row>
    <row r="617" spans="3:4" x14ac:dyDescent="0.45">
      <c r="C617"/>
      <c r="D617"/>
    </row>
    <row r="618" spans="3:4" x14ac:dyDescent="0.45">
      <c r="C618"/>
      <c r="D618"/>
    </row>
    <row r="619" spans="3:4" x14ac:dyDescent="0.45">
      <c r="C619"/>
      <c r="D619"/>
    </row>
    <row r="620" spans="3:4" x14ac:dyDescent="0.45">
      <c r="C620"/>
      <c r="D620"/>
    </row>
    <row r="621" spans="3:4" x14ac:dyDescent="0.45">
      <c r="C621"/>
      <c r="D621"/>
    </row>
    <row r="622" spans="3:4" x14ac:dyDescent="0.45">
      <c r="C622"/>
      <c r="D622"/>
    </row>
    <row r="623" spans="3:4" x14ac:dyDescent="0.45">
      <c r="C623"/>
      <c r="D623"/>
    </row>
    <row r="624" spans="3:4" x14ac:dyDescent="0.45">
      <c r="C624"/>
      <c r="D624"/>
    </row>
    <row r="625" spans="3:4" x14ac:dyDescent="0.45">
      <c r="C625"/>
      <c r="D625"/>
    </row>
    <row r="626" spans="3:4" x14ac:dyDescent="0.45">
      <c r="C626"/>
      <c r="D626"/>
    </row>
    <row r="627" spans="3:4" x14ac:dyDescent="0.45">
      <c r="C627"/>
      <c r="D627"/>
    </row>
    <row r="628" spans="3:4" x14ac:dyDescent="0.45">
      <c r="C628"/>
      <c r="D628"/>
    </row>
    <row r="629" spans="3:4" x14ac:dyDescent="0.45">
      <c r="C629"/>
      <c r="D629"/>
    </row>
    <row r="630" spans="3:4" x14ac:dyDescent="0.45">
      <c r="C630"/>
      <c r="D630"/>
    </row>
    <row r="631" spans="3:4" x14ac:dyDescent="0.45">
      <c r="C631"/>
      <c r="D631"/>
    </row>
    <row r="632" spans="3:4" x14ac:dyDescent="0.45">
      <c r="C632"/>
      <c r="D632"/>
    </row>
    <row r="633" spans="3:4" x14ac:dyDescent="0.45">
      <c r="C633"/>
      <c r="D633"/>
    </row>
    <row r="634" spans="3:4" x14ac:dyDescent="0.45">
      <c r="C634"/>
      <c r="D634"/>
    </row>
    <row r="635" spans="3:4" x14ac:dyDescent="0.45">
      <c r="C635"/>
      <c r="D635"/>
    </row>
    <row r="636" spans="3:4" x14ac:dyDescent="0.45">
      <c r="C636"/>
      <c r="D636"/>
    </row>
    <row r="637" spans="3:4" x14ac:dyDescent="0.45">
      <c r="C637"/>
      <c r="D637"/>
    </row>
    <row r="638" spans="3:4" x14ac:dyDescent="0.45">
      <c r="C638"/>
      <c r="D638"/>
    </row>
    <row r="639" spans="3:4" x14ac:dyDescent="0.45">
      <c r="C639"/>
      <c r="D639"/>
    </row>
    <row r="640" spans="3:4" x14ac:dyDescent="0.45">
      <c r="C640"/>
      <c r="D640"/>
    </row>
    <row r="641" spans="3:4" x14ac:dyDescent="0.45">
      <c r="C641"/>
      <c r="D641"/>
    </row>
    <row r="642" spans="3:4" x14ac:dyDescent="0.45">
      <c r="C642"/>
      <c r="D642"/>
    </row>
    <row r="643" spans="3:4" x14ac:dyDescent="0.45">
      <c r="C643"/>
      <c r="D643"/>
    </row>
    <row r="644" spans="3:4" x14ac:dyDescent="0.45">
      <c r="C644"/>
      <c r="D644"/>
    </row>
    <row r="645" spans="3:4" x14ac:dyDescent="0.45">
      <c r="C645"/>
      <c r="D645"/>
    </row>
    <row r="646" spans="3:4" x14ac:dyDescent="0.45">
      <c r="C646"/>
      <c r="D646"/>
    </row>
    <row r="647" spans="3:4" x14ac:dyDescent="0.45">
      <c r="C647"/>
      <c r="D647"/>
    </row>
    <row r="648" spans="3:4" x14ac:dyDescent="0.45">
      <c r="C648"/>
      <c r="D648"/>
    </row>
    <row r="649" spans="3:4" x14ac:dyDescent="0.45">
      <c r="C649"/>
      <c r="D649"/>
    </row>
    <row r="650" spans="3:4" x14ac:dyDescent="0.45">
      <c r="C650"/>
      <c r="D650"/>
    </row>
    <row r="651" spans="3:4" x14ac:dyDescent="0.45">
      <c r="C651"/>
      <c r="D651"/>
    </row>
    <row r="652" spans="3:4" x14ac:dyDescent="0.45">
      <c r="C652"/>
      <c r="D652"/>
    </row>
    <row r="653" spans="3:4" x14ac:dyDescent="0.45">
      <c r="C653"/>
      <c r="D653"/>
    </row>
    <row r="654" spans="3:4" x14ac:dyDescent="0.45">
      <c r="C654"/>
      <c r="D654"/>
    </row>
    <row r="655" spans="3:4" x14ac:dyDescent="0.45">
      <c r="C655"/>
      <c r="D655"/>
    </row>
    <row r="656" spans="3:4" x14ac:dyDescent="0.45">
      <c r="C656"/>
      <c r="D656"/>
    </row>
    <row r="657" spans="3:4" x14ac:dyDescent="0.45">
      <c r="C657"/>
      <c r="D657"/>
    </row>
    <row r="658" spans="3:4" x14ac:dyDescent="0.45">
      <c r="C658"/>
      <c r="D658"/>
    </row>
    <row r="659" spans="3:4" x14ac:dyDescent="0.45">
      <c r="C659"/>
      <c r="D659"/>
    </row>
    <row r="660" spans="3:4" x14ac:dyDescent="0.45">
      <c r="C660"/>
      <c r="D660"/>
    </row>
    <row r="661" spans="3:4" x14ac:dyDescent="0.45">
      <c r="C661"/>
      <c r="D661"/>
    </row>
    <row r="662" spans="3:4" x14ac:dyDescent="0.45">
      <c r="C662"/>
      <c r="D662"/>
    </row>
    <row r="663" spans="3:4" x14ac:dyDescent="0.45">
      <c r="C663"/>
      <c r="D663"/>
    </row>
    <row r="664" spans="3:4" x14ac:dyDescent="0.45">
      <c r="C664"/>
      <c r="D664"/>
    </row>
    <row r="665" spans="3:4" x14ac:dyDescent="0.45">
      <c r="C665"/>
      <c r="D665"/>
    </row>
    <row r="666" spans="3:4" x14ac:dyDescent="0.45">
      <c r="C666"/>
      <c r="D666"/>
    </row>
    <row r="667" spans="3:4" x14ac:dyDescent="0.45">
      <c r="C667"/>
      <c r="D667"/>
    </row>
    <row r="668" spans="3:4" x14ac:dyDescent="0.45">
      <c r="C668"/>
      <c r="D668"/>
    </row>
    <row r="669" spans="3:4" x14ac:dyDescent="0.45">
      <c r="C669"/>
      <c r="D669"/>
    </row>
    <row r="670" spans="3:4" x14ac:dyDescent="0.45">
      <c r="C670"/>
      <c r="D670"/>
    </row>
    <row r="671" spans="3:4" x14ac:dyDescent="0.45">
      <c r="C671"/>
      <c r="D671"/>
    </row>
    <row r="672" spans="3:4" x14ac:dyDescent="0.45">
      <c r="C672"/>
      <c r="D672"/>
    </row>
    <row r="673" spans="3:4" x14ac:dyDescent="0.45">
      <c r="C673"/>
      <c r="D673"/>
    </row>
    <row r="674" spans="3:4" x14ac:dyDescent="0.45">
      <c r="C674"/>
      <c r="D674"/>
    </row>
    <row r="675" spans="3:4" x14ac:dyDescent="0.45">
      <c r="C675"/>
      <c r="D675"/>
    </row>
    <row r="676" spans="3:4" x14ac:dyDescent="0.45">
      <c r="C676"/>
      <c r="D676"/>
    </row>
    <row r="677" spans="3:4" x14ac:dyDescent="0.45">
      <c r="C677"/>
      <c r="D677"/>
    </row>
    <row r="678" spans="3:4" x14ac:dyDescent="0.45">
      <c r="C678"/>
      <c r="D678"/>
    </row>
    <row r="679" spans="3:4" x14ac:dyDescent="0.45">
      <c r="C679"/>
      <c r="D679"/>
    </row>
    <row r="680" spans="3:4" x14ac:dyDescent="0.45">
      <c r="C680"/>
      <c r="D680"/>
    </row>
    <row r="681" spans="3:4" x14ac:dyDescent="0.45">
      <c r="C681"/>
      <c r="D681"/>
    </row>
    <row r="682" spans="3:4" x14ac:dyDescent="0.45">
      <c r="C682"/>
      <c r="D682"/>
    </row>
    <row r="683" spans="3:4" x14ac:dyDescent="0.45">
      <c r="C683"/>
      <c r="D683"/>
    </row>
    <row r="684" spans="3:4" x14ac:dyDescent="0.45">
      <c r="C684"/>
      <c r="D684"/>
    </row>
    <row r="685" spans="3:4" x14ac:dyDescent="0.45">
      <c r="C685"/>
      <c r="D685"/>
    </row>
    <row r="686" spans="3:4" x14ac:dyDescent="0.45">
      <c r="C686"/>
      <c r="D686"/>
    </row>
    <row r="687" spans="3:4" x14ac:dyDescent="0.45">
      <c r="C687"/>
      <c r="D687"/>
    </row>
    <row r="688" spans="3:4" x14ac:dyDescent="0.45">
      <c r="C688"/>
      <c r="D688"/>
    </row>
    <row r="689" spans="3:4" x14ac:dyDescent="0.45">
      <c r="C689"/>
      <c r="D689"/>
    </row>
    <row r="690" spans="3:4" x14ac:dyDescent="0.45">
      <c r="C690"/>
      <c r="D690"/>
    </row>
    <row r="691" spans="3:4" x14ac:dyDescent="0.45">
      <c r="C691"/>
      <c r="D691"/>
    </row>
    <row r="692" spans="3:4" x14ac:dyDescent="0.45">
      <c r="C692"/>
      <c r="D692"/>
    </row>
    <row r="693" spans="3:4" x14ac:dyDescent="0.45">
      <c r="C693"/>
      <c r="D693"/>
    </row>
    <row r="694" spans="3:4" x14ac:dyDescent="0.45">
      <c r="C694"/>
      <c r="D694"/>
    </row>
    <row r="695" spans="3:4" x14ac:dyDescent="0.45">
      <c r="C695"/>
      <c r="D695"/>
    </row>
    <row r="696" spans="3:4" x14ac:dyDescent="0.45">
      <c r="C696"/>
      <c r="D696"/>
    </row>
    <row r="697" spans="3:4" x14ac:dyDescent="0.45">
      <c r="C697"/>
      <c r="D697"/>
    </row>
    <row r="698" spans="3:4" x14ac:dyDescent="0.45">
      <c r="C698"/>
      <c r="D698"/>
    </row>
    <row r="699" spans="3:4" x14ac:dyDescent="0.45">
      <c r="C699"/>
      <c r="D699"/>
    </row>
    <row r="700" spans="3:4" x14ac:dyDescent="0.45">
      <c r="C700"/>
      <c r="D700"/>
    </row>
    <row r="701" spans="3:4" x14ac:dyDescent="0.45">
      <c r="C701"/>
      <c r="D701"/>
    </row>
    <row r="702" spans="3:4" x14ac:dyDescent="0.45">
      <c r="C702"/>
      <c r="D702"/>
    </row>
    <row r="703" spans="3:4" x14ac:dyDescent="0.45">
      <c r="C703"/>
      <c r="D703"/>
    </row>
    <row r="704" spans="3:4" x14ac:dyDescent="0.45">
      <c r="C704"/>
      <c r="D704"/>
    </row>
    <row r="705" spans="3:4" x14ac:dyDescent="0.45">
      <c r="C705"/>
      <c r="D705"/>
    </row>
    <row r="706" spans="3:4" x14ac:dyDescent="0.45">
      <c r="C706"/>
      <c r="D706"/>
    </row>
    <row r="707" spans="3:4" x14ac:dyDescent="0.45">
      <c r="C707"/>
      <c r="D707"/>
    </row>
    <row r="708" spans="3:4" x14ac:dyDescent="0.45">
      <c r="C708"/>
      <c r="D708"/>
    </row>
    <row r="709" spans="3:4" x14ac:dyDescent="0.45">
      <c r="C709"/>
      <c r="D709"/>
    </row>
    <row r="710" spans="3:4" x14ac:dyDescent="0.45">
      <c r="C710"/>
      <c r="D710"/>
    </row>
    <row r="711" spans="3:4" x14ac:dyDescent="0.45">
      <c r="C711"/>
      <c r="D711"/>
    </row>
    <row r="712" spans="3:4" x14ac:dyDescent="0.45">
      <c r="C712"/>
      <c r="D712"/>
    </row>
    <row r="713" spans="3:4" x14ac:dyDescent="0.45">
      <c r="C713"/>
      <c r="D713"/>
    </row>
    <row r="714" spans="3:4" x14ac:dyDescent="0.45">
      <c r="C714"/>
      <c r="D714"/>
    </row>
    <row r="715" spans="3:4" x14ac:dyDescent="0.45">
      <c r="C715"/>
      <c r="D715"/>
    </row>
    <row r="716" spans="3:4" x14ac:dyDescent="0.45">
      <c r="C716"/>
      <c r="D716"/>
    </row>
    <row r="717" spans="3:4" x14ac:dyDescent="0.45">
      <c r="C717"/>
      <c r="D717"/>
    </row>
    <row r="718" spans="3:4" x14ac:dyDescent="0.45">
      <c r="C718"/>
      <c r="D718"/>
    </row>
    <row r="719" spans="3:4" x14ac:dyDescent="0.45">
      <c r="C719"/>
      <c r="D719"/>
    </row>
    <row r="720" spans="3:4" x14ac:dyDescent="0.45">
      <c r="C720"/>
      <c r="D720"/>
    </row>
    <row r="721" spans="3:4" x14ac:dyDescent="0.45">
      <c r="C721"/>
      <c r="D721"/>
    </row>
    <row r="722" spans="3:4" x14ac:dyDescent="0.45">
      <c r="C722"/>
      <c r="D722"/>
    </row>
    <row r="723" spans="3:4" x14ac:dyDescent="0.45">
      <c r="C723"/>
      <c r="D723"/>
    </row>
    <row r="724" spans="3:4" x14ac:dyDescent="0.45">
      <c r="C724"/>
      <c r="D724"/>
    </row>
    <row r="725" spans="3:4" x14ac:dyDescent="0.45">
      <c r="C725"/>
      <c r="D725"/>
    </row>
    <row r="726" spans="3:4" x14ac:dyDescent="0.45">
      <c r="C726"/>
      <c r="D726"/>
    </row>
    <row r="727" spans="3:4" x14ac:dyDescent="0.45">
      <c r="C727"/>
      <c r="D727"/>
    </row>
    <row r="728" spans="3:4" x14ac:dyDescent="0.45">
      <c r="C728"/>
      <c r="D728"/>
    </row>
    <row r="729" spans="3:4" x14ac:dyDescent="0.45">
      <c r="C729"/>
      <c r="D729"/>
    </row>
    <row r="730" spans="3:4" x14ac:dyDescent="0.45">
      <c r="C730"/>
      <c r="D730"/>
    </row>
    <row r="731" spans="3:4" x14ac:dyDescent="0.45">
      <c r="C731"/>
      <c r="D731"/>
    </row>
    <row r="732" spans="3:4" x14ac:dyDescent="0.45">
      <c r="C732"/>
      <c r="D732"/>
    </row>
    <row r="733" spans="3:4" x14ac:dyDescent="0.45">
      <c r="C733"/>
      <c r="D733"/>
    </row>
    <row r="734" spans="3:4" x14ac:dyDescent="0.45">
      <c r="C734"/>
      <c r="D734"/>
    </row>
    <row r="735" spans="3:4" x14ac:dyDescent="0.45">
      <c r="C735"/>
      <c r="D735"/>
    </row>
    <row r="736" spans="3:4" x14ac:dyDescent="0.45">
      <c r="C736"/>
      <c r="D736"/>
    </row>
    <row r="737" spans="3:4" x14ac:dyDescent="0.45">
      <c r="C737"/>
      <c r="D737"/>
    </row>
    <row r="738" spans="3:4" x14ac:dyDescent="0.45">
      <c r="C738"/>
      <c r="D738"/>
    </row>
    <row r="739" spans="3:4" x14ac:dyDescent="0.45">
      <c r="C739"/>
      <c r="D739"/>
    </row>
    <row r="740" spans="3:4" x14ac:dyDescent="0.45">
      <c r="C740"/>
      <c r="D740"/>
    </row>
    <row r="741" spans="3:4" x14ac:dyDescent="0.45">
      <c r="C741"/>
      <c r="D741"/>
    </row>
    <row r="742" spans="3:4" x14ac:dyDescent="0.45">
      <c r="C742"/>
      <c r="D742"/>
    </row>
    <row r="743" spans="3:4" x14ac:dyDescent="0.45">
      <c r="C743"/>
      <c r="D743"/>
    </row>
    <row r="744" spans="3:4" x14ac:dyDescent="0.45">
      <c r="C744"/>
      <c r="D744"/>
    </row>
    <row r="745" spans="3:4" x14ac:dyDescent="0.45">
      <c r="C745"/>
      <c r="D745"/>
    </row>
    <row r="746" spans="3:4" x14ac:dyDescent="0.45">
      <c r="C746"/>
      <c r="D746"/>
    </row>
    <row r="747" spans="3:4" x14ac:dyDescent="0.45">
      <c r="C747"/>
      <c r="D747"/>
    </row>
    <row r="748" spans="3:4" x14ac:dyDescent="0.45">
      <c r="C748"/>
      <c r="D748"/>
    </row>
    <row r="749" spans="3:4" x14ac:dyDescent="0.45">
      <c r="C749"/>
      <c r="D749"/>
    </row>
    <row r="750" spans="3:4" x14ac:dyDescent="0.45">
      <c r="C750"/>
      <c r="D750"/>
    </row>
    <row r="751" spans="3:4" x14ac:dyDescent="0.45">
      <c r="C751"/>
      <c r="D751"/>
    </row>
    <row r="752" spans="3:4" x14ac:dyDescent="0.45">
      <c r="C752"/>
      <c r="D752"/>
    </row>
    <row r="753" spans="3:4" x14ac:dyDescent="0.45">
      <c r="C753"/>
      <c r="D753"/>
    </row>
    <row r="754" spans="3:4" x14ac:dyDescent="0.45">
      <c r="C754"/>
      <c r="D754"/>
    </row>
    <row r="755" spans="3:4" x14ac:dyDescent="0.45">
      <c r="C755"/>
      <c r="D755"/>
    </row>
    <row r="756" spans="3:4" x14ac:dyDescent="0.45">
      <c r="C756"/>
      <c r="D756"/>
    </row>
    <row r="757" spans="3:4" x14ac:dyDescent="0.45">
      <c r="C757"/>
      <c r="D757"/>
    </row>
    <row r="758" spans="3:4" x14ac:dyDescent="0.45">
      <c r="C758"/>
      <c r="D758"/>
    </row>
    <row r="759" spans="3:4" x14ac:dyDescent="0.45">
      <c r="C759"/>
      <c r="D759"/>
    </row>
    <row r="760" spans="3:4" x14ac:dyDescent="0.45">
      <c r="C760"/>
      <c r="D760"/>
    </row>
    <row r="761" spans="3:4" x14ac:dyDescent="0.45">
      <c r="C761"/>
      <c r="D761"/>
    </row>
    <row r="762" spans="3:4" x14ac:dyDescent="0.45">
      <c r="C762"/>
      <c r="D762"/>
    </row>
    <row r="763" spans="3:4" x14ac:dyDescent="0.45">
      <c r="C763"/>
      <c r="D763"/>
    </row>
    <row r="764" spans="3:4" x14ac:dyDescent="0.45">
      <c r="C764"/>
      <c r="D764"/>
    </row>
    <row r="765" spans="3:4" x14ac:dyDescent="0.45">
      <c r="C765"/>
      <c r="D765"/>
    </row>
    <row r="766" spans="3:4" x14ac:dyDescent="0.45">
      <c r="C766"/>
      <c r="D766"/>
    </row>
    <row r="767" spans="3:4" x14ac:dyDescent="0.45">
      <c r="C767"/>
      <c r="D767"/>
    </row>
    <row r="768" spans="3:4" x14ac:dyDescent="0.45">
      <c r="C768"/>
      <c r="D768"/>
    </row>
    <row r="769" spans="3:4" x14ac:dyDescent="0.45">
      <c r="C769"/>
      <c r="D769"/>
    </row>
    <row r="770" spans="3:4" x14ac:dyDescent="0.45">
      <c r="C770"/>
      <c r="D770"/>
    </row>
    <row r="771" spans="3:4" x14ac:dyDescent="0.45">
      <c r="C771"/>
      <c r="D771"/>
    </row>
    <row r="772" spans="3:4" x14ac:dyDescent="0.45">
      <c r="C772"/>
      <c r="D772"/>
    </row>
    <row r="773" spans="3:4" x14ac:dyDescent="0.45">
      <c r="C773"/>
      <c r="D773"/>
    </row>
    <row r="774" spans="3:4" x14ac:dyDescent="0.45">
      <c r="C774"/>
      <c r="D774"/>
    </row>
    <row r="775" spans="3:4" x14ac:dyDescent="0.45">
      <c r="C775"/>
      <c r="D775"/>
    </row>
    <row r="776" spans="3:4" x14ac:dyDescent="0.45">
      <c r="C776"/>
      <c r="D776"/>
    </row>
    <row r="777" spans="3:4" x14ac:dyDescent="0.45">
      <c r="C777"/>
      <c r="D777"/>
    </row>
    <row r="778" spans="3:4" x14ac:dyDescent="0.45">
      <c r="C778"/>
      <c r="D778"/>
    </row>
    <row r="779" spans="3:4" x14ac:dyDescent="0.45">
      <c r="C779"/>
      <c r="D779"/>
    </row>
    <row r="780" spans="3:4" x14ac:dyDescent="0.45">
      <c r="C780"/>
      <c r="D780"/>
    </row>
    <row r="781" spans="3:4" x14ac:dyDescent="0.45">
      <c r="C781"/>
      <c r="D781"/>
    </row>
    <row r="782" spans="3:4" x14ac:dyDescent="0.45">
      <c r="C782"/>
      <c r="D782"/>
    </row>
    <row r="783" spans="3:4" x14ac:dyDescent="0.45">
      <c r="C783"/>
      <c r="D783"/>
    </row>
    <row r="784" spans="3:4" x14ac:dyDescent="0.45">
      <c r="C784"/>
      <c r="D784"/>
    </row>
    <row r="785" spans="3:4" x14ac:dyDescent="0.45">
      <c r="C785"/>
      <c r="D785"/>
    </row>
    <row r="786" spans="3:4" x14ac:dyDescent="0.45">
      <c r="C786"/>
      <c r="D786"/>
    </row>
    <row r="787" spans="3:4" x14ac:dyDescent="0.45">
      <c r="C787"/>
      <c r="D787"/>
    </row>
    <row r="788" spans="3:4" x14ac:dyDescent="0.45">
      <c r="C788"/>
      <c r="D788"/>
    </row>
    <row r="789" spans="3:4" x14ac:dyDescent="0.45">
      <c r="C789"/>
      <c r="D789"/>
    </row>
    <row r="790" spans="3:4" x14ac:dyDescent="0.45">
      <c r="C790"/>
      <c r="D790"/>
    </row>
    <row r="791" spans="3:4" x14ac:dyDescent="0.45">
      <c r="C791"/>
      <c r="D791"/>
    </row>
    <row r="792" spans="3:4" x14ac:dyDescent="0.45">
      <c r="C792"/>
      <c r="D792"/>
    </row>
    <row r="793" spans="3:4" x14ac:dyDescent="0.45">
      <c r="C793"/>
      <c r="D793"/>
    </row>
    <row r="794" spans="3:4" x14ac:dyDescent="0.45">
      <c r="C794"/>
      <c r="D794"/>
    </row>
    <row r="795" spans="3:4" x14ac:dyDescent="0.45">
      <c r="C795"/>
      <c r="D795"/>
    </row>
    <row r="796" spans="3:4" x14ac:dyDescent="0.45">
      <c r="C796"/>
      <c r="D796"/>
    </row>
    <row r="797" spans="3:4" x14ac:dyDescent="0.45">
      <c r="C797"/>
      <c r="D797"/>
    </row>
    <row r="798" spans="3:4" x14ac:dyDescent="0.45">
      <c r="C798"/>
      <c r="D798"/>
    </row>
    <row r="799" spans="3:4" x14ac:dyDescent="0.45">
      <c r="C799"/>
      <c r="D799"/>
    </row>
    <row r="800" spans="3:4" x14ac:dyDescent="0.45">
      <c r="C800"/>
      <c r="D800"/>
    </row>
    <row r="801" spans="3:4" x14ac:dyDescent="0.45">
      <c r="C801"/>
      <c r="D801"/>
    </row>
    <row r="802" spans="3:4" x14ac:dyDescent="0.45">
      <c r="C802"/>
      <c r="D802"/>
    </row>
    <row r="803" spans="3:4" x14ac:dyDescent="0.45">
      <c r="C803"/>
      <c r="D803"/>
    </row>
    <row r="804" spans="3:4" x14ac:dyDescent="0.45">
      <c r="C804"/>
      <c r="D804"/>
    </row>
    <row r="805" spans="3:4" x14ac:dyDescent="0.45">
      <c r="C805"/>
      <c r="D805"/>
    </row>
    <row r="806" spans="3:4" x14ac:dyDescent="0.45">
      <c r="C806"/>
      <c r="D806"/>
    </row>
    <row r="807" spans="3:4" x14ac:dyDescent="0.45">
      <c r="C807"/>
      <c r="D807"/>
    </row>
    <row r="808" spans="3:4" x14ac:dyDescent="0.45">
      <c r="C808"/>
      <c r="D808"/>
    </row>
    <row r="809" spans="3:4" x14ac:dyDescent="0.45">
      <c r="C809"/>
      <c r="D809"/>
    </row>
    <row r="810" spans="3:4" x14ac:dyDescent="0.45">
      <c r="C810"/>
      <c r="D810"/>
    </row>
    <row r="811" spans="3:4" x14ac:dyDescent="0.45">
      <c r="C811"/>
      <c r="D811"/>
    </row>
    <row r="812" spans="3:4" x14ac:dyDescent="0.45">
      <c r="C812"/>
      <c r="D812"/>
    </row>
    <row r="813" spans="3:4" x14ac:dyDescent="0.45">
      <c r="C813"/>
      <c r="D813"/>
    </row>
    <row r="814" spans="3:4" x14ac:dyDescent="0.45">
      <c r="C814"/>
      <c r="D814"/>
    </row>
    <row r="815" spans="3:4" x14ac:dyDescent="0.45">
      <c r="C815"/>
      <c r="D815"/>
    </row>
    <row r="816" spans="3:4" x14ac:dyDescent="0.45">
      <c r="C816"/>
      <c r="D816"/>
    </row>
    <row r="817" spans="3:4" x14ac:dyDescent="0.45">
      <c r="C817"/>
      <c r="D817"/>
    </row>
    <row r="818" spans="3:4" x14ac:dyDescent="0.45">
      <c r="C818"/>
      <c r="D818"/>
    </row>
    <row r="819" spans="3:4" x14ac:dyDescent="0.45">
      <c r="C819"/>
      <c r="D819"/>
    </row>
    <row r="820" spans="3:4" x14ac:dyDescent="0.45">
      <c r="C820"/>
      <c r="D820"/>
    </row>
    <row r="821" spans="3:4" x14ac:dyDescent="0.45">
      <c r="C821"/>
      <c r="D821"/>
    </row>
    <row r="822" spans="3:4" x14ac:dyDescent="0.45">
      <c r="C822"/>
      <c r="D822"/>
    </row>
    <row r="823" spans="3:4" x14ac:dyDescent="0.45">
      <c r="C823"/>
      <c r="D823"/>
    </row>
    <row r="824" spans="3:4" x14ac:dyDescent="0.45">
      <c r="C824"/>
      <c r="D824"/>
    </row>
    <row r="825" spans="3:4" x14ac:dyDescent="0.45">
      <c r="C825"/>
      <c r="D825"/>
    </row>
    <row r="826" spans="3:4" x14ac:dyDescent="0.45">
      <c r="C826"/>
      <c r="D826"/>
    </row>
    <row r="827" spans="3:4" x14ac:dyDescent="0.45">
      <c r="C827"/>
      <c r="D827"/>
    </row>
    <row r="828" spans="3:4" x14ac:dyDescent="0.45">
      <c r="C828"/>
      <c r="D828"/>
    </row>
    <row r="829" spans="3:4" x14ac:dyDescent="0.45">
      <c r="C829"/>
      <c r="D829"/>
    </row>
    <row r="830" spans="3:4" x14ac:dyDescent="0.45">
      <c r="C830"/>
      <c r="D830"/>
    </row>
    <row r="831" spans="3:4" x14ac:dyDescent="0.45">
      <c r="C831"/>
      <c r="D831"/>
    </row>
    <row r="832" spans="3:4" x14ac:dyDescent="0.45">
      <c r="C832"/>
      <c r="D832"/>
    </row>
    <row r="833" spans="3:4" x14ac:dyDescent="0.45">
      <c r="C833"/>
      <c r="D833"/>
    </row>
    <row r="834" spans="3:4" x14ac:dyDescent="0.45">
      <c r="C834"/>
      <c r="D834"/>
    </row>
    <row r="835" spans="3:4" x14ac:dyDescent="0.45">
      <c r="C835"/>
      <c r="D835"/>
    </row>
    <row r="836" spans="3:4" x14ac:dyDescent="0.45">
      <c r="C836"/>
      <c r="D836"/>
    </row>
    <row r="837" spans="3:4" x14ac:dyDescent="0.45">
      <c r="C837"/>
      <c r="D837"/>
    </row>
    <row r="838" spans="3:4" x14ac:dyDescent="0.45">
      <c r="C838"/>
      <c r="D838"/>
    </row>
    <row r="839" spans="3:4" x14ac:dyDescent="0.45">
      <c r="C839"/>
      <c r="D839"/>
    </row>
    <row r="840" spans="3:4" x14ac:dyDescent="0.45">
      <c r="C840"/>
      <c r="D840"/>
    </row>
    <row r="841" spans="3:4" x14ac:dyDescent="0.45">
      <c r="C841"/>
      <c r="D841"/>
    </row>
    <row r="842" spans="3:4" x14ac:dyDescent="0.45">
      <c r="C842"/>
      <c r="D842"/>
    </row>
    <row r="843" spans="3:4" x14ac:dyDescent="0.45">
      <c r="C843"/>
      <c r="D843"/>
    </row>
    <row r="844" spans="3:4" x14ac:dyDescent="0.45">
      <c r="C844"/>
      <c r="D844"/>
    </row>
    <row r="845" spans="3:4" x14ac:dyDescent="0.45">
      <c r="C845"/>
      <c r="D845"/>
    </row>
    <row r="846" spans="3:4" x14ac:dyDescent="0.45">
      <c r="C846"/>
      <c r="D846"/>
    </row>
    <row r="847" spans="3:4" x14ac:dyDescent="0.45">
      <c r="C847"/>
      <c r="D847"/>
    </row>
    <row r="848" spans="3:4" x14ac:dyDescent="0.45">
      <c r="C848"/>
      <c r="D848"/>
    </row>
    <row r="849" spans="3:4" x14ac:dyDescent="0.45">
      <c r="C849"/>
      <c r="D849"/>
    </row>
    <row r="850" spans="3:4" x14ac:dyDescent="0.45">
      <c r="C850"/>
      <c r="D850"/>
    </row>
    <row r="851" spans="3:4" x14ac:dyDescent="0.45">
      <c r="C851"/>
      <c r="D851"/>
    </row>
    <row r="852" spans="3:4" x14ac:dyDescent="0.45">
      <c r="C852"/>
      <c r="D852"/>
    </row>
    <row r="853" spans="3:4" x14ac:dyDescent="0.45">
      <c r="C853"/>
      <c r="D853"/>
    </row>
    <row r="854" spans="3:4" x14ac:dyDescent="0.45">
      <c r="C854"/>
      <c r="D854"/>
    </row>
    <row r="855" spans="3:4" x14ac:dyDescent="0.45">
      <c r="C855"/>
      <c r="D855"/>
    </row>
    <row r="856" spans="3:4" x14ac:dyDescent="0.45">
      <c r="C856"/>
      <c r="D856"/>
    </row>
    <row r="857" spans="3:4" x14ac:dyDescent="0.45">
      <c r="C857"/>
      <c r="D857"/>
    </row>
    <row r="858" spans="3:4" x14ac:dyDescent="0.45">
      <c r="C858"/>
      <c r="D858"/>
    </row>
    <row r="859" spans="3:4" x14ac:dyDescent="0.45">
      <c r="C859"/>
      <c r="D859"/>
    </row>
    <row r="860" spans="3:4" x14ac:dyDescent="0.45">
      <c r="C860"/>
      <c r="D860"/>
    </row>
    <row r="861" spans="3:4" x14ac:dyDescent="0.45">
      <c r="C861"/>
      <c r="D861"/>
    </row>
    <row r="862" spans="3:4" x14ac:dyDescent="0.45">
      <c r="C862"/>
      <c r="D862"/>
    </row>
    <row r="863" spans="3:4" x14ac:dyDescent="0.45">
      <c r="C863"/>
      <c r="D863"/>
    </row>
    <row r="864" spans="3:4" x14ac:dyDescent="0.45">
      <c r="C864"/>
      <c r="D864"/>
    </row>
    <row r="865" spans="3:4" x14ac:dyDescent="0.45">
      <c r="C865"/>
      <c r="D865"/>
    </row>
    <row r="866" spans="3:4" x14ac:dyDescent="0.45">
      <c r="C866"/>
      <c r="D866"/>
    </row>
    <row r="867" spans="3:4" x14ac:dyDescent="0.45">
      <c r="C867"/>
      <c r="D867"/>
    </row>
    <row r="868" spans="3:4" x14ac:dyDescent="0.45">
      <c r="C868"/>
      <c r="D868"/>
    </row>
    <row r="869" spans="3:4" x14ac:dyDescent="0.45">
      <c r="C869"/>
      <c r="D869"/>
    </row>
    <row r="870" spans="3:4" x14ac:dyDescent="0.45">
      <c r="C870"/>
      <c r="D870"/>
    </row>
    <row r="871" spans="3:4" x14ac:dyDescent="0.45">
      <c r="C871"/>
      <c r="D871"/>
    </row>
    <row r="872" spans="3:4" x14ac:dyDescent="0.45">
      <c r="C872"/>
      <c r="D872"/>
    </row>
    <row r="873" spans="3:4" x14ac:dyDescent="0.45">
      <c r="C873"/>
      <c r="D873"/>
    </row>
    <row r="874" spans="3:4" x14ac:dyDescent="0.45">
      <c r="C874"/>
      <c r="D874"/>
    </row>
    <row r="875" spans="3:4" x14ac:dyDescent="0.45">
      <c r="C875"/>
      <c r="D875"/>
    </row>
    <row r="876" spans="3:4" x14ac:dyDescent="0.45">
      <c r="C876"/>
      <c r="D876"/>
    </row>
    <row r="877" spans="3:4" x14ac:dyDescent="0.45">
      <c r="C877"/>
      <c r="D877"/>
    </row>
    <row r="878" spans="3:4" x14ac:dyDescent="0.45">
      <c r="C878"/>
      <c r="D878"/>
    </row>
    <row r="879" spans="3:4" x14ac:dyDescent="0.45">
      <c r="C879"/>
      <c r="D879"/>
    </row>
    <row r="880" spans="3:4" x14ac:dyDescent="0.45">
      <c r="C880"/>
      <c r="D880"/>
    </row>
    <row r="881" spans="3:4" x14ac:dyDescent="0.45">
      <c r="C881"/>
      <c r="D881"/>
    </row>
    <row r="882" spans="3:4" x14ac:dyDescent="0.45">
      <c r="C882"/>
      <c r="D882"/>
    </row>
    <row r="883" spans="3:4" x14ac:dyDescent="0.45">
      <c r="C883"/>
      <c r="D883"/>
    </row>
    <row r="884" spans="3:4" x14ac:dyDescent="0.45">
      <c r="C884"/>
      <c r="D884"/>
    </row>
    <row r="885" spans="3:4" x14ac:dyDescent="0.45">
      <c r="C885"/>
      <c r="D885"/>
    </row>
    <row r="886" spans="3:4" x14ac:dyDescent="0.45">
      <c r="C886"/>
      <c r="D886"/>
    </row>
    <row r="887" spans="3:4" x14ac:dyDescent="0.45">
      <c r="C887"/>
      <c r="D887"/>
    </row>
    <row r="888" spans="3:4" x14ac:dyDescent="0.45">
      <c r="C888"/>
      <c r="D888"/>
    </row>
    <row r="889" spans="3:4" x14ac:dyDescent="0.45">
      <c r="C889"/>
      <c r="D889"/>
    </row>
    <row r="890" spans="3:4" x14ac:dyDescent="0.45">
      <c r="C890"/>
      <c r="D890"/>
    </row>
    <row r="891" spans="3:4" x14ac:dyDescent="0.45">
      <c r="C891"/>
      <c r="D891"/>
    </row>
    <row r="892" spans="3:4" x14ac:dyDescent="0.45">
      <c r="C892"/>
      <c r="D892"/>
    </row>
    <row r="893" spans="3:4" x14ac:dyDescent="0.45">
      <c r="C893"/>
      <c r="D893"/>
    </row>
    <row r="894" spans="3:4" x14ac:dyDescent="0.45">
      <c r="C894"/>
      <c r="D894"/>
    </row>
    <row r="895" spans="3:4" x14ac:dyDescent="0.45">
      <c r="C895"/>
      <c r="D895"/>
    </row>
    <row r="896" spans="3:4" x14ac:dyDescent="0.45">
      <c r="C896"/>
      <c r="D896"/>
    </row>
    <row r="897" spans="3:4" x14ac:dyDescent="0.45">
      <c r="C897"/>
      <c r="D897"/>
    </row>
    <row r="898" spans="3:4" x14ac:dyDescent="0.45">
      <c r="C898"/>
      <c r="D898"/>
    </row>
    <row r="899" spans="3:4" x14ac:dyDescent="0.45">
      <c r="C899"/>
      <c r="D899"/>
    </row>
    <row r="900" spans="3:4" x14ac:dyDescent="0.45">
      <c r="C900"/>
      <c r="D900"/>
    </row>
    <row r="901" spans="3:4" x14ac:dyDescent="0.45">
      <c r="C901"/>
      <c r="D901"/>
    </row>
    <row r="902" spans="3:4" x14ac:dyDescent="0.45">
      <c r="C902"/>
      <c r="D902"/>
    </row>
    <row r="903" spans="3:4" x14ac:dyDescent="0.45">
      <c r="C903"/>
      <c r="D903"/>
    </row>
    <row r="904" spans="3:4" x14ac:dyDescent="0.45">
      <c r="C904"/>
      <c r="D904"/>
    </row>
    <row r="905" spans="3:4" x14ac:dyDescent="0.45">
      <c r="C905"/>
      <c r="D905"/>
    </row>
    <row r="906" spans="3:4" x14ac:dyDescent="0.45">
      <c r="C906"/>
      <c r="D906"/>
    </row>
    <row r="907" spans="3:4" x14ac:dyDescent="0.45">
      <c r="C907"/>
      <c r="D907"/>
    </row>
    <row r="908" spans="3:4" x14ac:dyDescent="0.45">
      <c r="C908"/>
      <c r="D908"/>
    </row>
    <row r="909" spans="3:4" x14ac:dyDescent="0.45">
      <c r="C909"/>
      <c r="D909"/>
    </row>
    <row r="910" spans="3:4" x14ac:dyDescent="0.45">
      <c r="C910"/>
      <c r="D910"/>
    </row>
    <row r="911" spans="3:4" x14ac:dyDescent="0.45">
      <c r="C911"/>
      <c r="D911"/>
    </row>
    <row r="912" spans="3:4" x14ac:dyDescent="0.45">
      <c r="C912"/>
      <c r="D912"/>
    </row>
    <row r="913" spans="3:4" x14ac:dyDescent="0.45">
      <c r="C913"/>
      <c r="D913"/>
    </row>
    <row r="914" spans="3:4" x14ac:dyDescent="0.45">
      <c r="C914"/>
      <c r="D914"/>
    </row>
    <row r="915" spans="3:4" x14ac:dyDescent="0.45">
      <c r="C915"/>
      <c r="D915"/>
    </row>
    <row r="916" spans="3:4" x14ac:dyDescent="0.45">
      <c r="C916"/>
      <c r="D916"/>
    </row>
    <row r="917" spans="3:4" x14ac:dyDescent="0.45">
      <c r="C917"/>
      <c r="D917"/>
    </row>
    <row r="918" spans="3:4" x14ac:dyDescent="0.45">
      <c r="C918"/>
      <c r="D918"/>
    </row>
    <row r="919" spans="3:4" x14ac:dyDescent="0.45">
      <c r="C919"/>
      <c r="D919"/>
    </row>
    <row r="920" spans="3:4" x14ac:dyDescent="0.45">
      <c r="C920"/>
      <c r="D920"/>
    </row>
    <row r="921" spans="3:4" x14ac:dyDescent="0.45">
      <c r="C921"/>
      <c r="D921"/>
    </row>
    <row r="922" spans="3:4" x14ac:dyDescent="0.45">
      <c r="C922"/>
      <c r="D922"/>
    </row>
    <row r="923" spans="3:4" x14ac:dyDescent="0.45">
      <c r="C923"/>
      <c r="D923"/>
    </row>
    <row r="924" spans="3:4" x14ac:dyDescent="0.45">
      <c r="C924"/>
      <c r="D924"/>
    </row>
    <row r="925" spans="3:4" x14ac:dyDescent="0.45">
      <c r="C925"/>
      <c r="D925"/>
    </row>
    <row r="926" spans="3:4" x14ac:dyDescent="0.45">
      <c r="C926"/>
      <c r="D926"/>
    </row>
    <row r="927" spans="3:4" x14ac:dyDescent="0.45">
      <c r="C927"/>
      <c r="D927"/>
    </row>
    <row r="928" spans="3:4" x14ac:dyDescent="0.45">
      <c r="C928"/>
      <c r="D928"/>
    </row>
    <row r="929" spans="3:4" x14ac:dyDescent="0.45">
      <c r="C929"/>
      <c r="D929"/>
    </row>
    <row r="930" spans="3:4" x14ac:dyDescent="0.45">
      <c r="C930"/>
      <c r="D930"/>
    </row>
    <row r="931" spans="3:4" x14ac:dyDescent="0.45">
      <c r="C931"/>
      <c r="D931"/>
    </row>
    <row r="932" spans="3:4" x14ac:dyDescent="0.45">
      <c r="C932"/>
      <c r="D932"/>
    </row>
    <row r="933" spans="3:4" x14ac:dyDescent="0.45">
      <c r="C933"/>
      <c r="D933"/>
    </row>
    <row r="934" spans="3:4" x14ac:dyDescent="0.45">
      <c r="C934"/>
      <c r="D934"/>
    </row>
    <row r="935" spans="3:4" x14ac:dyDescent="0.45">
      <c r="C935"/>
      <c r="D935"/>
    </row>
    <row r="936" spans="3:4" x14ac:dyDescent="0.45">
      <c r="C936"/>
      <c r="D936"/>
    </row>
    <row r="937" spans="3:4" x14ac:dyDescent="0.45">
      <c r="C937"/>
      <c r="D937"/>
    </row>
    <row r="938" spans="3:4" x14ac:dyDescent="0.45">
      <c r="C938"/>
      <c r="D938"/>
    </row>
    <row r="939" spans="3:4" x14ac:dyDescent="0.45">
      <c r="C939"/>
      <c r="D939"/>
    </row>
    <row r="940" spans="3:4" x14ac:dyDescent="0.45">
      <c r="C940"/>
      <c r="D940"/>
    </row>
    <row r="941" spans="3:4" x14ac:dyDescent="0.45">
      <c r="C941"/>
      <c r="D941"/>
    </row>
    <row r="942" spans="3:4" x14ac:dyDescent="0.45">
      <c r="C942"/>
      <c r="D942"/>
    </row>
    <row r="943" spans="3:4" x14ac:dyDescent="0.45">
      <c r="C943"/>
      <c r="D943"/>
    </row>
    <row r="944" spans="3:4" x14ac:dyDescent="0.45">
      <c r="C944"/>
      <c r="D944"/>
    </row>
    <row r="945" spans="3:4" x14ac:dyDescent="0.45">
      <c r="C945"/>
      <c r="D945"/>
    </row>
    <row r="946" spans="3:4" x14ac:dyDescent="0.45">
      <c r="C946"/>
      <c r="D946"/>
    </row>
    <row r="947" spans="3:4" x14ac:dyDescent="0.45">
      <c r="C947"/>
      <c r="D947"/>
    </row>
    <row r="948" spans="3:4" x14ac:dyDescent="0.45">
      <c r="C948"/>
      <c r="D948"/>
    </row>
    <row r="949" spans="3:4" x14ac:dyDescent="0.45">
      <c r="C949"/>
      <c r="D949"/>
    </row>
    <row r="950" spans="3:4" x14ac:dyDescent="0.45">
      <c r="C950"/>
      <c r="D950"/>
    </row>
    <row r="951" spans="3:4" x14ac:dyDescent="0.45">
      <c r="C951"/>
      <c r="D951"/>
    </row>
    <row r="952" spans="3:4" x14ac:dyDescent="0.45">
      <c r="C952"/>
      <c r="D952"/>
    </row>
    <row r="953" spans="3:4" x14ac:dyDescent="0.45">
      <c r="C953"/>
      <c r="D953"/>
    </row>
    <row r="954" spans="3:4" x14ac:dyDescent="0.45">
      <c r="C954"/>
      <c r="D954"/>
    </row>
    <row r="955" spans="3:4" x14ac:dyDescent="0.45">
      <c r="C955"/>
      <c r="D955"/>
    </row>
    <row r="956" spans="3:4" x14ac:dyDescent="0.45">
      <c r="C956"/>
      <c r="D956"/>
    </row>
    <row r="957" spans="3:4" x14ac:dyDescent="0.45">
      <c r="C957"/>
      <c r="D957"/>
    </row>
    <row r="958" spans="3:4" x14ac:dyDescent="0.45">
      <c r="C958"/>
      <c r="D958"/>
    </row>
    <row r="959" spans="3:4" x14ac:dyDescent="0.45">
      <c r="C959"/>
      <c r="D959"/>
    </row>
    <row r="960" spans="3:4" x14ac:dyDescent="0.45">
      <c r="C960"/>
      <c r="D960"/>
    </row>
    <row r="961" spans="3:4" x14ac:dyDescent="0.45">
      <c r="C961"/>
      <c r="D961"/>
    </row>
    <row r="962" spans="3:4" x14ac:dyDescent="0.45">
      <c r="C962"/>
      <c r="D962"/>
    </row>
    <row r="963" spans="3:4" x14ac:dyDescent="0.45">
      <c r="C963"/>
      <c r="D963"/>
    </row>
    <row r="964" spans="3:4" x14ac:dyDescent="0.45">
      <c r="C964"/>
      <c r="D964"/>
    </row>
    <row r="965" spans="3:4" x14ac:dyDescent="0.45">
      <c r="C965"/>
      <c r="D965"/>
    </row>
    <row r="966" spans="3:4" x14ac:dyDescent="0.45">
      <c r="C966"/>
      <c r="D966"/>
    </row>
    <row r="967" spans="3:4" x14ac:dyDescent="0.45">
      <c r="C967"/>
      <c r="D967"/>
    </row>
    <row r="968" spans="3:4" x14ac:dyDescent="0.45">
      <c r="C968"/>
      <c r="D968"/>
    </row>
    <row r="969" spans="3:4" x14ac:dyDescent="0.45">
      <c r="C969"/>
      <c r="D969"/>
    </row>
    <row r="970" spans="3:4" x14ac:dyDescent="0.45">
      <c r="C970"/>
      <c r="D970"/>
    </row>
    <row r="971" spans="3:4" x14ac:dyDescent="0.45">
      <c r="C971"/>
      <c r="D971"/>
    </row>
    <row r="972" spans="3:4" x14ac:dyDescent="0.45">
      <c r="C972"/>
      <c r="D972"/>
    </row>
    <row r="973" spans="3:4" x14ac:dyDescent="0.45">
      <c r="C973"/>
      <c r="D973"/>
    </row>
    <row r="974" spans="3:4" x14ac:dyDescent="0.45">
      <c r="C974"/>
      <c r="D974"/>
    </row>
    <row r="975" spans="3:4" x14ac:dyDescent="0.45">
      <c r="C975"/>
      <c r="D975"/>
    </row>
    <row r="976" spans="3:4" x14ac:dyDescent="0.45">
      <c r="C976"/>
      <c r="D976"/>
    </row>
    <row r="977" spans="3:4" x14ac:dyDescent="0.45">
      <c r="C977"/>
      <c r="D977"/>
    </row>
    <row r="978" spans="3:4" x14ac:dyDescent="0.45">
      <c r="C978"/>
      <c r="D978"/>
    </row>
    <row r="979" spans="3:4" x14ac:dyDescent="0.45">
      <c r="C979"/>
      <c r="D979"/>
    </row>
    <row r="980" spans="3:4" x14ac:dyDescent="0.45">
      <c r="C980"/>
      <c r="D980"/>
    </row>
    <row r="981" spans="3:4" x14ac:dyDescent="0.45">
      <c r="C981"/>
      <c r="D981"/>
    </row>
    <row r="982" spans="3:4" x14ac:dyDescent="0.45">
      <c r="C982"/>
      <c r="D982"/>
    </row>
    <row r="983" spans="3:4" x14ac:dyDescent="0.45">
      <c r="C983"/>
      <c r="D983"/>
    </row>
    <row r="984" spans="3:4" x14ac:dyDescent="0.45">
      <c r="C984"/>
      <c r="D984"/>
    </row>
    <row r="985" spans="3:4" x14ac:dyDescent="0.45">
      <c r="C985"/>
      <c r="D985"/>
    </row>
    <row r="986" spans="3:4" x14ac:dyDescent="0.45">
      <c r="C986"/>
      <c r="D986"/>
    </row>
    <row r="987" spans="3:4" x14ac:dyDescent="0.45">
      <c r="C987"/>
      <c r="D987"/>
    </row>
    <row r="988" spans="3:4" x14ac:dyDescent="0.45">
      <c r="C988"/>
      <c r="D988"/>
    </row>
    <row r="989" spans="3:4" x14ac:dyDescent="0.45">
      <c r="C989"/>
      <c r="D989"/>
    </row>
    <row r="990" spans="3:4" x14ac:dyDescent="0.45">
      <c r="C990"/>
      <c r="D990"/>
    </row>
    <row r="991" spans="3:4" x14ac:dyDescent="0.45">
      <c r="C991"/>
      <c r="D991"/>
    </row>
    <row r="992" spans="3:4" x14ac:dyDescent="0.45">
      <c r="C992"/>
      <c r="D992"/>
    </row>
    <row r="993" spans="3:4" x14ac:dyDescent="0.45">
      <c r="C993"/>
      <c r="D993"/>
    </row>
    <row r="994" spans="3:4" x14ac:dyDescent="0.45">
      <c r="C994"/>
      <c r="D994"/>
    </row>
    <row r="995" spans="3:4" x14ac:dyDescent="0.45">
      <c r="C995"/>
      <c r="D995"/>
    </row>
    <row r="996" spans="3:4" x14ac:dyDescent="0.45">
      <c r="C996"/>
      <c r="D996"/>
    </row>
    <row r="997" spans="3:4" x14ac:dyDescent="0.45">
      <c r="C997"/>
      <c r="D997"/>
    </row>
    <row r="998" spans="3:4" x14ac:dyDescent="0.45">
      <c r="C998"/>
      <c r="D998"/>
    </row>
    <row r="999" spans="3:4" x14ac:dyDescent="0.45">
      <c r="C999"/>
      <c r="D999"/>
    </row>
    <row r="1000" spans="3:4" x14ac:dyDescent="0.45">
      <c r="C1000"/>
      <c r="D1000"/>
    </row>
    <row r="1001" spans="3:4" x14ac:dyDescent="0.45">
      <c r="C1001"/>
      <c r="D1001"/>
    </row>
    <row r="1002" spans="3:4" x14ac:dyDescent="0.45">
      <c r="C1002"/>
      <c r="D1002"/>
    </row>
    <row r="1003" spans="3:4" x14ac:dyDescent="0.45">
      <c r="C1003"/>
      <c r="D1003"/>
    </row>
    <row r="1004" spans="3:4" x14ac:dyDescent="0.45">
      <c r="C1004"/>
      <c r="D1004"/>
    </row>
    <row r="1005" spans="3:4" x14ac:dyDescent="0.45">
      <c r="C1005"/>
      <c r="D1005"/>
    </row>
    <row r="1006" spans="3:4" x14ac:dyDescent="0.45">
      <c r="C1006"/>
      <c r="D1006"/>
    </row>
    <row r="1007" spans="3:4" x14ac:dyDescent="0.45">
      <c r="C1007"/>
      <c r="D1007"/>
    </row>
    <row r="1008" spans="3:4" x14ac:dyDescent="0.45">
      <c r="C1008"/>
      <c r="D1008"/>
    </row>
    <row r="1009" spans="3:4" x14ac:dyDescent="0.45">
      <c r="C1009"/>
      <c r="D1009"/>
    </row>
    <row r="1010" spans="3:4" x14ac:dyDescent="0.45">
      <c r="C1010"/>
      <c r="D1010"/>
    </row>
    <row r="1011" spans="3:4" x14ac:dyDescent="0.45">
      <c r="C1011"/>
      <c r="D1011"/>
    </row>
    <row r="1012" spans="3:4" x14ac:dyDescent="0.45">
      <c r="C1012"/>
      <c r="D1012"/>
    </row>
    <row r="1013" spans="3:4" x14ac:dyDescent="0.45">
      <c r="C1013"/>
      <c r="D1013"/>
    </row>
    <row r="1014" spans="3:4" x14ac:dyDescent="0.45">
      <c r="C1014"/>
      <c r="D1014"/>
    </row>
    <row r="1015" spans="3:4" x14ac:dyDescent="0.45">
      <c r="C1015"/>
      <c r="D1015"/>
    </row>
    <row r="1016" spans="3:4" x14ac:dyDescent="0.45">
      <c r="C1016"/>
      <c r="D1016"/>
    </row>
    <row r="1017" spans="3:4" x14ac:dyDescent="0.45">
      <c r="C1017"/>
      <c r="D1017"/>
    </row>
    <row r="1018" spans="3:4" x14ac:dyDescent="0.45">
      <c r="C1018"/>
      <c r="D1018"/>
    </row>
    <row r="1019" spans="3:4" x14ac:dyDescent="0.45">
      <c r="C1019"/>
      <c r="D1019"/>
    </row>
    <row r="1020" spans="3:4" x14ac:dyDescent="0.45">
      <c r="C1020"/>
      <c r="D1020"/>
    </row>
    <row r="1021" spans="3:4" x14ac:dyDescent="0.45">
      <c r="C1021"/>
      <c r="D1021"/>
    </row>
    <row r="1022" spans="3:4" x14ac:dyDescent="0.45">
      <c r="C1022"/>
      <c r="D1022"/>
    </row>
    <row r="1023" spans="3:4" x14ac:dyDescent="0.45">
      <c r="C1023"/>
      <c r="D1023"/>
    </row>
    <row r="1024" spans="3:4" x14ac:dyDescent="0.45">
      <c r="C1024"/>
      <c r="D1024"/>
    </row>
    <row r="1025" spans="3:4" x14ac:dyDescent="0.45">
      <c r="C1025"/>
      <c r="D1025"/>
    </row>
    <row r="1026" spans="3:4" x14ac:dyDescent="0.45">
      <c r="C1026"/>
      <c r="D1026"/>
    </row>
    <row r="1027" spans="3:4" x14ac:dyDescent="0.45">
      <c r="C1027"/>
      <c r="D1027"/>
    </row>
    <row r="1028" spans="3:4" x14ac:dyDescent="0.45">
      <c r="C1028"/>
      <c r="D1028"/>
    </row>
    <row r="1029" spans="3:4" x14ac:dyDescent="0.45">
      <c r="C1029"/>
      <c r="D1029"/>
    </row>
    <row r="1030" spans="3:4" x14ac:dyDescent="0.45">
      <c r="C1030"/>
      <c r="D1030"/>
    </row>
    <row r="1031" spans="3:4" x14ac:dyDescent="0.45">
      <c r="C1031"/>
      <c r="D1031"/>
    </row>
    <row r="1032" spans="3:4" x14ac:dyDescent="0.45">
      <c r="C1032"/>
      <c r="D1032"/>
    </row>
    <row r="1033" spans="3:4" x14ac:dyDescent="0.45">
      <c r="C1033"/>
      <c r="D1033"/>
    </row>
    <row r="1034" spans="3:4" x14ac:dyDescent="0.45">
      <c r="C1034"/>
      <c r="D1034"/>
    </row>
    <row r="1035" spans="3:4" x14ac:dyDescent="0.45">
      <c r="C1035"/>
      <c r="D1035"/>
    </row>
    <row r="1036" spans="3:4" x14ac:dyDescent="0.45">
      <c r="C1036"/>
      <c r="D1036"/>
    </row>
    <row r="1037" spans="3:4" x14ac:dyDescent="0.45">
      <c r="C1037"/>
      <c r="D1037"/>
    </row>
    <row r="1038" spans="3:4" x14ac:dyDescent="0.45">
      <c r="C1038"/>
      <c r="D1038"/>
    </row>
    <row r="1039" spans="3:4" x14ac:dyDescent="0.45">
      <c r="C1039"/>
      <c r="D1039"/>
    </row>
    <row r="1040" spans="3:4" x14ac:dyDescent="0.45">
      <c r="C1040"/>
      <c r="D1040"/>
    </row>
    <row r="1041" spans="3:4" x14ac:dyDescent="0.45">
      <c r="C1041"/>
      <c r="D1041"/>
    </row>
    <row r="1042" spans="3:4" x14ac:dyDescent="0.45">
      <c r="C1042"/>
      <c r="D1042"/>
    </row>
    <row r="1043" spans="3:4" x14ac:dyDescent="0.45">
      <c r="C1043"/>
      <c r="D1043"/>
    </row>
    <row r="1044" spans="3:4" x14ac:dyDescent="0.45">
      <c r="C1044"/>
      <c r="D1044"/>
    </row>
    <row r="1045" spans="3:4" x14ac:dyDescent="0.45">
      <c r="C1045"/>
      <c r="D1045"/>
    </row>
    <row r="1046" spans="3:4" x14ac:dyDescent="0.45">
      <c r="C1046"/>
      <c r="D1046"/>
    </row>
    <row r="1047" spans="3:4" x14ac:dyDescent="0.45">
      <c r="C1047"/>
      <c r="D1047"/>
    </row>
    <row r="1048" spans="3:4" x14ac:dyDescent="0.45">
      <c r="C1048"/>
      <c r="D1048"/>
    </row>
    <row r="1049" spans="3:4" x14ac:dyDescent="0.45">
      <c r="C1049"/>
      <c r="D1049"/>
    </row>
    <row r="1050" spans="3:4" x14ac:dyDescent="0.45">
      <c r="C1050"/>
      <c r="D1050"/>
    </row>
    <row r="1051" spans="3:4" x14ac:dyDescent="0.45">
      <c r="C1051"/>
      <c r="D1051"/>
    </row>
    <row r="1052" spans="3:4" x14ac:dyDescent="0.45">
      <c r="C1052"/>
      <c r="D1052"/>
    </row>
    <row r="1053" spans="3:4" x14ac:dyDescent="0.45">
      <c r="C1053"/>
      <c r="D1053"/>
    </row>
    <row r="1054" spans="3:4" x14ac:dyDescent="0.45">
      <c r="C1054"/>
      <c r="D1054"/>
    </row>
    <row r="1055" spans="3:4" x14ac:dyDescent="0.45">
      <c r="C1055"/>
      <c r="D1055"/>
    </row>
    <row r="1056" spans="3:4" x14ac:dyDescent="0.45">
      <c r="C1056"/>
      <c r="D1056"/>
    </row>
    <row r="1057" spans="3:4" x14ac:dyDescent="0.45">
      <c r="C1057"/>
      <c r="D1057"/>
    </row>
    <row r="1058" spans="3:4" x14ac:dyDescent="0.45">
      <c r="C1058"/>
      <c r="D1058"/>
    </row>
    <row r="1059" spans="3:4" x14ac:dyDescent="0.45">
      <c r="C1059"/>
      <c r="D1059"/>
    </row>
    <row r="1060" spans="3:4" x14ac:dyDescent="0.45">
      <c r="C1060"/>
      <c r="D1060"/>
    </row>
    <row r="1061" spans="3:4" x14ac:dyDescent="0.45">
      <c r="C1061"/>
      <c r="D1061"/>
    </row>
    <row r="1062" spans="3:4" x14ac:dyDescent="0.45">
      <c r="C1062"/>
      <c r="D1062"/>
    </row>
    <row r="1063" spans="3:4" x14ac:dyDescent="0.45">
      <c r="C1063"/>
      <c r="D1063"/>
    </row>
    <row r="1064" spans="3:4" x14ac:dyDescent="0.45">
      <c r="C1064"/>
      <c r="D1064"/>
    </row>
    <row r="1065" spans="3:4" x14ac:dyDescent="0.45">
      <c r="C1065"/>
      <c r="D1065"/>
    </row>
    <row r="1066" spans="3:4" x14ac:dyDescent="0.45">
      <c r="C1066"/>
      <c r="D1066"/>
    </row>
    <row r="1067" spans="3:4" x14ac:dyDescent="0.45">
      <c r="C1067"/>
      <c r="D1067"/>
    </row>
    <row r="1068" spans="3:4" x14ac:dyDescent="0.45">
      <c r="C1068"/>
      <c r="D1068"/>
    </row>
    <row r="1069" spans="3:4" x14ac:dyDescent="0.45">
      <c r="C1069"/>
      <c r="D1069"/>
    </row>
    <row r="1070" spans="3:4" x14ac:dyDescent="0.45">
      <c r="C1070"/>
      <c r="D1070"/>
    </row>
    <row r="1071" spans="3:4" x14ac:dyDescent="0.45">
      <c r="C1071"/>
      <c r="D1071"/>
    </row>
    <row r="1072" spans="3:4" x14ac:dyDescent="0.45">
      <c r="C1072"/>
      <c r="D1072"/>
    </row>
    <row r="1073" spans="3:4" x14ac:dyDescent="0.45">
      <c r="C1073"/>
      <c r="D1073"/>
    </row>
    <row r="1074" spans="3:4" x14ac:dyDescent="0.45">
      <c r="C1074"/>
      <c r="D1074"/>
    </row>
    <row r="1075" spans="3:4" x14ac:dyDescent="0.45">
      <c r="C1075"/>
      <c r="D1075"/>
    </row>
    <row r="1076" spans="3:4" x14ac:dyDescent="0.45">
      <c r="C1076"/>
      <c r="D1076"/>
    </row>
    <row r="1077" spans="3:4" x14ac:dyDescent="0.45">
      <c r="C1077"/>
      <c r="D1077"/>
    </row>
    <row r="1078" spans="3:4" x14ac:dyDescent="0.45">
      <c r="C1078"/>
      <c r="D1078"/>
    </row>
    <row r="1079" spans="3:4" x14ac:dyDescent="0.45">
      <c r="C1079"/>
      <c r="D1079"/>
    </row>
    <row r="1080" spans="3:4" x14ac:dyDescent="0.45">
      <c r="C1080"/>
      <c r="D1080"/>
    </row>
    <row r="1081" spans="3:4" x14ac:dyDescent="0.45">
      <c r="C1081"/>
      <c r="D1081"/>
    </row>
    <row r="1082" spans="3:4" x14ac:dyDescent="0.45">
      <c r="C1082"/>
      <c r="D1082"/>
    </row>
    <row r="1083" spans="3:4" x14ac:dyDescent="0.45">
      <c r="C1083"/>
      <c r="D1083"/>
    </row>
    <row r="1084" spans="3:4" x14ac:dyDescent="0.45">
      <c r="C1084"/>
      <c r="D1084"/>
    </row>
    <row r="1085" spans="3:4" x14ac:dyDescent="0.45">
      <c r="C1085"/>
      <c r="D1085"/>
    </row>
    <row r="1086" spans="3:4" x14ac:dyDescent="0.45">
      <c r="C1086"/>
      <c r="D1086"/>
    </row>
    <row r="1087" spans="3:4" x14ac:dyDescent="0.45">
      <c r="C1087"/>
      <c r="D1087"/>
    </row>
    <row r="1088" spans="3:4" x14ac:dyDescent="0.45">
      <c r="C1088"/>
      <c r="D1088"/>
    </row>
    <row r="1089" spans="3:4" x14ac:dyDescent="0.45">
      <c r="C1089"/>
      <c r="D1089"/>
    </row>
    <row r="1090" spans="3:4" x14ac:dyDescent="0.45">
      <c r="C1090"/>
      <c r="D1090"/>
    </row>
    <row r="1091" spans="3:4" x14ac:dyDescent="0.45">
      <c r="C1091"/>
      <c r="D1091"/>
    </row>
    <row r="1092" spans="3:4" x14ac:dyDescent="0.45">
      <c r="C1092"/>
      <c r="D1092"/>
    </row>
    <row r="1093" spans="3:4" x14ac:dyDescent="0.45">
      <c r="C1093"/>
      <c r="D1093"/>
    </row>
    <row r="1094" spans="3:4" x14ac:dyDescent="0.45">
      <c r="C1094"/>
      <c r="D1094"/>
    </row>
    <row r="1095" spans="3:4" x14ac:dyDescent="0.45">
      <c r="C1095"/>
      <c r="D1095"/>
    </row>
    <row r="1096" spans="3:4" x14ac:dyDescent="0.45">
      <c r="C1096"/>
      <c r="D1096"/>
    </row>
    <row r="1097" spans="3:4" x14ac:dyDescent="0.45">
      <c r="C1097"/>
      <c r="D1097"/>
    </row>
    <row r="1098" spans="3:4" x14ac:dyDescent="0.45">
      <c r="C1098"/>
      <c r="D1098"/>
    </row>
    <row r="1099" spans="3:4" x14ac:dyDescent="0.45">
      <c r="C1099"/>
      <c r="D1099"/>
    </row>
    <row r="1100" spans="3:4" x14ac:dyDescent="0.45">
      <c r="C1100"/>
      <c r="D1100"/>
    </row>
    <row r="1101" spans="3:4" x14ac:dyDescent="0.45">
      <c r="C1101"/>
      <c r="D1101"/>
    </row>
    <row r="1102" spans="3:4" x14ac:dyDescent="0.45">
      <c r="C1102"/>
      <c r="D1102"/>
    </row>
    <row r="1103" spans="3:4" x14ac:dyDescent="0.45">
      <c r="C1103"/>
      <c r="D1103"/>
    </row>
    <row r="1104" spans="3:4" x14ac:dyDescent="0.45">
      <c r="C1104"/>
      <c r="D1104"/>
    </row>
    <row r="1105" spans="3:4" x14ac:dyDescent="0.45">
      <c r="C1105"/>
      <c r="D1105"/>
    </row>
    <row r="1106" spans="3:4" x14ac:dyDescent="0.45">
      <c r="C1106"/>
      <c r="D1106"/>
    </row>
    <row r="1107" spans="3:4" x14ac:dyDescent="0.45">
      <c r="C1107"/>
      <c r="D1107"/>
    </row>
    <row r="1108" spans="3:4" x14ac:dyDescent="0.45">
      <c r="C1108"/>
      <c r="D1108"/>
    </row>
    <row r="1109" spans="3:4" x14ac:dyDescent="0.45">
      <c r="C1109"/>
      <c r="D1109"/>
    </row>
    <row r="1110" spans="3:4" x14ac:dyDescent="0.45">
      <c r="C1110"/>
      <c r="D1110"/>
    </row>
    <row r="1111" spans="3:4" x14ac:dyDescent="0.45">
      <c r="C1111"/>
      <c r="D1111"/>
    </row>
    <row r="1112" spans="3:4" x14ac:dyDescent="0.45">
      <c r="C1112"/>
      <c r="D1112"/>
    </row>
    <row r="1113" spans="3:4" x14ac:dyDescent="0.45">
      <c r="C1113"/>
      <c r="D1113"/>
    </row>
    <row r="1114" spans="3:4" x14ac:dyDescent="0.45">
      <c r="C1114"/>
      <c r="D1114"/>
    </row>
    <row r="1115" spans="3:4" x14ac:dyDescent="0.45">
      <c r="C1115"/>
      <c r="D1115"/>
    </row>
    <row r="1116" spans="3:4" x14ac:dyDescent="0.45">
      <c r="C1116"/>
      <c r="D1116"/>
    </row>
    <row r="1117" spans="3:4" x14ac:dyDescent="0.45">
      <c r="C1117"/>
      <c r="D1117"/>
    </row>
    <row r="1118" spans="3:4" x14ac:dyDescent="0.45">
      <c r="C1118"/>
      <c r="D1118"/>
    </row>
    <row r="1119" spans="3:4" x14ac:dyDescent="0.45">
      <c r="C1119"/>
      <c r="D1119"/>
    </row>
    <row r="1120" spans="3:4" x14ac:dyDescent="0.45">
      <c r="C1120"/>
      <c r="D1120"/>
    </row>
    <row r="1121" spans="3:4" x14ac:dyDescent="0.45">
      <c r="C1121"/>
      <c r="D1121"/>
    </row>
    <row r="1122" spans="3:4" x14ac:dyDescent="0.45">
      <c r="C1122"/>
      <c r="D1122"/>
    </row>
    <row r="1123" spans="3:4" x14ac:dyDescent="0.45">
      <c r="C1123"/>
      <c r="D1123"/>
    </row>
    <row r="1124" spans="3:4" x14ac:dyDescent="0.45">
      <c r="C1124"/>
      <c r="D1124"/>
    </row>
    <row r="1125" spans="3:4" x14ac:dyDescent="0.45">
      <c r="C1125"/>
      <c r="D1125"/>
    </row>
    <row r="1126" spans="3:4" x14ac:dyDescent="0.45">
      <c r="C1126"/>
      <c r="D1126"/>
    </row>
    <row r="1127" spans="3:4" x14ac:dyDescent="0.45">
      <c r="C1127"/>
      <c r="D1127"/>
    </row>
    <row r="1128" spans="3:4" x14ac:dyDescent="0.45">
      <c r="C1128"/>
      <c r="D1128"/>
    </row>
    <row r="1129" spans="3:4" x14ac:dyDescent="0.45">
      <c r="C1129"/>
      <c r="D1129"/>
    </row>
    <row r="1130" spans="3:4" x14ac:dyDescent="0.45">
      <c r="C1130"/>
      <c r="D1130"/>
    </row>
    <row r="1131" spans="3:4" x14ac:dyDescent="0.45">
      <c r="C1131"/>
      <c r="D1131"/>
    </row>
    <row r="1132" spans="3:4" x14ac:dyDescent="0.45">
      <c r="C1132"/>
      <c r="D1132"/>
    </row>
    <row r="1133" spans="3:4" x14ac:dyDescent="0.45">
      <c r="C1133"/>
      <c r="D1133"/>
    </row>
    <row r="1134" spans="3:4" x14ac:dyDescent="0.45">
      <c r="C1134"/>
      <c r="D1134"/>
    </row>
    <row r="1135" spans="3:4" x14ac:dyDescent="0.45">
      <c r="C1135"/>
      <c r="D1135"/>
    </row>
    <row r="1136" spans="3:4" x14ac:dyDescent="0.45">
      <c r="C1136"/>
      <c r="D1136"/>
    </row>
    <row r="1137" spans="3:4" x14ac:dyDescent="0.45">
      <c r="C1137"/>
      <c r="D1137"/>
    </row>
    <row r="1138" spans="3:4" x14ac:dyDescent="0.45">
      <c r="C1138"/>
      <c r="D1138"/>
    </row>
    <row r="1139" spans="3:4" x14ac:dyDescent="0.45">
      <c r="C1139"/>
      <c r="D1139"/>
    </row>
    <row r="1140" spans="3:4" x14ac:dyDescent="0.45">
      <c r="C1140"/>
      <c r="D1140"/>
    </row>
    <row r="1141" spans="3:4" x14ac:dyDescent="0.45">
      <c r="C1141"/>
      <c r="D1141"/>
    </row>
    <row r="1142" spans="3:4" x14ac:dyDescent="0.45">
      <c r="C1142"/>
      <c r="D1142"/>
    </row>
    <row r="1143" spans="3:4" x14ac:dyDescent="0.45">
      <c r="C1143"/>
      <c r="D1143"/>
    </row>
    <row r="1144" spans="3:4" x14ac:dyDescent="0.45">
      <c r="C1144"/>
      <c r="D1144"/>
    </row>
    <row r="1145" spans="3:4" x14ac:dyDescent="0.45">
      <c r="C1145"/>
      <c r="D1145"/>
    </row>
    <row r="1146" spans="3:4" x14ac:dyDescent="0.45">
      <c r="C1146"/>
      <c r="D1146"/>
    </row>
    <row r="1147" spans="3:4" x14ac:dyDescent="0.45">
      <c r="C1147"/>
      <c r="D1147"/>
    </row>
    <row r="1148" spans="3:4" x14ac:dyDescent="0.45">
      <c r="C1148"/>
      <c r="D1148"/>
    </row>
    <row r="1149" spans="3:4" x14ac:dyDescent="0.45">
      <c r="C1149"/>
      <c r="D1149"/>
    </row>
    <row r="1150" spans="3:4" x14ac:dyDescent="0.45">
      <c r="C1150"/>
      <c r="D1150"/>
    </row>
    <row r="1151" spans="3:4" x14ac:dyDescent="0.45">
      <c r="C1151"/>
      <c r="D1151"/>
    </row>
    <row r="1152" spans="3:4" x14ac:dyDescent="0.45">
      <c r="C1152"/>
      <c r="D1152"/>
    </row>
    <row r="1153" spans="3:4" x14ac:dyDescent="0.45">
      <c r="C1153"/>
      <c r="D1153"/>
    </row>
    <row r="1154" spans="3:4" x14ac:dyDescent="0.45">
      <c r="C1154"/>
      <c r="D1154"/>
    </row>
    <row r="1155" spans="3:4" x14ac:dyDescent="0.45">
      <c r="C1155"/>
      <c r="D1155"/>
    </row>
    <row r="1156" spans="3:4" x14ac:dyDescent="0.45">
      <c r="C1156"/>
      <c r="D1156"/>
    </row>
    <row r="1157" spans="3:4" x14ac:dyDescent="0.45">
      <c r="C1157"/>
      <c r="D1157"/>
    </row>
    <row r="1158" spans="3:4" x14ac:dyDescent="0.45">
      <c r="C1158"/>
      <c r="D1158"/>
    </row>
    <row r="1159" spans="3:4" x14ac:dyDescent="0.45">
      <c r="C1159"/>
      <c r="D1159"/>
    </row>
    <row r="1160" spans="3:4" x14ac:dyDescent="0.45">
      <c r="C1160"/>
      <c r="D1160"/>
    </row>
    <row r="1161" spans="3:4" x14ac:dyDescent="0.45">
      <c r="C1161"/>
      <c r="D1161"/>
    </row>
    <row r="1162" spans="3:4" x14ac:dyDescent="0.45">
      <c r="C1162"/>
      <c r="D1162"/>
    </row>
    <row r="1163" spans="3:4" x14ac:dyDescent="0.45">
      <c r="C1163"/>
      <c r="D1163"/>
    </row>
    <row r="1164" spans="3:4" x14ac:dyDescent="0.45">
      <c r="C1164"/>
      <c r="D1164"/>
    </row>
    <row r="1165" spans="3:4" x14ac:dyDescent="0.45">
      <c r="C1165"/>
      <c r="D1165"/>
    </row>
    <row r="1166" spans="3:4" x14ac:dyDescent="0.45">
      <c r="C1166"/>
      <c r="D1166"/>
    </row>
    <row r="1167" spans="3:4" x14ac:dyDescent="0.45">
      <c r="C1167"/>
      <c r="D1167"/>
    </row>
    <row r="1168" spans="3:4" x14ac:dyDescent="0.45">
      <c r="C1168"/>
      <c r="D1168"/>
    </row>
    <row r="1169" spans="3:4" x14ac:dyDescent="0.45">
      <c r="C1169"/>
      <c r="D1169"/>
    </row>
    <row r="1170" spans="3:4" x14ac:dyDescent="0.45">
      <c r="C1170"/>
      <c r="D1170"/>
    </row>
    <row r="1171" spans="3:4" x14ac:dyDescent="0.45">
      <c r="C1171"/>
      <c r="D1171"/>
    </row>
    <row r="1172" spans="3:4" x14ac:dyDescent="0.45">
      <c r="C1172"/>
      <c r="D1172"/>
    </row>
    <row r="1173" spans="3:4" x14ac:dyDescent="0.45">
      <c r="C1173"/>
      <c r="D1173"/>
    </row>
    <row r="1174" spans="3:4" x14ac:dyDescent="0.45">
      <c r="C1174"/>
      <c r="D1174"/>
    </row>
    <row r="1175" spans="3:4" x14ac:dyDescent="0.45">
      <c r="C1175"/>
      <c r="D1175"/>
    </row>
    <row r="1176" spans="3:4" x14ac:dyDescent="0.45">
      <c r="C1176"/>
      <c r="D1176"/>
    </row>
    <row r="1177" spans="3:4" x14ac:dyDescent="0.45">
      <c r="C1177"/>
      <c r="D1177"/>
    </row>
    <row r="1178" spans="3:4" x14ac:dyDescent="0.45">
      <c r="C1178"/>
      <c r="D1178"/>
    </row>
    <row r="1179" spans="3:4" x14ac:dyDescent="0.45">
      <c r="C1179"/>
      <c r="D1179"/>
    </row>
    <row r="1180" spans="3:4" x14ac:dyDescent="0.45">
      <c r="C1180"/>
      <c r="D1180"/>
    </row>
    <row r="1181" spans="3:4" x14ac:dyDescent="0.45">
      <c r="C1181"/>
      <c r="D1181"/>
    </row>
    <row r="1182" spans="3:4" x14ac:dyDescent="0.45">
      <c r="C1182"/>
      <c r="D1182"/>
    </row>
    <row r="1183" spans="3:4" x14ac:dyDescent="0.45">
      <c r="C1183"/>
      <c r="D1183"/>
    </row>
    <row r="1184" spans="3:4" x14ac:dyDescent="0.45">
      <c r="C1184"/>
      <c r="D1184"/>
    </row>
    <row r="1185" spans="3:4" x14ac:dyDescent="0.45">
      <c r="C1185"/>
      <c r="D1185"/>
    </row>
    <row r="1186" spans="3:4" x14ac:dyDescent="0.45">
      <c r="C1186"/>
      <c r="D1186"/>
    </row>
    <row r="1187" spans="3:4" x14ac:dyDescent="0.45">
      <c r="C1187"/>
      <c r="D1187"/>
    </row>
    <row r="1188" spans="3:4" x14ac:dyDescent="0.45">
      <c r="C1188"/>
      <c r="D1188"/>
    </row>
    <row r="1189" spans="3:4" x14ac:dyDescent="0.45">
      <c r="C1189"/>
      <c r="D1189"/>
    </row>
    <row r="1190" spans="3:4" x14ac:dyDescent="0.45">
      <c r="C1190"/>
      <c r="D1190"/>
    </row>
    <row r="1191" spans="3:4" x14ac:dyDescent="0.45">
      <c r="C1191"/>
      <c r="D1191"/>
    </row>
    <row r="1192" spans="3:4" x14ac:dyDescent="0.45">
      <c r="C1192"/>
      <c r="D1192"/>
    </row>
    <row r="1193" spans="3:4" x14ac:dyDescent="0.45">
      <c r="C1193"/>
      <c r="D1193"/>
    </row>
    <row r="1194" spans="3:4" x14ac:dyDescent="0.45">
      <c r="C1194"/>
      <c r="D1194"/>
    </row>
    <row r="1195" spans="3:4" x14ac:dyDescent="0.45">
      <c r="C1195"/>
      <c r="D1195"/>
    </row>
    <row r="1196" spans="3:4" x14ac:dyDescent="0.45">
      <c r="C1196"/>
      <c r="D1196"/>
    </row>
    <row r="1197" spans="3:4" x14ac:dyDescent="0.45">
      <c r="C1197"/>
      <c r="D1197"/>
    </row>
    <row r="1198" spans="3:4" x14ac:dyDescent="0.45">
      <c r="C1198"/>
      <c r="D1198"/>
    </row>
    <row r="1199" spans="3:4" x14ac:dyDescent="0.45">
      <c r="C1199"/>
      <c r="D1199"/>
    </row>
    <row r="1200" spans="3:4" x14ac:dyDescent="0.45">
      <c r="C1200"/>
      <c r="D1200"/>
    </row>
    <row r="1201" spans="3:4" x14ac:dyDescent="0.45">
      <c r="C1201"/>
      <c r="D1201"/>
    </row>
    <row r="1202" spans="3:4" x14ac:dyDescent="0.45">
      <c r="C1202"/>
      <c r="D1202"/>
    </row>
    <row r="1203" spans="3:4" x14ac:dyDescent="0.45">
      <c r="C1203"/>
      <c r="D1203"/>
    </row>
    <row r="1204" spans="3:4" x14ac:dyDescent="0.45">
      <c r="C1204"/>
      <c r="D1204"/>
    </row>
    <row r="1205" spans="3:4" x14ac:dyDescent="0.45">
      <c r="C1205"/>
      <c r="D1205"/>
    </row>
    <row r="1206" spans="3:4" x14ac:dyDescent="0.45">
      <c r="C1206"/>
      <c r="D1206"/>
    </row>
    <row r="1207" spans="3:4" x14ac:dyDescent="0.45">
      <c r="C1207"/>
      <c r="D1207"/>
    </row>
    <row r="1208" spans="3:4" x14ac:dyDescent="0.45">
      <c r="C1208"/>
      <c r="D1208"/>
    </row>
    <row r="1209" spans="3:4" x14ac:dyDescent="0.45">
      <c r="C1209"/>
      <c r="D1209"/>
    </row>
    <row r="1210" spans="3:4" x14ac:dyDescent="0.45">
      <c r="C1210"/>
      <c r="D1210"/>
    </row>
    <row r="1211" spans="3:4" x14ac:dyDescent="0.45">
      <c r="C1211"/>
      <c r="D1211"/>
    </row>
    <row r="1212" spans="3:4" x14ac:dyDescent="0.45">
      <c r="C1212"/>
      <c r="D1212"/>
    </row>
    <row r="1213" spans="3:4" x14ac:dyDescent="0.45">
      <c r="C1213"/>
      <c r="D1213"/>
    </row>
    <row r="1214" spans="3:4" x14ac:dyDescent="0.45">
      <c r="C1214"/>
      <c r="D1214"/>
    </row>
    <row r="1215" spans="3:4" x14ac:dyDescent="0.45">
      <c r="C1215"/>
      <c r="D1215"/>
    </row>
    <row r="1216" spans="3:4" x14ac:dyDescent="0.45">
      <c r="C1216"/>
      <c r="D1216"/>
    </row>
    <row r="1217" spans="3:4" x14ac:dyDescent="0.45">
      <c r="C1217"/>
      <c r="D1217"/>
    </row>
    <row r="1218" spans="3:4" x14ac:dyDescent="0.45">
      <c r="C1218"/>
      <c r="D1218"/>
    </row>
    <row r="1219" spans="3:4" x14ac:dyDescent="0.45">
      <c r="C1219"/>
      <c r="D1219"/>
    </row>
    <row r="1220" spans="3:4" x14ac:dyDescent="0.45">
      <c r="C1220"/>
      <c r="D1220"/>
    </row>
    <row r="1221" spans="3:4" x14ac:dyDescent="0.45">
      <c r="C1221"/>
      <c r="D1221"/>
    </row>
    <row r="1222" spans="3:4" x14ac:dyDescent="0.45">
      <c r="C1222"/>
      <c r="D1222"/>
    </row>
    <row r="1223" spans="3:4" x14ac:dyDescent="0.45">
      <c r="C1223"/>
      <c r="D1223"/>
    </row>
    <row r="1224" spans="3:4" x14ac:dyDescent="0.45">
      <c r="C1224"/>
      <c r="D1224"/>
    </row>
    <row r="1225" spans="3:4" x14ac:dyDescent="0.45">
      <c r="C1225"/>
      <c r="D1225"/>
    </row>
    <row r="1226" spans="3:4" x14ac:dyDescent="0.45">
      <c r="C1226"/>
      <c r="D1226"/>
    </row>
    <row r="1227" spans="3:4" x14ac:dyDescent="0.45">
      <c r="C1227"/>
      <c r="D1227"/>
    </row>
    <row r="1228" spans="3:4" x14ac:dyDescent="0.45">
      <c r="C1228"/>
      <c r="D1228"/>
    </row>
    <row r="1229" spans="3:4" x14ac:dyDescent="0.45">
      <c r="C1229"/>
      <c r="D1229"/>
    </row>
    <row r="1230" spans="3:4" x14ac:dyDescent="0.45">
      <c r="C1230"/>
      <c r="D1230"/>
    </row>
    <row r="1231" spans="3:4" x14ac:dyDescent="0.45">
      <c r="C1231"/>
      <c r="D1231"/>
    </row>
    <row r="1232" spans="3:4" x14ac:dyDescent="0.45">
      <c r="C1232"/>
      <c r="D1232"/>
    </row>
    <row r="1233" spans="3:4" x14ac:dyDescent="0.45">
      <c r="C1233"/>
      <c r="D1233"/>
    </row>
    <row r="1234" spans="3:4" x14ac:dyDescent="0.45">
      <c r="C1234"/>
      <c r="D1234"/>
    </row>
    <row r="1235" spans="3:4" x14ac:dyDescent="0.45">
      <c r="C1235"/>
      <c r="D1235"/>
    </row>
    <row r="1236" spans="3:4" x14ac:dyDescent="0.45">
      <c r="C1236"/>
      <c r="D1236"/>
    </row>
    <row r="1237" spans="3:4" x14ac:dyDescent="0.45">
      <c r="C1237"/>
      <c r="D1237"/>
    </row>
    <row r="1238" spans="3:4" x14ac:dyDescent="0.45">
      <c r="C1238"/>
      <c r="D1238"/>
    </row>
    <row r="1239" spans="3:4" x14ac:dyDescent="0.45">
      <c r="C1239"/>
      <c r="D1239"/>
    </row>
    <row r="1240" spans="3:4" x14ac:dyDescent="0.45">
      <c r="C1240"/>
      <c r="D1240"/>
    </row>
    <row r="1241" spans="3:4" x14ac:dyDescent="0.45">
      <c r="C1241"/>
      <c r="D1241"/>
    </row>
    <row r="1242" spans="3:4" x14ac:dyDescent="0.45">
      <c r="C1242"/>
      <c r="D1242"/>
    </row>
    <row r="1243" spans="3:4" x14ac:dyDescent="0.45">
      <c r="C1243"/>
      <c r="D1243"/>
    </row>
    <row r="1244" spans="3:4" x14ac:dyDescent="0.45">
      <c r="C1244"/>
      <c r="D1244"/>
    </row>
    <row r="1245" spans="3:4" x14ac:dyDescent="0.45">
      <c r="C1245"/>
      <c r="D1245"/>
    </row>
    <row r="1246" spans="3:4" x14ac:dyDescent="0.45">
      <c r="C1246"/>
      <c r="D1246"/>
    </row>
    <row r="1247" spans="3:4" x14ac:dyDescent="0.45">
      <c r="C1247"/>
      <c r="D1247"/>
    </row>
    <row r="1248" spans="3:4" x14ac:dyDescent="0.45">
      <c r="C1248"/>
      <c r="D1248"/>
    </row>
    <row r="1249" spans="3:4" x14ac:dyDescent="0.45">
      <c r="C1249"/>
      <c r="D1249"/>
    </row>
    <row r="1250" spans="3:4" x14ac:dyDescent="0.45">
      <c r="C1250"/>
      <c r="D1250"/>
    </row>
    <row r="1251" spans="3:4" x14ac:dyDescent="0.45">
      <c r="C1251"/>
      <c r="D1251"/>
    </row>
    <row r="1252" spans="3:4" x14ac:dyDescent="0.45">
      <c r="C1252"/>
      <c r="D1252"/>
    </row>
    <row r="1253" spans="3:4" x14ac:dyDescent="0.45">
      <c r="C1253"/>
      <c r="D1253"/>
    </row>
    <row r="1254" spans="3:4" x14ac:dyDescent="0.45">
      <c r="C1254"/>
      <c r="D1254"/>
    </row>
    <row r="1255" spans="3:4" x14ac:dyDescent="0.45">
      <c r="C1255"/>
      <c r="D1255"/>
    </row>
    <row r="1256" spans="3:4" x14ac:dyDescent="0.45">
      <c r="C1256"/>
      <c r="D1256"/>
    </row>
    <row r="1257" spans="3:4" x14ac:dyDescent="0.45">
      <c r="C1257"/>
      <c r="D1257"/>
    </row>
    <row r="1258" spans="3:4" x14ac:dyDescent="0.45">
      <c r="C1258"/>
      <c r="D1258"/>
    </row>
    <row r="1259" spans="3:4" x14ac:dyDescent="0.45">
      <c r="C1259"/>
      <c r="D1259"/>
    </row>
    <row r="1260" spans="3:4" x14ac:dyDescent="0.45">
      <c r="C1260"/>
      <c r="D1260"/>
    </row>
    <row r="1261" spans="3:4" x14ac:dyDescent="0.45">
      <c r="C1261"/>
      <c r="D1261"/>
    </row>
    <row r="1262" spans="3:4" x14ac:dyDescent="0.45">
      <c r="C1262"/>
      <c r="D1262"/>
    </row>
    <row r="1263" spans="3:4" x14ac:dyDescent="0.45">
      <c r="C1263"/>
      <c r="D1263"/>
    </row>
    <row r="1264" spans="3:4" x14ac:dyDescent="0.45">
      <c r="C1264"/>
      <c r="D1264"/>
    </row>
    <row r="1265" spans="3:4" x14ac:dyDescent="0.45">
      <c r="C1265"/>
      <c r="D1265"/>
    </row>
    <row r="1266" spans="3:4" x14ac:dyDescent="0.45">
      <c r="C1266"/>
      <c r="D1266"/>
    </row>
    <row r="1267" spans="3:4" x14ac:dyDescent="0.45">
      <c r="C1267"/>
      <c r="D1267"/>
    </row>
    <row r="1268" spans="3:4" x14ac:dyDescent="0.45">
      <c r="C1268"/>
      <c r="D1268"/>
    </row>
    <row r="1269" spans="3:4" x14ac:dyDescent="0.45">
      <c r="C1269"/>
      <c r="D1269"/>
    </row>
    <row r="1270" spans="3:4" x14ac:dyDescent="0.45">
      <c r="C1270"/>
      <c r="D1270"/>
    </row>
    <row r="1271" spans="3:4" x14ac:dyDescent="0.45">
      <c r="C1271"/>
      <c r="D1271"/>
    </row>
    <row r="1272" spans="3:4" x14ac:dyDescent="0.45">
      <c r="C1272"/>
      <c r="D1272"/>
    </row>
    <row r="1273" spans="3:4" x14ac:dyDescent="0.45">
      <c r="C1273"/>
      <c r="D1273"/>
    </row>
    <row r="1274" spans="3:4" x14ac:dyDescent="0.45">
      <c r="C1274"/>
      <c r="D1274"/>
    </row>
    <row r="1275" spans="3:4" x14ac:dyDescent="0.45">
      <c r="C1275"/>
      <c r="D1275"/>
    </row>
    <row r="1276" spans="3:4" x14ac:dyDescent="0.45">
      <c r="C1276"/>
      <c r="D1276"/>
    </row>
    <row r="1277" spans="3:4" x14ac:dyDescent="0.45">
      <c r="C1277"/>
      <c r="D1277"/>
    </row>
    <row r="1278" spans="3:4" x14ac:dyDescent="0.45">
      <c r="C1278"/>
      <c r="D1278"/>
    </row>
    <row r="1279" spans="3:4" x14ac:dyDescent="0.45">
      <c r="C1279"/>
      <c r="D1279"/>
    </row>
    <row r="1280" spans="3:4" x14ac:dyDescent="0.45">
      <c r="C1280"/>
      <c r="D1280"/>
    </row>
    <row r="1281" spans="3:4" x14ac:dyDescent="0.45">
      <c r="C1281"/>
      <c r="D1281"/>
    </row>
    <row r="1282" spans="3:4" x14ac:dyDescent="0.45">
      <c r="C1282"/>
      <c r="D1282"/>
    </row>
    <row r="1283" spans="3:4" x14ac:dyDescent="0.45">
      <c r="C1283"/>
      <c r="D1283"/>
    </row>
    <row r="1284" spans="3:4" x14ac:dyDescent="0.45">
      <c r="C1284"/>
      <c r="D1284"/>
    </row>
    <row r="1285" spans="3:4" x14ac:dyDescent="0.45">
      <c r="C1285"/>
      <c r="D1285"/>
    </row>
    <row r="1286" spans="3:4" x14ac:dyDescent="0.45">
      <c r="C1286"/>
      <c r="D1286"/>
    </row>
    <row r="1287" spans="3:4" x14ac:dyDescent="0.45">
      <c r="C1287"/>
      <c r="D1287"/>
    </row>
    <row r="1288" spans="3:4" x14ac:dyDescent="0.45">
      <c r="C1288"/>
      <c r="D1288"/>
    </row>
    <row r="1289" spans="3:4" x14ac:dyDescent="0.45">
      <c r="C1289"/>
      <c r="D1289"/>
    </row>
    <row r="1290" spans="3:4" x14ac:dyDescent="0.45">
      <c r="C1290"/>
      <c r="D1290"/>
    </row>
    <row r="1291" spans="3:4" x14ac:dyDescent="0.45">
      <c r="C1291"/>
      <c r="D1291"/>
    </row>
    <row r="1292" spans="3:4" x14ac:dyDescent="0.45">
      <c r="C1292"/>
      <c r="D1292"/>
    </row>
    <row r="1293" spans="3:4" x14ac:dyDescent="0.45">
      <c r="C1293"/>
      <c r="D1293"/>
    </row>
    <row r="1294" spans="3:4" x14ac:dyDescent="0.45">
      <c r="C1294"/>
      <c r="D1294"/>
    </row>
    <row r="1295" spans="3:4" x14ac:dyDescent="0.45">
      <c r="C1295"/>
      <c r="D1295"/>
    </row>
    <row r="1296" spans="3:4" x14ac:dyDescent="0.45">
      <c r="C1296"/>
      <c r="D1296"/>
    </row>
    <row r="1297" spans="3:4" x14ac:dyDescent="0.45">
      <c r="C1297"/>
      <c r="D1297"/>
    </row>
    <row r="1298" spans="3:4" x14ac:dyDescent="0.45">
      <c r="C1298"/>
      <c r="D1298"/>
    </row>
    <row r="1299" spans="3:4" x14ac:dyDescent="0.45">
      <c r="C1299"/>
      <c r="D1299"/>
    </row>
    <row r="1300" spans="3:4" x14ac:dyDescent="0.45">
      <c r="C1300"/>
      <c r="D1300"/>
    </row>
    <row r="1301" spans="3:4" x14ac:dyDescent="0.45">
      <c r="C1301"/>
      <c r="D1301"/>
    </row>
    <row r="1302" spans="3:4" x14ac:dyDescent="0.45">
      <c r="C1302"/>
      <c r="D1302"/>
    </row>
    <row r="1303" spans="3:4" x14ac:dyDescent="0.45">
      <c r="C1303"/>
      <c r="D1303"/>
    </row>
    <row r="1304" spans="3:4" x14ac:dyDescent="0.45">
      <c r="C1304"/>
      <c r="D1304"/>
    </row>
    <row r="1305" spans="3:4" x14ac:dyDescent="0.45">
      <c r="C1305"/>
      <c r="D1305"/>
    </row>
    <row r="1306" spans="3:4" x14ac:dyDescent="0.45">
      <c r="C1306"/>
      <c r="D1306"/>
    </row>
    <row r="1307" spans="3:4" x14ac:dyDescent="0.45">
      <c r="C1307"/>
      <c r="D1307"/>
    </row>
    <row r="1308" spans="3:4" x14ac:dyDescent="0.45">
      <c r="C1308"/>
      <c r="D1308"/>
    </row>
    <row r="1309" spans="3:4" x14ac:dyDescent="0.45">
      <c r="C1309"/>
      <c r="D1309"/>
    </row>
    <row r="1310" spans="3:4" x14ac:dyDescent="0.45">
      <c r="C1310"/>
      <c r="D1310"/>
    </row>
    <row r="1311" spans="3:4" x14ac:dyDescent="0.45">
      <c r="C1311"/>
      <c r="D1311"/>
    </row>
    <row r="1312" spans="3:4" x14ac:dyDescent="0.45">
      <c r="C1312"/>
      <c r="D1312"/>
    </row>
    <row r="1313" spans="3:4" x14ac:dyDescent="0.45">
      <c r="C1313"/>
      <c r="D1313"/>
    </row>
    <row r="1314" spans="3:4" x14ac:dyDescent="0.45">
      <c r="C1314"/>
      <c r="D1314"/>
    </row>
    <row r="1315" spans="3:4" x14ac:dyDescent="0.45">
      <c r="C1315"/>
      <c r="D1315"/>
    </row>
    <row r="1316" spans="3:4" x14ac:dyDescent="0.45">
      <c r="C1316"/>
      <c r="D1316"/>
    </row>
    <row r="1317" spans="3:4" x14ac:dyDescent="0.45">
      <c r="C1317"/>
      <c r="D1317"/>
    </row>
    <row r="1318" spans="3:4" x14ac:dyDescent="0.45">
      <c r="C1318"/>
      <c r="D1318"/>
    </row>
    <row r="1319" spans="3:4" x14ac:dyDescent="0.45">
      <c r="C1319"/>
      <c r="D1319"/>
    </row>
    <row r="1320" spans="3:4" x14ac:dyDescent="0.45">
      <c r="C1320"/>
      <c r="D1320"/>
    </row>
    <row r="1321" spans="3:4" x14ac:dyDescent="0.45">
      <c r="C1321"/>
      <c r="D1321"/>
    </row>
    <row r="1322" spans="3:4" x14ac:dyDescent="0.45">
      <c r="C1322"/>
      <c r="D1322"/>
    </row>
    <row r="1323" spans="3:4" x14ac:dyDescent="0.45">
      <c r="C1323"/>
      <c r="D1323"/>
    </row>
    <row r="1324" spans="3:4" x14ac:dyDescent="0.45">
      <c r="C1324"/>
      <c r="D1324"/>
    </row>
    <row r="1325" spans="3:4" x14ac:dyDescent="0.45">
      <c r="C1325"/>
      <c r="D1325"/>
    </row>
    <row r="1326" spans="3:4" x14ac:dyDescent="0.45">
      <c r="C1326"/>
      <c r="D1326"/>
    </row>
    <row r="1327" spans="3:4" x14ac:dyDescent="0.45">
      <c r="C1327"/>
      <c r="D1327"/>
    </row>
    <row r="1328" spans="3:4" x14ac:dyDescent="0.45">
      <c r="C1328"/>
      <c r="D1328"/>
    </row>
    <row r="1329" spans="3:4" x14ac:dyDescent="0.45">
      <c r="C1329"/>
      <c r="D1329"/>
    </row>
    <row r="1330" spans="3:4" x14ac:dyDescent="0.45">
      <c r="C1330"/>
      <c r="D1330"/>
    </row>
    <row r="1331" spans="3:4" x14ac:dyDescent="0.45">
      <c r="C1331"/>
      <c r="D1331"/>
    </row>
    <row r="1332" spans="3:4" x14ac:dyDescent="0.45">
      <c r="C1332"/>
      <c r="D1332"/>
    </row>
    <row r="1333" spans="3:4" x14ac:dyDescent="0.45">
      <c r="C1333"/>
      <c r="D1333"/>
    </row>
    <row r="1334" spans="3:4" x14ac:dyDescent="0.45">
      <c r="C1334"/>
      <c r="D1334"/>
    </row>
    <row r="1335" spans="3:4" x14ac:dyDescent="0.45">
      <c r="C1335"/>
      <c r="D1335"/>
    </row>
    <row r="1336" spans="3:4" x14ac:dyDescent="0.45">
      <c r="C1336"/>
      <c r="D1336"/>
    </row>
    <row r="1337" spans="3:4" x14ac:dyDescent="0.45">
      <c r="C1337"/>
      <c r="D1337"/>
    </row>
    <row r="1338" spans="3:4" x14ac:dyDescent="0.45">
      <c r="C1338"/>
      <c r="D1338"/>
    </row>
    <row r="1339" spans="3:4" x14ac:dyDescent="0.45">
      <c r="C1339"/>
      <c r="D1339"/>
    </row>
    <row r="1340" spans="3:4" x14ac:dyDescent="0.45">
      <c r="C1340"/>
      <c r="D1340"/>
    </row>
    <row r="1341" spans="3:4" x14ac:dyDescent="0.45">
      <c r="C1341"/>
      <c r="D1341"/>
    </row>
    <row r="1342" spans="3:4" x14ac:dyDescent="0.45">
      <c r="C1342"/>
      <c r="D1342"/>
    </row>
    <row r="1343" spans="3:4" x14ac:dyDescent="0.45">
      <c r="C1343"/>
      <c r="D1343"/>
    </row>
    <row r="1344" spans="3:4" x14ac:dyDescent="0.45">
      <c r="C1344"/>
      <c r="D1344"/>
    </row>
    <row r="1345" spans="3:4" x14ac:dyDescent="0.45">
      <c r="C1345"/>
      <c r="D1345"/>
    </row>
    <row r="1346" spans="3:4" x14ac:dyDescent="0.45">
      <c r="C1346"/>
      <c r="D1346"/>
    </row>
    <row r="1347" spans="3:4" x14ac:dyDescent="0.45">
      <c r="C1347"/>
      <c r="D1347"/>
    </row>
    <row r="1348" spans="3:4" x14ac:dyDescent="0.45">
      <c r="C1348"/>
      <c r="D1348"/>
    </row>
    <row r="1349" spans="3:4" x14ac:dyDescent="0.45">
      <c r="C1349"/>
      <c r="D1349"/>
    </row>
    <row r="1350" spans="3:4" x14ac:dyDescent="0.45">
      <c r="C1350"/>
      <c r="D1350"/>
    </row>
    <row r="1351" spans="3:4" x14ac:dyDescent="0.45">
      <c r="C1351"/>
      <c r="D1351"/>
    </row>
    <row r="1352" spans="3:4" x14ac:dyDescent="0.45">
      <c r="C1352"/>
      <c r="D1352"/>
    </row>
    <row r="1353" spans="3:4" x14ac:dyDescent="0.45">
      <c r="C1353"/>
      <c r="D1353"/>
    </row>
    <row r="1354" spans="3:4" x14ac:dyDescent="0.45">
      <c r="C1354"/>
      <c r="D1354"/>
    </row>
    <row r="1355" spans="3:4" x14ac:dyDescent="0.45">
      <c r="C1355"/>
      <c r="D1355"/>
    </row>
    <row r="1356" spans="3:4" x14ac:dyDescent="0.45">
      <c r="C1356"/>
      <c r="D1356"/>
    </row>
    <row r="1357" spans="3:4" x14ac:dyDescent="0.45">
      <c r="C1357"/>
      <c r="D1357"/>
    </row>
    <row r="1358" spans="3:4" x14ac:dyDescent="0.45">
      <c r="C1358"/>
      <c r="D1358"/>
    </row>
    <row r="1359" spans="3:4" x14ac:dyDescent="0.45">
      <c r="C1359"/>
      <c r="D1359"/>
    </row>
    <row r="1360" spans="3:4" x14ac:dyDescent="0.45">
      <c r="C1360"/>
      <c r="D1360"/>
    </row>
    <row r="1361" spans="3:4" x14ac:dyDescent="0.45">
      <c r="C1361"/>
      <c r="D1361"/>
    </row>
    <row r="1362" spans="3:4" x14ac:dyDescent="0.45">
      <c r="C1362"/>
      <c r="D1362"/>
    </row>
    <row r="1363" spans="3:4" x14ac:dyDescent="0.45">
      <c r="C1363"/>
      <c r="D1363"/>
    </row>
    <row r="1364" spans="3:4" x14ac:dyDescent="0.45">
      <c r="C1364"/>
      <c r="D1364"/>
    </row>
    <row r="1365" spans="3:4" x14ac:dyDescent="0.45">
      <c r="C1365"/>
      <c r="D1365"/>
    </row>
    <row r="1366" spans="3:4" x14ac:dyDescent="0.45">
      <c r="C1366"/>
      <c r="D1366"/>
    </row>
    <row r="1367" spans="3:4" x14ac:dyDescent="0.45">
      <c r="C1367"/>
      <c r="D1367"/>
    </row>
    <row r="1368" spans="3:4" x14ac:dyDescent="0.45">
      <c r="C1368"/>
      <c r="D1368"/>
    </row>
    <row r="1369" spans="3:4" x14ac:dyDescent="0.45">
      <c r="C1369"/>
      <c r="D1369"/>
    </row>
    <row r="1370" spans="3:4" x14ac:dyDescent="0.45">
      <c r="C1370"/>
      <c r="D1370"/>
    </row>
    <row r="1371" spans="3:4" x14ac:dyDescent="0.45">
      <c r="C1371"/>
      <c r="D1371"/>
    </row>
    <row r="1372" spans="3:4" x14ac:dyDescent="0.45">
      <c r="C1372"/>
      <c r="D1372"/>
    </row>
    <row r="1373" spans="3:4" x14ac:dyDescent="0.45">
      <c r="C1373"/>
      <c r="D1373"/>
    </row>
    <row r="1374" spans="3:4" x14ac:dyDescent="0.45">
      <c r="C1374"/>
      <c r="D1374"/>
    </row>
    <row r="1375" spans="3:4" x14ac:dyDescent="0.45">
      <c r="C1375"/>
      <c r="D1375"/>
    </row>
    <row r="1376" spans="3:4" x14ac:dyDescent="0.45">
      <c r="C1376"/>
      <c r="D1376"/>
    </row>
    <row r="1377" spans="3:4" x14ac:dyDescent="0.45">
      <c r="C1377"/>
      <c r="D1377"/>
    </row>
    <row r="1378" spans="3:4" x14ac:dyDescent="0.45">
      <c r="C1378"/>
      <c r="D1378"/>
    </row>
    <row r="1379" spans="3:4" x14ac:dyDescent="0.45">
      <c r="C1379"/>
      <c r="D1379"/>
    </row>
    <row r="1380" spans="3:4" x14ac:dyDescent="0.45">
      <c r="C1380"/>
      <c r="D1380"/>
    </row>
    <row r="1381" spans="3:4" x14ac:dyDescent="0.45">
      <c r="C1381"/>
      <c r="D1381"/>
    </row>
    <row r="1382" spans="3:4" x14ac:dyDescent="0.45">
      <c r="C1382"/>
      <c r="D1382"/>
    </row>
    <row r="1383" spans="3:4" x14ac:dyDescent="0.45">
      <c r="C1383"/>
      <c r="D1383"/>
    </row>
    <row r="1384" spans="3:4" x14ac:dyDescent="0.45">
      <c r="C1384"/>
      <c r="D1384"/>
    </row>
    <row r="1385" spans="3:4" x14ac:dyDescent="0.45">
      <c r="C1385"/>
      <c r="D1385"/>
    </row>
    <row r="1386" spans="3:4" x14ac:dyDescent="0.45">
      <c r="C1386"/>
      <c r="D1386"/>
    </row>
    <row r="1387" spans="3:4" x14ac:dyDescent="0.45">
      <c r="C1387"/>
      <c r="D1387"/>
    </row>
    <row r="1388" spans="3:4" x14ac:dyDescent="0.45">
      <c r="C1388"/>
      <c r="D1388"/>
    </row>
    <row r="1389" spans="3:4" x14ac:dyDescent="0.45">
      <c r="C1389"/>
      <c r="D1389"/>
    </row>
    <row r="1390" spans="3:4" x14ac:dyDescent="0.45">
      <c r="C1390"/>
      <c r="D1390"/>
    </row>
    <row r="1391" spans="3:4" x14ac:dyDescent="0.45">
      <c r="C1391"/>
      <c r="D1391"/>
    </row>
    <row r="1392" spans="3:4" x14ac:dyDescent="0.45">
      <c r="C1392"/>
      <c r="D1392"/>
    </row>
    <row r="1393" spans="3:4" x14ac:dyDescent="0.45">
      <c r="C1393"/>
      <c r="D1393"/>
    </row>
    <row r="1394" spans="3:4" x14ac:dyDescent="0.45">
      <c r="C1394"/>
      <c r="D1394"/>
    </row>
    <row r="1395" spans="3:4" x14ac:dyDescent="0.45">
      <c r="C1395"/>
      <c r="D1395"/>
    </row>
    <row r="1396" spans="3:4" x14ac:dyDescent="0.45">
      <c r="C1396"/>
      <c r="D1396"/>
    </row>
    <row r="1397" spans="3:4" x14ac:dyDescent="0.45">
      <c r="C1397"/>
      <c r="D1397"/>
    </row>
    <row r="1398" spans="3:4" x14ac:dyDescent="0.45">
      <c r="C1398"/>
      <c r="D1398"/>
    </row>
    <row r="1399" spans="3:4" x14ac:dyDescent="0.45">
      <c r="C1399"/>
      <c r="D1399"/>
    </row>
    <row r="1400" spans="3:4" x14ac:dyDescent="0.45">
      <c r="C1400"/>
      <c r="D1400"/>
    </row>
    <row r="1401" spans="3:4" x14ac:dyDescent="0.45">
      <c r="C1401"/>
      <c r="D1401"/>
    </row>
    <row r="1402" spans="3:4" x14ac:dyDescent="0.45">
      <c r="C1402"/>
      <c r="D1402"/>
    </row>
    <row r="1403" spans="3:4" x14ac:dyDescent="0.45">
      <c r="C1403"/>
      <c r="D1403"/>
    </row>
    <row r="1404" spans="3:4" x14ac:dyDescent="0.45">
      <c r="C1404"/>
      <c r="D1404"/>
    </row>
    <row r="1405" spans="3:4" x14ac:dyDescent="0.45">
      <c r="C1405"/>
      <c r="D1405"/>
    </row>
    <row r="1406" spans="3:4" x14ac:dyDescent="0.45">
      <c r="C1406"/>
      <c r="D1406"/>
    </row>
    <row r="1407" spans="3:4" x14ac:dyDescent="0.45">
      <c r="C1407"/>
      <c r="D1407"/>
    </row>
    <row r="1408" spans="3:4" x14ac:dyDescent="0.45">
      <c r="C1408"/>
      <c r="D1408"/>
    </row>
    <row r="1409" spans="3:4" x14ac:dyDescent="0.45">
      <c r="C1409"/>
      <c r="D1409"/>
    </row>
    <row r="1410" spans="3:4" x14ac:dyDescent="0.45">
      <c r="C1410"/>
      <c r="D1410"/>
    </row>
    <row r="1411" spans="3:4" x14ac:dyDescent="0.45">
      <c r="C1411"/>
      <c r="D1411"/>
    </row>
    <row r="1412" spans="3:4" x14ac:dyDescent="0.45">
      <c r="C1412"/>
      <c r="D1412"/>
    </row>
    <row r="1413" spans="3:4" x14ac:dyDescent="0.45">
      <c r="C1413"/>
      <c r="D1413"/>
    </row>
    <row r="1414" spans="3:4" x14ac:dyDescent="0.45">
      <c r="C1414"/>
      <c r="D1414"/>
    </row>
    <row r="1415" spans="3:4" x14ac:dyDescent="0.45">
      <c r="C1415"/>
      <c r="D1415"/>
    </row>
    <row r="1416" spans="3:4" x14ac:dyDescent="0.45">
      <c r="C1416"/>
      <c r="D1416"/>
    </row>
    <row r="1417" spans="3:4" x14ac:dyDescent="0.45">
      <c r="C1417"/>
      <c r="D1417"/>
    </row>
    <row r="1418" spans="3:4" x14ac:dyDescent="0.45">
      <c r="C1418"/>
      <c r="D1418"/>
    </row>
    <row r="1419" spans="3:4" x14ac:dyDescent="0.45">
      <c r="C1419"/>
      <c r="D1419"/>
    </row>
    <row r="1420" spans="3:4" x14ac:dyDescent="0.45">
      <c r="C1420"/>
      <c r="D1420"/>
    </row>
    <row r="1421" spans="3:4" x14ac:dyDescent="0.45">
      <c r="C1421"/>
      <c r="D1421"/>
    </row>
    <row r="1422" spans="3:4" x14ac:dyDescent="0.45">
      <c r="C1422"/>
      <c r="D1422"/>
    </row>
    <row r="1423" spans="3:4" x14ac:dyDescent="0.45">
      <c r="C1423"/>
      <c r="D1423"/>
    </row>
    <row r="1424" spans="3:4" x14ac:dyDescent="0.45">
      <c r="C1424"/>
      <c r="D1424"/>
    </row>
    <row r="1425" spans="3:4" x14ac:dyDescent="0.45">
      <c r="C1425"/>
      <c r="D1425"/>
    </row>
    <row r="1426" spans="3:4" x14ac:dyDescent="0.45">
      <c r="C1426"/>
      <c r="D1426"/>
    </row>
    <row r="1427" spans="3:4" x14ac:dyDescent="0.45">
      <c r="C1427"/>
      <c r="D1427"/>
    </row>
    <row r="1428" spans="3:4" x14ac:dyDescent="0.45">
      <c r="C1428"/>
      <c r="D1428"/>
    </row>
    <row r="1429" spans="3:4" x14ac:dyDescent="0.45">
      <c r="C1429"/>
      <c r="D1429"/>
    </row>
    <row r="1430" spans="3:4" x14ac:dyDescent="0.45">
      <c r="C1430"/>
      <c r="D1430"/>
    </row>
    <row r="1431" spans="3:4" x14ac:dyDescent="0.45">
      <c r="C1431"/>
      <c r="D1431"/>
    </row>
    <row r="1432" spans="3:4" x14ac:dyDescent="0.45">
      <c r="C1432"/>
      <c r="D1432"/>
    </row>
    <row r="1433" spans="3:4" x14ac:dyDescent="0.45">
      <c r="C1433"/>
      <c r="D1433"/>
    </row>
    <row r="1434" spans="3:4" x14ac:dyDescent="0.45">
      <c r="C1434"/>
      <c r="D1434"/>
    </row>
    <row r="1435" spans="3:4" x14ac:dyDescent="0.45">
      <c r="C1435"/>
      <c r="D1435"/>
    </row>
    <row r="1436" spans="3:4" x14ac:dyDescent="0.45">
      <c r="C1436"/>
      <c r="D1436"/>
    </row>
    <row r="1437" spans="3:4" x14ac:dyDescent="0.45">
      <c r="C1437"/>
      <c r="D1437"/>
    </row>
    <row r="1438" spans="3:4" x14ac:dyDescent="0.45">
      <c r="C1438"/>
      <c r="D1438"/>
    </row>
    <row r="1439" spans="3:4" x14ac:dyDescent="0.45">
      <c r="C1439"/>
      <c r="D1439"/>
    </row>
    <row r="1440" spans="3:4" x14ac:dyDescent="0.45">
      <c r="C1440"/>
      <c r="D1440"/>
    </row>
    <row r="1441" spans="3:4" x14ac:dyDescent="0.45">
      <c r="C1441"/>
      <c r="D1441"/>
    </row>
    <row r="1442" spans="3:4" x14ac:dyDescent="0.45">
      <c r="C1442"/>
      <c r="D1442"/>
    </row>
    <row r="1443" spans="3:4" x14ac:dyDescent="0.45">
      <c r="C1443"/>
      <c r="D1443"/>
    </row>
    <row r="1444" spans="3:4" x14ac:dyDescent="0.45">
      <c r="C1444"/>
      <c r="D1444"/>
    </row>
    <row r="1445" spans="3:4" x14ac:dyDescent="0.45">
      <c r="C1445"/>
      <c r="D1445"/>
    </row>
    <row r="1446" spans="3:4" x14ac:dyDescent="0.45">
      <c r="C1446"/>
      <c r="D1446"/>
    </row>
    <row r="1447" spans="3:4" x14ac:dyDescent="0.45">
      <c r="C1447"/>
      <c r="D1447"/>
    </row>
    <row r="1448" spans="3:4" x14ac:dyDescent="0.45">
      <c r="C1448"/>
      <c r="D1448"/>
    </row>
    <row r="1449" spans="3:4" x14ac:dyDescent="0.45">
      <c r="C1449"/>
      <c r="D1449"/>
    </row>
    <row r="1450" spans="3:4" x14ac:dyDescent="0.45">
      <c r="C1450"/>
      <c r="D1450"/>
    </row>
    <row r="1451" spans="3:4" x14ac:dyDescent="0.45">
      <c r="C1451"/>
      <c r="D1451"/>
    </row>
    <row r="1452" spans="3:4" x14ac:dyDescent="0.45">
      <c r="C1452"/>
      <c r="D1452"/>
    </row>
    <row r="1453" spans="3:4" x14ac:dyDescent="0.45">
      <c r="C1453"/>
      <c r="D1453"/>
    </row>
    <row r="1454" spans="3:4" x14ac:dyDescent="0.45">
      <c r="C1454"/>
      <c r="D1454"/>
    </row>
    <row r="1455" spans="3:4" x14ac:dyDescent="0.45">
      <c r="C1455"/>
      <c r="D1455"/>
    </row>
    <row r="1456" spans="3:4" x14ac:dyDescent="0.45">
      <c r="C1456"/>
      <c r="D1456"/>
    </row>
    <row r="1457" spans="3:4" x14ac:dyDescent="0.45">
      <c r="C1457"/>
      <c r="D1457"/>
    </row>
    <row r="1458" spans="3:4" x14ac:dyDescent="0.45">
      <c r="C1458"/>
      <c r="D1458"/>
    </row>
    <row r="1459" spans="3:4" x14ac:dyDescent="0.45">
      <c r="C1459"/>
      <c r="D1459"/>
    </row>
    <row r="1460" spans="3:4" x14ac:dyDescent="0.45">
      <c r="C1460"/>
      <c r="D1460"/>
    </row>
    <row r="1461" spans="3:4" x14ac:dyDescent="0.45">
      <c r="C1461"/>
      <c r="D1461"/>
    </row>
    <row r="1462" spans="3:4" x14ac:dyDescent="0.45">
      <c r="C1462"/>
      <c r="D1462"/>
    </row>
    <row r="1463" spans="3:4" x14ac:dyDescent="0.45">
      <c r="C1463"/>
      <c r="D1463"/>
    </row>
    <row r="1464" spans="3:4" x14ac:dyDescent="0.45">
      <c r="C1464"/>
      <c r="D1464"/>
    </row>
    <row r="1465" spans="3:4" x14ac:dyDescent="0.45">
      <c r="C1465"/>
      <c r="D1465"/>
    </row>
    <row r="1466" spans="3:4" x14ac:dyDescent="0.45">
      <c r="C1466"/>
      <c r="D1466"/>
    </row>
    <row r="1467" spans="3:4" x14ac:dyDescent="0.45">
      <c r="C1467"/>
      <c r="D1467"/>
    </row>
    <row r="1468" spans="3:4" x14ac:dyDescent="0.45">
      <c r="C1468"/>
      <c r="D1468"/>
    </row>
    <row r="1469" spans="3:4" x14ac:dyDescent="0.45">
      <c r="C1469"/>
      <c r="D1469"/>
    </row>
    <row r="1470" spans="3:4" x14ac:dyDescent="0.45">
      <c r="C1470"/>
      <c r="D1470"/>
    </row>
    <row r="1471" spans="3:4" x14ac:dyDescent="0.45">
      <c r="C1471"/>
      <c r="D1471"/>
    </row>
    <row r="1472" spans="3:4" x14ac:dyDescent="0.45">
      <c r="C1472"/>
      <c r="D1472"/>
    </row>
    <row r="1473" spans="3:4" x14ac:dyDescent="0.45">
      <c r="C1473"/>
      <c r="D1473"/>
    </row>
    <row r="1474" spans="3:4" x14ac:dyDescent="0.45">
      <c r="C1474"/>
      <c r="D1474"/>
    </row>
    <row r="1475" spans="3:4" x14ac:dyDescent="0.45">
      <c r="C1475"/>
      <c r="D1475"/>
    </row>
    <row r="1476" spans="3:4" x14ac:dyDescent="0.45">
      <c r="C1476"/>
      <c r="D1476"/>
    </row>
    <row r="1477" spans="3:4" x14ac:dyDescent="0.45">
      <c r="C1477"/>
      <c r="D1477"/>
    </row>
    <row r="1478" spans="3:4" x14ac:dyDescent="0.45">
      <c r="C1478"/>
      <c r="D1478"/>
    </row>
    <row r="1479" spans="3:4" x14ac:dyDescent="0.45">
      <c r="C1479"/>
      <c r="D1479"/>
    </row>
    <row r="1480" spans="3:4" x14ac:dyDescent="0.45">
      <c r="C1480"/>
      <c r="D1480"/>
    </row>
    <row r="1481" spans="3:4" x14ac:dyDescent="0.45">
      <c r="C1481"/>
      <c r="D1481"/>
    </row>
    <row r="1482" spans="3:4" x14ac:dyDescent="0.45">
      <c r="C1482"/>
      <c r="D1482"/>
    </row>
    <row r="1483" spans="3:4" x14ac:dyDescent="0.45">
      <c r="C1483"/>
      <c r="D1483"/>
    </row>
    <row r="1484" spans="3:4" x14ac:dyDescent="0.45">
      <c r="C1484"/>
      <c r="D1484"/>
    </row>
    <row r="1485" spans="3:4" x14ac:dyDescent="0.45">
      <c r="C1485"/>
      <c r="D1485"/>
    </row>
    <row r="1486" spans="3:4" x14ac:dyDescent="0.45">
      <c r="C1486"/>
      <c r="D1486"/>
    </row>
    <row r="1487" spans="3:4" x14ac:dyDescent="0.45">
      <c r="C1487"/>
      <c r="D1487"/>
    </row>
    <row r="1488" spans="3:4" x14ac:dyDescent="0.45">
      <c r="C1488"/>
      <c r="D1488"/>
    </row>
    <row r="1489" spans="3:4" x14ac:dyDescent="0.45">
      <c r="C1489"/>
      <c r="D1489"/>
    </row>
    <row r="1490" spans="3:4" x14ac:dyDescent="0.45">
      <c r="C1490"/>
      <c r="D1490"/>
    </row>
    <row r="1491" spans="3:4" x14ac:dyDescent="0.45">
      <c r="C1491"/>
      <c r="D1491"/>
    </row>
    <row r="1492" spans="3:4" x14ac:dyDescent="0.45">
      <c r="C1492"/>
      <c r="D1492"/>
    </row>
    <row r="1493" spans="3:4" x14ac:dyDescent="0.45">
      <c r="C1493"/>
      <c r="D1493"/>
    </row>
    <row r="1494" spans="3:4" x14ac:dyDescent="0.45">
      <c r="C1494"/>
      <c r="D1494"/>
    </row>
    <row r="1495" spans="3:4" x14ac:dyDescent="0.45">
      <c r="C1495"/>
      <c r="D1495"/>
    </row>
    <row r="1496" spans="3:4" x14ac:dyDescent="0.45">
      <c r="C1496"/>
      <c r="D1496"/>
    </row>
    <row r="1497" spans="3:4" x14ac:dyDescent="0.45">
      <c r="C1497"/>
      <c r="D1497"/>
    </row>
    <row r="1498" spans="3:4" x14ac:dyDescent="0.45">
      <c r="C1498"/>
      <c r="D1498"/>
    </row>
    <row r="1499" spans="3:4" x14ac:dyDescent="0.45">
      <c r="C1499"/>
      <c r="D1499"/>
    </row>
    <row r="1500" spans="3:4" x14ac:dyDescent="0.45">
      <c r="C1500"/>
      <c r="D1500"/>
    </row>
    <row r="1501" spans="3:4" x14ac:dyDescent="0.45">
      <c r="C1501"/>
      <c r="D1501"/>
    </row>
    <row r="1502" spans="3:4" x14ac:dyDescent="0.45">
      <c r="C1502"/>
      <c r="D1502"/>
    </row>
    <row r="1503" spans="3:4" x14ac:dyDescent="0.45">
      <c r="C1503"/>
      <c r="D1503"/>
    </row>
    <row r="1504" spans="3:4" x14ac:dyDescent="0.45">
      <c r="C1504"/>
      <c r="D1504"/>
    </row>
    <row r="1505" spans="3:4" x14ac:dyDescent="0.45">
      <c r="C1505"/>
      <c r="D1505"/>
    </row>
    <row r="1506" spans="3:4" x14ac:dyDescent="0.45">
      <c r="C1506"/>
      <c r="D1506"/>
    </row>
    <row r="1507" spans="3:4" x14ac:dyDescent="0.45">
      <c r="C1507"/>
      <c r="D1507"/>
    </row>
    <row r="1508" spans="3:4" x14ac:dyDescent="0.45">
      <c r="C1508"/>
      <c r="D1508"/>
    </row>
    <row r="1509" spans="3:4" x14ac:dyDescent="0.45">
      <c r="C1509"/>
      <c r="D1509"/>
    </row>
    <row r="1510" spans="3:4" x14ac:dyDescent="0.45">
      <c r="C1510"/>
      <c r="D1510"/>
    </row>
    <row r="1511" spans="3:4" x14ac:dyDescent="0.45">
      <c r="C1511"/>
      <c r="D1511"/>
    </row>
    <row r="1512" spans="3:4" x14ac:dyDescent="0.45">
      <c r="C1512"/>
      <c r="D1512"/>
    </row>
    <row r="1513" spans="3:4" x14ac:dyDescent="0.45">
      <c r="C1513"/>
      <c r="D1513"/>
    </row>
    <row r="1514" spans="3:4" x14ac:dyDescent="0.45">
      <c r="C1514"/>
      <c r="D1514"/>
    </row>
    <row r="1515" spans="3:4" x14ac:dyDescent="0.45">
      <c r="C1515"/>
      <c r="D1515"/>
    </row>
    <row r="1516" spans="3:4" x14ac:dyDescent="0.45">
      <c r="C1516"/>
      <c r="D1516"/>
    </row>
    <row r="1517" spans="3:4" x14ac:dyDescent="0.45">
      <c r="C1517"/>
      <c r="D1517"/>
    </row>
    <row r="1518" spans="3:4" x14ac:dyDescent="0.45">
      <c r="C1518"/>
      <c r="D1518"/>
    </row>
    <row r="1519" spans="3:4" x14ac:dyDescent="0.45">
      <c r="C1519"/>
      <c r="D1519"/>
    </row>
    <row r="1520" spans="3:4" x14ac:dyDescent="0.45">
      <c r="C1520"/>
      <c r="D1520"/>
    </row>
    <row r="1521" spans="3:4" x14ac:dyDescent="0.45">
      <c r="C1521"/>
      <c r="D1521"/>
    </row>
    <row r="1522" spans="3:4" x14ac:dyDescent="0.45">
      <c r="C1522"/>
      <c r="D1522"/>
    </row>
    <row r="1523" spans="3:4" x14ac:dyDescent="0.45">
      <c r="C1523"/>
      <c r="D1523"/>
    </row>
    <row r="1524" spans="3:4" x14ac:dyDescent="0.45">
      <c r="C1524"/>
      <c r="D1524"/>
    </row>
    <row r="1525" spans="3:4" x14ac:dyDescent="0.45">
      <c r="C1525"/>
      <c r="D1525"/>
    </row>
    <row r="1526" spans="3:4" x14ac:dyDescent="0.45">
      <c r="C1526"/>
      <c r="D1526"/>
    </row>
    <row r="1527" spans="3:4" x14ac:dyDescent="0.45">
      <c r="C1527"/>
      <c r="D1527"/>
    </row>
    <row r="1528" spans="3:4" x14ac:dyDescent="0.45">
      <c r="C1528"/>
      <c r="D1528"/>
    </row>
    <row r="1529" spans="3:4" x14ac:dyDescent="0.45">
      <c r="C1529"/>
      <c r="D1529"/>
    </row>
    <row r="1530" spans="3:4" x14ac:dyDescent="0.45">
      <c r="C1530"/>
      <c r="D1530"/>
    </row>
    <row r="1531" spans="3:4" x14ac:dyDescent="0.45">
      <c r="C1531"/>
      <c r="D1531"/>
    </row>
    <row r="1532" spans="3:4" x14ac:dyDescent="0.45">
      <c r="C1532"/>
      <c r="D1532"/>
    </row>
    <row r="1533" spans="3:4" x14ac:dyDescent="0.45">
      <c r="C1533"/>
      <c r="D1533"/>
    </row>
    <row r="1534" spans="3:4" x14ac:dyDescent="0.45">
      <c r="C1534"/>
      <c r="D1534"/>
    </row>
    <row r="1535" spans="3:4" x14ac:dyDescent="0.45">
      <c r="C1535"/>
      <c r="D1535"/>
    </row>
    <row r="1536" spans="3:4" x14ac:dyDescent="0.45">
      <c r="C1536"/>
      <c r="D1536"/>
    </row>
    <row r="1537" spans="3:4" x14ac:dyDescent="0.45">
      <c r="C1537"/>
      <c r="D1537"/>
    </row>
    <row r="1538" spans="3:4" x14ac:dyDescent="0.45">
      <c r="C1538"/>
      <c r="D1538"/>
    </row>
    <row r="1539" spans="3:4" x14ac:dyDescent="0.45">
      <c r="C1539"/>
      <c r="D1539"/>
    </row>
    <row r="1540" spans="3:4" x14ac:dyDescent="0.45">
      <c r="C1540"/>
      <c r="D1540"/>
    </row>
    <row r="1541" spans="3:4" x14ac:dyDescent="0.45">
      <c r="C1541"/>
      <c r="D1541"/>
    </row>
    <row r="1542" spans="3:4" x14ac:dyDescent="0.45">
      <c r="C1542"/>
      <c r="D1542"/>
    </row>
    <row r="1543" spans="3:4" x14ac:dyDescent="0.45">
      <c r="C1543"/>
      <c r="D1543"/>
    </row>
    <row r="1544" spans="3:4" x14ac:dyDescent="0.45">
      <c r="C1544"/>
      <c r="D1544"/>
    </row>
    <row r="1545" spans="3:4" x14ac:dyDescent="0.45">
      <c r="C1545"/>
      <c r="D1545"/>
    </row>
    <row r="1546" spans="3:4" x14ac:dyDescent="0.45">
      <c r="C1546"/>
      <c r="D1546"/>
    </row>
    <row r="1547" spans="3:4" x14ac:dyDescent="0.45">
      <c r="C1547"/>
      <c r="D1547"/>
    </row>
    <row r="1548" spans="3:4" x14ac:dyDescent="0.45">
      <c r="C1548"/>
      <c r="D1548"/>
    </row>
    <row r="1549" spans="3:4" x14ac:dyDescent="0.45">
      <c r="C1549"/>
      <c r="D1549"/>
    </row>
    <row r="1550" spans="3:4" x14ac:dyDescent="0.45">
      <c r="C1550"/>
      <c r="D1550"/>
    </row>
    <row r="1551" spans="3:4" x14ac:dyDescent="0.45">
      <c r="C1551"/>
      <c r="D1551"/>
    </row>
    <row r="1552" spans="3:4" x14ac:dyDescent="0.45">
      <c r="C1552"/>
      <c r="D1552"/>
    </row>
    <row r="1553" spans="3:4" x14ac:dyDescent="0.45">
      <c r="C1553"/>
      <c r="D1553"/>
    </row>
    <row r="1554" spans="3:4" x14ac:dyDescent="0.45">
      <c r="C1554"/>
      <c r="D1554"/>
    </row>
    <row r="1555" spans="3:4" x14ac:dyDescent="0.45">
      <c r="C1555"/>
      <c r="D1555"/>
    </row>
    <row r="1556" spans="3:4" x14ac:dyDescent="0.45">
      <c r="C1556"/>
      <c r="D1556"/>
    </row>
    <row r="1557" spans="3:4" x14ac:dyDescent="0.45">
      <c r="C1557"/>
      <c r="D1557"/>
    </row>
    <row r="1558" spans="3:4" x14ac:dyDescent="0.45">
      <c r="C1558"/>
      <c r="D1558"/>
    </row>
    <row r="1559" spans="3:4" x14ac:dyDescent="0.45">
      <c r="C1559"/>
      <c r="D1559"/>
    </row>
    <row r="1560" spans="3:4" x14ac:dyDescent="0.45">
      <c r="C1560"/>
      <c r="D1560"/>
    </row>
    <row r="1561" spans="3:4" x14ac:dyDescent="0.45">
      <c r="C1561"/>
      <c r="D1561"/>
    </row>
    <row r="1562" spans="3:4" x14ac:dyDescent="0.45">
      <c r="C1562"/>
      <c r="D1562"/>
    </row>
    <row r="1563" spans="3:4" x14ac:dyDescent="0.45">
      <c r="C1563"/>
      <c r="D1563"/>
    </row>
    <row r="1564" spans="3:4" x14ac:dyDescent="0.45">
      <c r="C1564"/>
      <c r="D1564"/>
    </row>
    <row r="1565" spans="3:4" x14ac:dyDescent="0.45">
      <c r="C1565"/>
      <c r="D1565"/>
    </row>
    <row r="1566" spans="3:4" x14ac:dyDescent="0.45">
      <c r="C1566"/>
      <c r="D1566"/>
    </row>
    <row r="1567" spans="3:4" x14ac:dyDescent="0.45">
      <c r="C1567"/>
      <c r="D1567"/>
    </row>
    <row r="1568" spans="3:4" x14ac:dyDescent="0.45">
      <c r="C1568"/>
      <c r="D1568"/>
    </row>
    <row r="1569" spans="3:4" x14ac:dyDescent="0.45">
      <c r="C1569"/>
      <c r="D1569"/>
    </row>
    <row r="1570" spans="3:4" x14ac:dyDescent="0.45">
      <c r="C1570"/>
      <c r="D1570"/>
    </row>
    <row r="1571" spans="3:4" x14ac:dyDescent="0.45">
      <c r="C1571"/>
      <c r="D1571"/>
    </row>
    <row r="1572" spans="3:4" x14ac:dyDescent="0.45">
      <c r="C1572"/>
      <c r="D1572"/>
    </row>
    <row r="1573" spans="3:4" x14ac:dyDescent="0.45">
      <c r="C1573"/>
      <c r="D1573"/>
    </row>
    <row r="1574" spans="3:4" x14ac:dyDescent="0.45">
      <c r="C1574"/>
      <c r="D1574"/>
    </row>
    <row r="1575" spans="3:4" x14ac:dyDescent="0.45">
      <c r="C1575"/>
      <c r="D1575"/>
    </row>
    <row r="1576" spans="3:4" x14ac:dyDescent="0.45">
      <c r="C1576"/>
      <c r="D1576"/>
    </row>
    <row r="1577" spans="3:4" x14ac:dyDescent="0.45">
      <c r="C1577"/>
      <c r="D1577"/>
    </row>
    <row r="1578" spans="3:4" x14ac:dyDescent="0.45">
      <c r="C1578"/>
      <c r="D1578"/>
    </row>
    <row r="1579" spans="3:4" x14ac:dyDescent="0.45">
      <c r="C1579"/>
      <c r="D1579"/>
    </row>
    <row r="1580" spans="3:4" x14ac:dyDescent="0.45">
      <c r="C1580"/>
      <c r="D1580"/>
    </row>
    <row r="1581" spans="3:4" x14ac:dyDescent="0.45">
      <c r="C1581"/>
      <c r="D1581"/>
    </row>
    <row r="1582" spans="3:4" x14ac:dyDescent="0.45">
      <c r="C1582"/>
      <c r="D1582"/>
    </row>
    <row r="1583" spans="3:4" x14ac:dyDescent="0.45">
      <c r="C1583"/>
      <c r="D1583"/>
    </row>
    <row r="1584" spans="3:4" x14ac:dyDescent="0.45">
      <c r="C1584"/>
      <c r="D1584"/>
    </row>
    <row r="1585" spans="3:4" x14ac:dyDescent="0.45">
      <c r="C1585"/>
      <c r="D1585"/>
    </row>
    <row r="1586" spans="3:4" x14ac:dyDescent="0.45">
      <c r="C1586"/>
      <c r="D1586"/>
    </row>
    <row r="1587" spans="3:4" x14ac:dyDescent="0.45">
      <c r="C1587"/>
      <c r="D1587"/>
    </row>
    <row r="1588" spans="3:4" x14ac:dyDescent="0.45">
      <c r="C1588"/>
      <c r="D1588"/>
    </row>
    <row r="1589" spans="3:4" x14ac:dyDescent="0.45">
      <c r="C1589"/>
      <c r="D1589"/>
    </row>
    <row r="1590" spans="3:4" x14ac:dyDescent="0.45">
      <c r="C1590"/>
      <c r="D1590"/>
    </row>
    <row r="1591" spans="3:4" x14ac:dyDescent="0.45">
      <c r="C1591"/>
      <c r="D1591"/>
    </row>
    <row r="1592" spans="3:4" x14ac:dyDescent="0.45">
      <c r="C1592"/>
      <c r="D1592"/>
    </row>
    <row r="1593" spans="3:4" x14ac:dyDescent="0.45">
      <c r="C1593"/>
      <c r="D1593"/>
    </row>
    <row r="1594" spans="3:4" x14ac:dyDescent="0.45">
      <c r="C1594"/>
      <c r="D1594"/>
    </row>
    <row r="1595" spans="3:4" x14ac:dyDescent="0.45">
      <c r="C1595"/>
      <c r="D1595"/>
    </row>
    <row r="1596" spans="3:4" x14ac:dyDescent="0.45">
      <c r="C1596"/>
      <c r="D1596"/>
    </row>
    <row r="1597" spans="3:4" x14ac:dyDescent="0.45">
      <c r="C1597"/>
      <c r="D1597"/>
    </row>
    <row r="1598" spans="3:4" x14ac:dyDescent="0.45">
      <c r="C1598"/>
      <c r="D1598"/>
    </row>
    <row r="1599" spans="3:4" x14ac:dyDescent="0.45">
      <c r="C1599"/>
      <c r="D1599"/>
    </row>
    <row r="1600" spans="3:4" x14ac:dyDescent="0.45">
      <c r="C1600"/>
      <c r="D1600"/>
    </row>
    <row r="1601" spans="3:4" x14ac:dyDescent="0.45">
      <c r="C1601"/>
      <c r="D1601"/>
    </row>
    <row r="1602" spans="3:4" x14ac:dyDescent="0.45">
      <c r="C1602"/>
      <c r="D1602"/>
    </row>
    <row r="1603" spans="3:4" x14ac:dyDescent="0.45">
      <c r="C1603"/>
      <c r="D1603"/>
    </row>
    <row r="1604" spans="3:4" x14ac:dyDescent="0.45">
      <c r="C1604"/>
      <c r="D1604"/>
    </row>
    <row r="1605" spans="3:4" x14ac:dyDescent="0.45">
      <c r="C1605"/>
      <c r="D1605"/>
    </row>
    <row r="1606" spans="3:4" x14ac:dyDescent="0.45">
      <c r="C1606"/>
      <c r="D1606"/>
    </row>
    <row r="1607" spans="3:4" x14ac:dyDescent="0.45">
      <c r="C1607"/>
      <c r="D1607"/>
    </row>
    <row r="1608" spans="3:4" x14ac:dyDescent="0.45">
      <c r="C1608"/>
      <c r="D1608"/>
    </row>
    <row r="1609" spans="3:4" x14ac:dyDescent="0.45">
      <c r="C1609"/>
      <c r="D1609"/>
    </row>
    <row r="1610" spans="3:4" x14ac:dyDescent="0.45">
      <c r="C1610"/>
      <c r="D1610"/>
    </row>
    <row r="1611" spans="3:4" x14ac:dyDescent="0.45">
      <c r="C1611"/>
      <c r="D1611"/>
    </row>
    <row r="1612" spans="3:4" x14ac:dyDescent="0.45">
      <c r="C1612"/>
      <c r="D1612"/>
    </row>
    <row r="1613" spans="3:4" x14ac:dyDescent="0.45">
      <c r="C1613"/>
      <c r="D1613"/>
    </row>
    <row r="1614" spans="3:4" x14ac:dyDescent="0.45">
      <c r="C1614"/>
      <c r="D1614"/>
    </row>
    <row r="1615" spans="3:4" x14ac:dyDescent="0.45">
      <c r="C1615"/>
      <c r="D1615"/>
    </row>
    <row r="1616" spans="3:4" x14ac:dyDescent="0.45">
      <c r="C1616"/>
      <c r="D1616"/>
    </row>
    <row r="1617" spans="3:4" x14ac:dyDescent="0.45">
      <c r="C1617"/>
      <c r="D1617"/>
    </row>
    <row r="1618" spans="3:4" x14ac:dyDescent="0.45">
      <c r="C1618"/>
      <c r="D1618"/>
    </row>
    <row r="1619" spans="3:4" x14ac:dyDescent="0.45">
      <c r="C1619"/>
      <c r="D1619"/>
    </row>
    <row r="1620" spans="3:4" x14ac:dyDescent="0.45">
      <c r="C1620"/>
      <c r="D1620"/>
    </row>
    <row r="1621" spans="3:4" x14ac:dyDescent="0.45">
      <c r="C1621"/>
      <c r="D1621"/>
    </row>
    <row r="1622" spans="3:4" x14ac:dyDescent="0.45">
      <c r="C1622"/>
      <c r="D1622"/>
    </row>
    <row r="1623" spans="3:4" x14ac:dyDescent="0.45">
      <c r="C1623"/>
      <c r="D1623"/>
    </row>
    <row r="1624" spans="3:4" x14ac:dyDescent="0.45">
      <c r="C1624"/>
      <c r="D1624"/>
    </row>
    <row r="1625" spans="3:4" x14ac:dyDescent="0.45">
      <c r="C1625"/>
      <c r="D1625"/>
    </row>
    <row r="1626" spans="3:4" x14ac:dyDescent="0.45">
      <c r="C1626"/>
      <c r="D1626"/>
    </row>
    <row r="1627" spans="3:4" x14ac:dyDescent="0.45">
      <c r="C1627"/>
      <c r="D1627"/>
    </row>
    <row r="1628" spans="3:4" x14ac:dyDescent="0.45">
      <c r="C1628"/>
      <c r="D1628"/>
    </row>
    <row r="1629" spans="3:4" x14ac:dyDescent="0.45">
      <c r="C1629"/>
      <c r="D1629"/>
    </row>
    <row r="1630" spans="3:4" x14ac:dyDescent="0.45">
      <c r="C1630"/>
      <c r="D1630"/>
    </row>
    <row r="1631" spans="3:4" x14ac:dyDescent="0.45">
      <c r="C1631"/>
      <c r="D1631"/>
    </row>
    <row r="1632" spans="3:4" x14ac:dyDescent="0.45">
      <c r="C1632"/>
      <c r="D1632"/>
    </row>
    <row r="1633" spans="3:4" x14ac:dyDescent="0.45">
      <c r="C1633"/>
      <c r="D1633"/>
    </row>
    <row r="1634" spans="3:4" x14ac:dyDescent="0.45">
      <c r="C1634"/>
      <c r="D1634"/>
    </row>
    <row r="1635" spans="3:4" x14ac:dyDescent="0.45">
      <c r="C1635"/>
      <c r="D1635"/>
    </row>
    <row r="1636" spans="3:4" x14ac:dyDescent="0.45">
      <c r="C1636"/>
      <c r="D1636"/>
    </row>
    <row r="1637" spans="3:4" x14ac:dyDescent="0.45">
      <c r="C1637"/>
      <c r="D1637"/>
    </row>
    <row r="1638" spans="3:4" x14ac:dyDescent="0.45">
      <c r="C1638"/>
      <c r="D1638"/>
    </row>
    <row r="1639" spans="3:4" x14ac:dyDescent="0.45">
      <c r="C1639"/>
      <c r="D1639"/>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87AB-2E85-48BC-8884-7C1059AAE415}">
  <dimension ref="A1:Q532"/>
  <sheetViews>
    <sheetView tabSelected="1" workbookViewId="0">
      <pane ySplit="1" topLeftCell="A36" activePane="bottomLeft" state="frozen"/>
      <selection pane="bottomLeft" activeCell="F32" sqref="F32:F33"/>
    </sheetView>
  </sheetViews>
  <sheetFormatPr defaultRowHeight="14.25" x14ac:dyDescent="0.45"/>
  <cols>
    <col min="1" max="1" width="8.6640625" style="8"/>
    <col min="2" max="2" width="88" style="39" customWidth="1"/>
    <col min="3" max="3" width="13.6640625" style="14" customWidth="1"/>
    <col min="4" max="4" width="13.1328125" style="14" customWidth="1"/>
    <col min="5" max="5" width="13.1328125" style="32" customWidth="1"/>
    <col min="6" max="6" width="13.1328125" style="87" customWidth="1"/>
    <col min="7" max="8" width="17.86328125" style="14" customWidth="1"/>
    <col min="9" max="10" width="17.86328125" style="8" customWidth="1"/>
    <col min="11" max="11" width="14.46484375" customWidth="1"/>
  </cols>
  <sheetData>
    <row r="1" spans="1:17" ht="56.25" customHeight="1" x14ac:dyDescent="0.45">
      <c r="A1" s="98" t="s">
        <v>1688</v>
      </c>
      <c r="B1" s="98" t="s">
        <v>1689</v>
      </c>
      <c r="C1" s="98" t="s">
        <v>25</v>
      </c>
      <c r="D1" s="99" t="s">
        <v>1690</v>
      </c>
      <c r="E1" s="100" t="s">
        <v>1691</v>
      </c>
      <c r="F1" s="101" t="s">
        <v>1666</v>
      </c>
      <c r="G1" s="98" t="s">
        <v>1692</v>
      </c>
      <c r="H1" s="98" t="s">
        <v>1693</v>
      </c>
      <c r="I1" s="98" t="s">
        <v>1694</v>
      </c>
      <c r="J1" s="102" t="s">
        <v>1695</v>
      </c>
      <c r="K1" s="7" t="s">
        <v>1696</v>
      </c>
      <c r="L1" s="65"/>
      <c r="M1" s="65"/>
      <c r="N1" s="65"/>
      <c r="O1" s="65"/>
      <c r="P1" s="65"/>
      <c r="Q1" s="65"/>
    </row>
    <row r="2" spans="1:17" ht="27.75" customHeight="1" x14ac:dyDescent="0.45">
      <c r="A2" s="69">
        <v>1</v>
      </c>
      <c r="B2" s="103" t="s">
        <v>949</v>
      </c>
      <c r="C2" s="104" t="s">
        <v>524</v>
      </c>
      <c r="D2" s="105"/>
      <c r="E2" s="69">
        <v>1</v>
      </c>
      <c r="F2" s="106"/>
      <c r="G2" s="69">
        <f>COUNT(A2:A532)</f>
        <v>531</v>
      </c>
      <c r="H2" s="69">
        <f>COUNT(D2:D532)</f>
        <v>76</v>
      </c>
      <c r="I2" s="69">
        <f>COUNT(E2:E532)</f>
        <v>249</v>
      </c>
      <c r="J2" s="283">
        <f>(H2+I2)/G2*100</f>
        <v>61.205273069679848</v>
      </c>
      <c r="K2" s="8">
        <f>G2-SUM(H2:I2)</f>
        <v>206</v>
      </c>
      <c r="L2" s="65"/>
      <c r="M2" s="65"/>
      <c r="N2" s="65"/>
      <c r="O2" s="65"/>
      <c r="P2" s="65"/>
      <c r="Q2" s="65"/>
    </row>
    <row r="3" spans="1:17" ht="25.5" x14ac:dyDescent="0.45">
      <c r="A3" s="69">
        <v>2</v>
      </c>
      <c r="B3" s="107" t="s">
        <v>459</v>
      </c>
      <c r="C3" s="104" t="s">
        <v>458</v>
      </c>
      <c r="D3" s="105">
        <v>1</v>
      </c>
      <c r="E3" s="69"/>
      <c r="F3" s="69"/>
      <c r="I3" s="106"/>
      <c r="K3" s="65"/>
      <c r="L3" s="65"/>
      <c r="M3" s="65"/>
      <c r="N3" s="65"/>
      <c r="O3" s="65"/>
      <c r="P3" s="65"/>
      <c r="Q3" s="65"/>
    </row>
    <row r="4" spans="1:17" ht="38.25" x14ac:dyDescent="0.45">
      <c r="A4" s="69">
        <v>3</v>
      </c>
      <c r="B4" s="103" t="s">
        <v>1697</v>
      </c>
      <c r="C4" s="104" t="s">
        <v>524</v>
      </c>
      <c r="D4" s="105"/>
      <c r="E4" s="69">
        <v>1</v>
      </c>
      <c r="F4" s="106"/>
      <c r="G4" s="69"/>
      <c r="H4" s="69"/>
      <c r="K4" s="65"/>
      <c r="L4" s="65"/>
      <c r="M4" s="65"/>
      <c r="N4" s="65"/>
      <c r="O4" s="65"/>
      <c r="P4" s="65"/>
      <c r="Q4" s="65"/>
    </row>
    <row r="5" spans="1:17" ht="38.25" x14ac:dyDescent="0.45">
      <c r="A5" s="69">
        <v>4</v>
      </c>
      <c r="B5" s="110" t="s">
        <v>502</v>
      </c>
      <c r="C5" s="104" t="s">
        <v>498</v>
      </c>
      <c r="D5" s="105"/>
      <c r="E5" s="69">
        <v>1</v>
      </c>
      <c r="F5" s="106"/>
      <c r="G5" s="109"/>
      <c r="H5" s="109"/>
      <c r="K5" s="65"/>
      <c r="L5" s="65"/>
      <c r="M5" s="65"/>
      <c r="N5" s="65"/>
      <c r="O5" s="65"/>
      <c r="P5" s="65"/>
      <c r="Q5" s="65"/>
    </row>
    <row r="6" spans="1:17" ht="25.5" x14ac:dyDescent="0.45">
      <c r="A6" s="69">
        <v>5</v>
      </c>
      <c r="B6" s="113" t="s">
        <v>1698</v>
      </c>
      <c r="C6" s="104" t="s">
        <v>1394</v>
      </c>
      <c r="D6" s="105">
        <v>1</v>
      </c>
      <c r="E6" s="69"/>
      <c r="F6" s="109"/>
      <c r="G6" s="106"/>
      <c r="H6" s="106"/>
      <c r="K6" s="65"/>
      <c r="L6" s="65"/>
      <c r="M6" s="65"/>
      <c r="N6" s="65"/>
      <c r="O6" s="65"/>
      <c r="P6" s="65"/>
      <c r="Q6" s="65"/>
    </row>
    <row r="7" spans="1:17" ht="39" x14ac:dyDescent="0.45">
      <c r="A7" s="69">
        <v>6</v>
      </c>
      <c r="B7" s="331" t="s">
        <v>1699</v>
      </c>
      <c r="C7" s="330" t="s">
        <v>2115</v>
      </c>
      <c r="D7" s="105">
        <v>1</v>
      </c>
      <c r="E7" s="69"/>
      <c r="F7" s="109"/>
      <c r="G7" s="106"/>
      <c r="H7" s="106"/>
      <c r="K7" s="65"/>
      <c r="L7" s="65"/>
      <c r="M7" s="65"/>
      <c r="N7" s="65"/>
      <c r="O7" s="65"/>
      <c r="P7" s="65"/>
      <c r="Q7" s="65"/>
    </row>
    <row r="8" spans="1:17" x14ac:dyDescent="0.45">
      <c r="A8" s="69">
        <v>7</v>
      </c>
      <c r="B8" s="219" t="s">
        <v>1681</v>
      </c>
      <c r="C8" s="104" t="s">
        <v>1320</v>
      </c>
      <c r="D8" s="105"/>
      <c r="E8" s="69">
        <v>1</v>
      </c>
      <c r="F8" s="109"/>
      <c r="G8" s="109"/>
      <c r="H8" s="109"/>
      <c r="K8" s="65"/>
      <c r="L8" s="65"/>
      <c r="M8" s="65"/>
      <c r="N8" s="65"/>
      <c r="O8" s="65"/>
      <c r="P8" s="65"/>
      <c r="Q8" s="65"/>
    </row>
    <row r="9" spans="1:17" ht="38.25" x14ac:dyDescent="0.45">
      <c r="A9" s="69">
        <v>8</v>
      </c>
      <c r="B9" s="103" t="s">
        <v>660</v>
      </c>
      <c r="C9" s="104" t="s">
        <v>524</v>
      </c>
      <c r="D9" s="105"/>
      <c r="E9" s="69">
        <v>1</v>
      </c>
      <c r="F9" s="106"/>
      <c r="G9" s="109"/>
      <c r="H9" s="109"/>
      <c r="K9" s="65"/>
      <c r="L9" s="65"/>
      <c r="M9" s="65"/>
      <c r="N9" s="65"/>
      <c r="O9" s="65"/>
      <c r="P9" s="65"/>
      <c r="Q9" s="65"/>
    </row>
    <row r="10" spans="1:17" ht="25.5" x14ac:dyDescent="0.45">
      <c r="A10" s="69">
        <v>9</v>
      </c>
      <c r="B10" s="115" t="s">
        <v>1700</v>
      </c>
      <c r="C10" s="104" t="s">
        <v>1272</v>
      </c>
      <c r="D10" s="105"/>
      <c r="E10" s="69">
        <v>1</v>
      </c>
      <c r="F10" s="109"/>
      <c r="G10" s="109"/>
      <c r="H10" s="109"/>
      <c r="K10" s="65"/>
      <c r="L10" s="65"/>
      <c r="M10" s="65"/>
      <c r="N10" s="65"/>
      <c r="O10" s="65"/>
      <c r="P10" s="65"/>
      <c r="Q10" s="65"/>
    </row>
    <row r="11" spans="1:17" ht="25.5" x14ac:dyDescent="0.45">
      <c r="A11" s="69">
        <v>10</v>
      </c>
      <c r="B11" s="108" t="s">
        <v>1701</v>
      </c>
      <c r="C11" s="104"/>
      <c r="D11" s="105"/>
      <c r="E11" s="69"/>
      <c r="F11" s="109"/>
      <c r="G11" s="109"/>
      <c r="H11" s="109"/>
      <c r="K11" s="65"/>
      <c r="L11" s="65"/>
      <c r="M11" s="65"/>
      <c r="N11" s="65"/>
      <c r="O11" s="65"/>
      <c r="P11" s="65"/>
      <c r="Q11" s="65"/>
    </row>
    <row r="12" spans="1:17" ht="25.5" x14ac:dyDescent="0.45">
      <c r="A12" s="69">
        <v>11</v>
      </c>
      <c r="B12" s="116" t="s">
        <v>1702</v>
      </c>
      <c r="C12" s="104" t="s">
        <v>1320</v>
      </c>
      <c r="D12" s="105">
        <v>1</v>
      </c>
      <c r="E12" s="69"/>
      <c r="F12" s="109"/>
      <c r="G12" s="109"/>
      <c r="H12" s="109"/>
      <c r="K12" s="65"/>
      <c r="L12" s="65"/>
      <c r="M12" s="65"/>
      <c r="N12" s="65"/>
      <c r="O12" s="65"/>
      <c r="P12" s="65"/>
      <c r="Q12" s="65"/>
    </row>
    <row r="13" spans="1:17" ht="38.25" x14ac:dyDescent="0.45">
      <c r="A13" s="69">
        <v>12</v>
      </c>
      <c r="B13" s="103" t="s">
        <v>849</v>
      </c>
      <c r="C13" s="104" t="s">
        <v>524</v>
      </c>
      <c r="D13" s="105"/>
      <c r="E13" s="69">
        <v>1</v>
      </c>
      <c r="F13" s="106"/>
      <c r="G13" s="109"/>
      <c r="H13" s="109"/>
    </row>
    <row r="14" spans="1:17" ht="51" x14ac:dyDescent="0.45">
      <c r="A14" s="69">
        <v>13</v>
      </c>
      <c r="B14" s="103" t="s">
        <v>1703</v>
      </c>
      <c r="C14" s="104" t="s">
        <v>524</v>
      </c>
      <c r="D14" s="105"/>
      <c r="E14" s="69">
        <v>1</v>
      </c>
      <c r="F14" s="106"/>
      <c r="G14" s="106"/>
      <c r="H14" s="106"/>
    </row>
    <row r="15" spans="1:17" ht="38.25" x14ac:dyDescent="0.45">
      <c r="A15" s="69">
        <v>14</v>
      </c>
      <c r="B15" s="116" t="s">
        <v>1704</v>
      </c>
      <c r="C15" s="104" t="s">
        <v>1416</v>
      </c>
      <c r="D15" s="105">
        <v>1</v>
      </c>
      <c r="E15" s="69"/>
      <c r="F15" s="109"/>
      <c r="G15" s="109"/>
      <c r="H15" s="109"/>
    </row>
    <row r="16" spans="1:17" ht="39" x14ac:dyDescent="0.45">
      <c r="A16" s="69">
        <v>15</v>
      </c>
      <c r="B16" s="74" t="s">
        <v>989</v>
      </c>
      <c r="C16" s="73" t="s">
        <v>960</v>
      </c>
      <c r="D16" s="87"/>
      <c r="E16" s="192">
        <v>1</v>
      </c>
      <c r="G16" s="106"/>
      <c r="H16" s="106"/>
    </row>
    <row r="17" spans="1:9" ht="26.25" x14ac:dyDescent="0.45">
      <c r="A17" s="69">
        <v>16</v>
      </c>
      <c r="B17" s="74" t="s">
        <v>1007</v>
      </c>
      <c r="C17" s="73" t="s">
        <v>1705</v>
      </c>
      <c r="D17" s="87"/>
      <c r="E17" s="192">
        <v>1</v>
      </c>
      <c r="G17" s="109"/>
      <c r="H17" s="109"/>
    </row>
    <row r="18" spans="1:9" ht="39" x14ac:dyDescent="0.45">
      <c r="A18" s="69">
        <v>17</v>
      </c>
      <c r="B18" s="226" t="s">
        <v>1706</v>
      </c>
      <c r="C18" s="73"/>
      <c r="D18" s="87">
        <v>1</v>
      </c>
      <c r="E18" s="192"/>
      <c r="F18" s="223" t="s">
        <v>1707</v>
      </c>
      <c r="G18" s="109"/>
      <c r="H18" s="109"/>
    </row>
    <row r="19" spans="1:9" ht="25.5" x14ac:dyDescent="0.45">
      <c r="A19" s="69">
        <v>18</v>
      </c>
      <c r="B19" s="116" t="s">
        <v>1708</v>
      </c>
      <c r="C19" s="104" t="s">
        <v>1565</v>
      </c>
      <c r="D19" s="105">
        <v>1</v>
      </c>
      <c r="E19" s="69"/>
      <c r="F19" s="109"/>
      <c r="G19" s="109"/>
      <c r="H19" s="109"/>
    </row>
    <row r="20" spans="1:9" ht="39" x14ac:dyDescent="0.45">
      <c r="A20" s="69">
        <v>19</v>
      </c>
      <c r="B20" s="227" t="s">
        <v>1709</v>
      </c>
      <c r="C20" s="104"/>
      <c r="D20" s="105">
        <v>1</v>
      </c>
      <c r="E20" s="69"/>
      <c r="F20" s="224" t="s">
        <v>1710</v>
      </c>
      <c r="G20" s="109"/>
      <c r="H20" s="109"/>
    </row>
    <row r="21" spans="1:9" ht="25.5" x14ac:dyDescent="0.45">
      <c r="A21" s="69">
        <v>20</v>
      </c>
      <c r="B21" s="112" t="s">
        <v>1680</v>
      </c>
      <c r="C21" s="104" t="s">
        <v>1320</v>
      </c>
      <c r="D21" s="105"/>
      <c r="E21" s="69">
        <v>1</v>
      </c>
      <c r="F21" s="109"/>
      <c r="G21" s="109"/>
      <c r="H21" s="109"/>
    </row>
    <row r="22" spans="1:9" ht="38.25" x14ac:dyDescent="0.45">
      <c r="A22" s="69">
        <v>21</v>
      </c>
      <c r="B22" s="112" t="s">
        <v>2155</v>
      </c>
      <c r="C22" s="104" t="s">
        <v>2142</v>
      </c>
      <c r="D22" s="105"/>
      <c r="E22" s="69">
        <v>1</v>
      </c>
      <c r="F22" s="109"/>
      <c r="G22" s="109"/>
      <c r="H22" s="109"/>
    </row>
    <row r="23" spans="1:9" ht="25.5" x14ac:dyDescent="0.45">
      <c r="A23" s="69">
        <v>22</v>
      </c>
      <c r="B23" s="108" t="s">
        <v>1711</v>
      </c>
      <c r="C23" s="104"/>
      <c r="D23" s="105"/>
      <c r="E23" s="69"/>
      <c r="F23" s="109"/>
      <c r="G23" s="109"/>
      <c r="H23" s="109"/>
      <c r="I23" s="109"/>
    </row>
    <row r="24" spans="1:9" ht="25.5" x14ac:dyDescent="0.45">
      <c r="A24" s="69">
        <v>23</v>
      </c>
      <c r="B24" s="112" t="s">
        <v>1712</v>
      </c>
      <c r="C24" s="104" t="s">
        <v>2142</v>
      </c>
      <c r="D24" s="105"/>
      <c r="E24" s="69">
        <v>1</v>
      </c>
      <c r="F24" s="109"/>
      <c r="G24" s="109"/>
      <c r="H24" s="109"/>
      <c r="I24" s="109"/>
    </row>
    <row r="25" spans="1:9" ht="39" x14ac:dyDescent="0.45">
      <c r="A25" s="69">
        <v>24</v>
      </c>
      <c r="B25" s="74" t="s">
        <v>1093</v>
      </c>
      <c r="C25" s="73" t="s">
        <v>960</v>
      </c>
      <c r="D25" s="87"/>
      <c r="E25" s="192">
        <v>1</v>
      </c>
      <c r="G25" s="109"/>
      <c r="H25" s="109"/>
      <c r="I25" s="109"/>
    </row>
    <row r="26" spans="1:9" ht="51.75" x14ac:dyDescent="0.45">
      <c r="A26" s="69">
        <v>25</v>
      </c>
      <c r="B26" s="303" t="s">
        <v>1526</v>
      </c>
      <c r="C26" s="73" t="s">
        <v>1525</v>
      </c>
      <c r="D26" s="87">
        <v>1</v>
      </c>
      <c r="E26" s="192"/>
      <c r="F26" s="87" t="s">
        <v>1713</v>
      </c>
      <c r="G26" s="109"/>
      <c r="H26" s="109"/>
      <c r="I26" s="109"/>
    </row>
    <row r="27" spans="1:9" ht="38.25" x14ac:dyDescent="0.45">
      <c r="A27" s="69">
        <v>26</v>
      </c>
      <c r="B27" s="116" t="s">
        <v>1714</v>
      </c>
      <c r="C27" s="330" t="s">
        <v>2134</v>
      </c>
      <c r="D27" s="105">
        <v>1</v>
      </c>
      <c r="E27" s="69"/>
      <c r="F27" s="109"/>
      <c r="G27" s="109"/>
      <c r="H27" s="109"/>
      <c r="I27" s="109"/>
    </row>
    <row r="28" spans="1:9" x14ac:dyDescent="0.45">
      <c r="A28" s="69">
        <v>27</v>
      </c>
      <c r="B28" s="246" t="e">
        <f>#REF!</f>
        <v>#REF!</v>
      </c>
      <c r="C28" s="104" t="s">
        <v>1676</v>
      </c>
      <c r="D28" s="105"/>
      <c r="E28" s="69">
        <v>1</v>
      </c>
      <c r="F28" s="109"/>
      <c r="G28" s="109"/>
      <c r="H28" s="109"/>
      <c r="I28" s="109"/>
    </row>
    <row r="29" spans="1:9" x14ac:dyDescent="0.45">
      <c r="A29" s="69">
        <v>28</v>
      </c>
      <c r="B29" s="246" t="e">
        <f>#REF!</f>
        <v>#REF!</v>
      </c>
      <c r="C29" s="104" t="s">
        <v>1570</v>
      </c>
      <c r="D29" s="105"/>
      <c r="E29" s="69">
        <v>1</v>
      </c>
      <c r="F29" s="109"/>
      <c r="G29" s="109"/>
      <c r="H29" s="109"/>
      <c r="I29" s="109"/>
    </row>
    <row r="30" spans="1:9" ht="39" x14ac:dyDescent="0.45">
      <c r="A30" s="69">
        <v>29</v>
      </c>
      <c r="B30" s="227" t="s">
        <v>1715</v>
      </c>
      <c r="C30" s="104"/>
      <c r="D30" s="105">
        <v>1</v>
      </c>
      <c r="E30" s="69"/>
      <c r="F30" s="224" t="s">
        <v>1710</v>
      </c>
      <c r="G30" s="109"/>
      <c r="H30" s="109"/>
      <c r="I30" s="109"/>
    </row>
    <row r="31" spans="1:9" x14ac:dyDescent="0.45">
      <c r="A31" s="69">
        <v>30</v>
      </c>
      <c r="B31" s="219" t="s">
        <v>1685</v>
      </c>
      <c r="C31" s="104" t="s">
        <v>1320</v>
      </c>
      <c r="D31" s="105"/>
      <c r="E31" s="69">
        <v>1</v>
      </c>
      <c r="F31" s="109"/>
      <c r="G31" s="109"/>
      <c r="H31" s="109"/>
      <c r="I31" s="109"/>
    </row>
    <row r="32" spans="1:9" x14ac:dyDescent="0.45">
      <c r="A32" s="69">
        <v>31</v>
      </c>
      <c r="B32" s="219" t="e">
        <f>#REF!</f>
        <v>#REF!</v>
      </c>
      <c r="C32" s="104" t="s">
        <v>1570</v>
      </c>
      <c r="D32" s="105"/>
      <c r="E32" s="69">
        <v>1</v>
      </c>
      <c r="F32" s="109"/>
      <c r="G32" s="109"/>
      <c r="H32" s="109"/>
      <c r="I32" s="109"/>
    </row>
    <row r="33" spans="1:9" x14ac:dyDescent="0.45">
      <c r="A33" s="69">
        <v>32</v>
      </c>
      <c r="B33" s="219" t="e">
        <f>#REF!</f>
        <v>#REF!</v>
      </c>
      <c r="C33" s="104" t="s">
        <v>1570</v>
      </c>
      <c r="D33" s="105"/>
      <c r="E33" s="69">
        <v>1</v>
      </c>
      <c r="F33" s="109"/>
      <c r="G33" s="109"/>
      <c r="H33" s="109"/>
      <c r="I33" s="109"/>
    </row>
    <row r="34" spans="1:9" ht="25.5" x14ac:dyDescent="0.45">
      <c r="A34" s="69">
        <v>33</v>
      </c>
      <c r="B34" s="108" t="s">
        <v>1716</v>
      </c>
      <c r="C34" s="104"/>
      <c r="D34" s="105"/>
      <c r="E34" s="69"/>
      <c r="F34" s="109"/>
      <c r="G34" s="109"/>
      <c r="H34" s="109"/>
      <c r="I34" s="109"/>
    </row>
    <row r="35" spans="1:9" x14ac:dyDescent="0.45">
      <c r="A35" s="69">
        <v>34</v>
      </c>
      <c r="B35" s="71" t="s">
        <v>1001</v>
      </c>
      <c r="C35" s="73" t="s">
        <v>960</v>
      </c>
      <c r="D35" s="87"/>
      <c r="E35" s="192">
        <v>1</v>
      </c>
      <c r="G35" s="109"/>
      <c r="H35" s="109"/>
      <c r="I35" s="109"/>
    </row>
    <row r="36" spans="1:9" ht="25.5" x14ac:dyDescent="0.45">
      <c r="A36" s="69">
        <v>35</v>
      </c>
      <c r="B36" s="108" t="s">
        <v>1717</v>
      </c>
      <c r="C36" s="104"/>
      <c r="D36" s="105"/>
      <c r="E36" s="69"/>
      <c r="F36" s="109"/>
      <c r="G36" s="109"/>
      <c r="H36" s="109"/>
      <c r="I36" s="109"/>
    </row>
    <row r="37" spans="1:9" ht="25.5" x14ac:dyDescent="0.45">
      <c r="A37" s="69">
        <v>36</v>
      </c>
      <c r="B37" s="103" t="s">
        <v>1718</v>
      </c>
      <c r="C37" s="104" t="s">
        <v>524</v>
      </c>
      <c r="D37" s="105"/>
      <c r="E37" s="69">
        <v>1</v>
      </c>
      <c r="F37" s="109"/>
      <c r="G37" s="109"/>
      <c r="H37" s="109"/>
      <c r="I37" s="109"/>
    </row>
    <row r="38" spans="1:9" ht="25.5" x14ac:dyDescent="0.45">
      <c r="A38" s="69">
        <v>37</v>
      </c>
      <c r="B38" s="108" t="s">
        <v>1719</v>
      </c>
      <c r="C38" s="104"/>
      <c r="D38" s="105"/>
      <c r="E38" s="69"/>
      <c r="F38" s="109"/>
      <c r="G38" s="109"/>
      <c r="H38" s="109"/>
      <c r="I38" s="109"/>
    </row>
    <row r="39" spans="1:9" x14ac:dyDescent="0.45">
      <c r="A39" s="69">
        <v>38</v>
      </c>
      <c r="B39" s="71" t="s">
        <v>962</v>
      </c>
      <c r="C39" s="73" t="s">
        <v>960</v>
      </c>
      <c r="D39" s="87"/>
      <c r="E39" s="192">
        <v>1</v>
      </c>
      <c r="G39" s="109"/>
      <c r="H39" s="109"/>
      <c r="I39" s="109"/>
    </row>
    <row r="40" spans="1:9" x14ac:dyDescent="0.45">
      <c r="A40" s="69">
        <v>39</v>
      </c>
      <c r="B40" s="71" t="s">
        <v>2161</v>
      </c>
      <c r="C40" s="73" t="s">
        <v>2142</v>
      </c>
      <c r="D40" s="87"/>
      <c r="E40" s="192">
        <v>1</v>
      </c>
      <c r="G40" s="109"/>
      <c r="H40" s="109"/>
      <c r="I40" s="109"/>
    </row>
    <row r="41" spans="1:9" ht="25.5" x14ac:dyDescent="0.45">
      <c r="A41" s="69">
        <v>40</v>
      </c>
      <c r="B41" s="108" t="s">
        <v>1720</v>
      </c>
      <c r="C41" s="104"/>
      <c r="D41" s="105"/>
      <c r="E41" s="69"/>
      <c r="F41" s="109"/>
      <c r="G41" s="109"/>
      <c r="H41" s="109"/>
      <c r="I41" s="109"/>
    </row>
    <row r="42" spans="1:9" ht="25.5" x14ac:dyDescent="0.45">
      <c r="A42" s="69">
        <v>41</v>
      </c>
      <c r="B42" s="108" t="s">
        <v>1721</v>
      </c>
      <c r="C42" s="104"/>
      <c r="D42" s="105"/>
      <c r="E42" s="69"/>
      <c r="F42" s="109"/>
      <c r="G42" s="109"/>
      <c r="H42" s="109"/>
      <c r="I42" s="109"/>
    </row>
    <row r="43" spans="1:9" ht="25.5" x14ac:dyDescent="0.45">
      <c r="A43" s="69">
        <v>42</v>
      </c>
      <c r="B43" s="108" t="s">
        <v>1722</v>
      </c>
      <c r="C43" s="104"/>
      <c r="D43" s="105"/>
      <c r="E43" s="69"/>
      <c r="F43" s="109"/>
      <c r="G43" s="109"/>
      <c r="H43" s="109"/>
      <c r="I43" s="109"/>
    </row>
    <row r="44" spans="1:9" x14ac:dyDescent="0.45">
      <c r="A44" s="69">
        <v>43</v>
      </c>
      <c r="B44" s="71" t="s">
        <v>977</v>
      </c>
      <c r="C44" s="73" t="s">
        <v>960</v>
      </c>
      <c r="D44" s="87"/>
      <c r="E44" s="192">
        <v>1</v>
      </c>
      <c r="G44" s="109"/>
      <c r="H44" s="109"/>
      <c r="I44" s="109"/>
    </row>
    <row r="45" spans="1:9" ht="38.25" x14ac:dyDescent="0.45">
      <c r="A45" s="69">
        <v>44</v>
      </c>
      <c r="B45" s="103" t="s">
        <v>652</v>
      </c>
      <c r="C45" s="104" t="s">
        <v>524</v>
      </c>
      <c r="D45" s="105"/>
      <c r="E45" s="69">
        <v>1</v>
      </c>
      <c r="F45" s="109"/>
      <c r="G45" s="109"/>
      <c r="H45" s="109"/>
      <c r="I45" s="109"/>
    </row>
    <row r="46" spans="1:9" ht="25.5" x14ac:dyDescent="0.45">
      <c r="A46" s="69">
        <v>45</v>
      </c>
      <c r="B46" s="108" t="s">
        <v>1723</v>
      </c>
      <c r="C46" s="104"/>
      <c r="D46" s="105"/>
      <c r="E46" s="69"/>
      <c r="F46" s="109"/>
      <c r="G46" s="109"/>
      <c r="H46" s="109"/>
      <c r="I46" s="109"/>
    </row>
    <row r="47" spans="1:9" ht="25.5" x14ac:dyDescent="0.45">
      <c r="A47" s="69">
        <v>46</v>
      </c>
      <c r="B47" s="103" t="s">
        <v>1724</v>
      </c>
      <c r="C47" s="104" t="s">
        <v>524</v>
      </c>
      <c r="D47" s="105"/>
      <c r="E47" s="69">
        <v>1</v>
      </c>
      <c r="F47" s="109"/>
      <c r="G47" s="109"/>
      <c r="H47" s="109"/>
      <c r="I47" s="109"/>
    </row>
    <row r="48" spans="1:9" ht="25.5" x14ac:dyDescent="0.45">
      <c r="A48" s="69">
        <v>47</v>
      </c>
      <c r="B48" s="108" t="s">
        <v>1725</v>
      </c>
      <c r="C48" s="104"/>
      <c r="D48" s="105"/>
      <c r="E48" s="69"/>
      <c r="F48" s="109"/>
      <c r="G48" s="109"/>
      <c r="H48" s="109"/>
      <c r="I48" s="109"/>
    </row>
    <row r="49" spans="1:9" ht="25.5" x14ac:dyDescent="0.45">
      <c r="A49" s="69">
        <v>48</v>
      </c>
      <c r="B49" s="108" t="s">
        <v>1726</v>
      </c>
      <c r="C49" s="104"/>
      <c r="D49" s="105"/>
      <c r="E49" s="69"/>
      <c r="F49" s="109"/>
      <c r="G49" s="109"/>
      <c r="H49" s="109"/>
      <c r="I49" s="109"/>
    </row>
    <row r="50" spans="1:9" ht="25.5" x14ac:dyDescent="0.45">
      <c r="A50" s="69">
        <v>49</v>
      </c>
      <c r="B50" s="108" t="s">
        <v>1727</v>
      </c>
      <c r="C50" s="104"/>
      <c r="D50" s="105"/>
      <c r="E50" s="69"/>
      <c r="F50" s="109"/>
      <c r="G50" s="109"/>
      <c r="H50" s="109"/>
      <c r="I50" s="109"/>
    </row>
    <row r="51" spans="1:9" ht="25.5" x14ac:dyDescent="0.45">
      <c r="A51" s="69">
        <v>50</v>
      </c>
      <c r="B51" s="103" t="s">
        <v>1728</v>
      </c>
      <c r="C51" s="104" t="s">
        <v>524</v>
      </c>
      <c r="D51" s="105"/>
      <c r="E51" s="69">
        <v>1</v>
      </c>
      <c r="F51" s="109"/>
      <c r="G51" s="109"/>
      <c r="H51" s="109"/>
      <c r="I51" s="109"/>
    </row>
    <row r="52" spans="1:9" ht="25.5" x14ac:dyDescent="0.45">
      <c r="A52" s="69">
        <v>51</v>
      </c>
      <c r="B52" s="108" t="s">
        <v>1729</v>
      </c>
      <c r="C52" s="104"/>
      <c r="D52" s="105"/>
      <c r="E52" s="69"/>
      <c r="F52" s="109"/>
      <c r="G52" s="109"/>
      <c r="H52" s="109"/>
      <c r="I52" s="109"/>
    </row>
    <row r="53" spans="1:9" ht="25.5" x14ac:dyDescent="0.45">
      <c r="A53" s="69">
        <v>52</v>
      </c>
      <c r="B53" s="113" t="s">
        <v>1730</v>
      </c>
      <c r="C53" s="104" t="s">
        <v>1421</v>
      </c>
      <c r="D53" s="105">
        <v>1</v>
      </c>
      <c r="E53" s="69"/>
      <c r="F53" s="109"/>
      <c r="G53" s="109"/>
      <c r="H53" s="109"/>
      <c r="I53" s="109"/>
    </row>
    <row r="54" spans="1:9" ht="25.5" x14ac:dyDescent="0.45">
      <c r="A54" s="69">
        <v>53</v>
      </c>
      <c r="B54" s="113" t="s">
        <v>1674</v>
      </c>
      <c r="C54" s="104" t="s">
        <v>1673</v>
      </c>
      <c r="D54" s="105">
        <v>1</v>
      </c>
      <c r="E54" s="69"/>
      <c r="F54" s="109"/>
      <c r="G54" s="109"/>
      <c r="H54" s="109"/>
      <c r="I54" s="109"/>
    </row>
    <row r="55" spans="1:9" ht="25.5" x14ac:dyDescent="0.45">
      <c r="A55" s="69">
        <v>54</v>
      </c>
      <c r="B55" s="108" t="s">
        <v>1731</v>
      </c>
      <c r="C55" s="104"/>
      <c r="D55" s="105"/>
      <c r="E55" s="69"/>
      <c r="F55" s="109"/>
      <c r="G55" s="109"/>
      <c r="H55" s="109"/>
      <c r="I55" s="109"/>
    </row>
    <row r="56" spans="1:9" x14ac:dyDescent="0.45">
      <c r="A56" s="69">
        <v>55</v>
      </c>
      <c r="B56" s="246" t="e">
        <f>#REF!</f>
        <v>#REF!</v>
      </c>
      <c r="C56" s="104" t="s">
        <v>1676</v>
      </c>
      <c r="D56" s="105"/>
      <c r="E56" s="69">
        <v>1</v>
      </c>
      <c r="F56" s="109"/>
      <c r="G56" s="109"/>
      <c r="H56" s="109"/>
      <c r="I56" s="109"/>
    </row>
    <row r="57" spans="1:9" x14ac:dyDescent="0.45">
      <c r="A57" s="69">
        <v>56</v>
      </c>
      <c r="B57" s="246" t="s">
        <v>2164</v>
      </c>
      <c r="C57" s="104" t="s">
        <v>2142</v>
      </c>
      <c r="D57" s="105"/>
      <c r="E57" s="69">
        <v>1</v>
      </c>
      <c r="F57" s="109"/>
      <c r="G57" s="109"/>
      <c r="H57" s="109"/>
      <c r="I57" s="109"/>
    </row>
    <row r="58" spans="1:9" ht="25.5" x14ac:dyDescent="0.45">
      <c r="A58" s="69">
        <v>57</v>
      </c>
      <c r="B58" s="108" t="s">
        <v>1732</v>
      </c>
      <c r="C58" s="104"/>
      <c r="D58" s="105"/>
      <c r="E58" s="69"/>
      <c r="F58" s="109"/>
      <c r="G58" s="109"/>
      <c r="H58" s="109"/>
      <c r="I58" s="109"/>
    </row>
    <row r="59" spans="1:9" ht="25.5" x14ac:dyDescent="0.45">
      <c r="A59" s="69">
        <v>58</v>
      </c>
      <c r="B59" s="103" t="s">
        <v>1733</v>
      </c>
      <c r="C59" s="104" t="s">
        <v>524</v>
      </c>
      <c r="D59" s="105"/>
      <c r="E59" s="69">
        <v>1</v>
      </c>
      <c r="F59" s="109"/>
      <c r="G59" s="109"/>
      <c r="H59" s="109"/>
      <c r="I59" s="109"/>
    </row>
    <row r="60" spans="1:9" ht="25.5" x14ac:dyDescent="0.45">
      <c r="A60" s="69">
        <v>59</v>
      </c>
      <c r="B60" s="103" t="s">
        <v>1734</v>
      </c>
      <c r="C60" s="104" t="s">
        <v>524</v>
      </c>
      <c r="D60" s="105"/>
      <c r="E60" s="69">
        <v>1</v>
      </c>
      <c r="F60" s="109"/>
      <c r="G60" s="109"/>
      <c r="H60" s="109"/>
      <c r="I60" s="109"/>
    </row>
    <row r="61" spans="1:9" ht="25.5" x14ac:dyDescent="0.45">
      <c r="A61" s="69">
        <v>60</v>
      </c>
      <c r="B61" s="108" t="s">
        <v>1735</v>
      </c>
      <c r="C61" s="104"/>
      <c r="D61" s="105"/>
      <c r="E61" s="69"/>
      <c r="F61" s="109"/>
      <c r="G61" s="8"/>
      <c r="H61" s="8"/>
    </row>
    <row r="62" spans="1:9" x14ac:dyDescent="0.45">
      <c r="A62" s="69">
        <v>61</v>
      </c>
      <c r="B62" s="246" t="e">
        <f>#REF!</f>
        <v>#REF!</v>
      </c>
      <c r="C62" s="104" t="s">
        <v>1676</v>
      </c>
      <c r="D62" s="105"/>
      <c r="E62" s="69">
        <v>1</v>
      </c>
      <c r="F62" s="109"/>
      <c r="G62" s="8"/>
      <c r="H62" s="8"/>
    </row>
    <row r="63" spans="1:9" x14ac:dyDescent="0.45">
      <c r="A63" s="69">
        <v>62</v>
      </c>
      <c r="B63" s="221" t="s">
        <v>1736</v>
      </c>
      <c r="C63" s="104" t="s">
        <v>1323</v>
      </c>
      <c r="D63" s="105"/>
      <c r="E63" s="69">
        <v>1</v>
      </c>
      <c r="F63" s="109"/>
      <c r="G63" s="109"/>
      <c r="H63" s="109"/>
      <c r="I63" s="109"/>
    </row>
    <row r="64" spans="1:9" ht="26.25" x14ac:dyDescent="0.45">
      <c r="A64" s="69">
        <v>63</v>
      </c>
      <c r="B64" s="334" t="s">
        <v>1737</v>
      </c>
      <c r="C64" s="104"/>
      <c r="D64" s="105">
        <v>1</v>
      </c>
      <c r="E64" s="69"/>
      <c r="F64" s="109" t="s">
        <v>1981</v>
      </c>
      <c r="G64" s="109"/>
      <c r="H64" s="109"/>
      <c r="I64" s="109"/>
    </row>
    <row r="65" spans="1:9" ht="26.25" x14ac:dyDescent="0.45">
      <c r="A65" s="69">
        <v>64</v>
      </c>
      <c r="B65" s="74" t="s">
        <v>1085</v>
      </c>
      <c r="C65" s="73" t="s">
        <v>960</v>
      </c>
      <c r="D65" s="87"/>
      <c r="E65" s="192">
        <v>1</v>
      </c>
      <c r="F65" s="305" t="s">
        <v>1738</v>
      </c>
      <c r="G65" s="109"/>
      <c r="H65" s="109"/>
      <c r="I65" s="109"/>
    </row>
    <row r="66" spans="1:9" x14ac:dyDescent="0.45">
      <c r="A66" s="69">
        <v>65</v>
      </c>
      <c r="B66" s="111" t="s">
        <v>1739</v>
      </c>
      <c r="C66" s="104" t="s">
        <v>334</v>
      </c>
      <c r="D66" s="105"/>
      <c r="E66" s="69">
        <v>1</v>
      </c>
      <c r="F66" s="307" t="s">
        <v>1740</v>
      </c>
      <c r="G66" s="109"/>
      <c r="H66" s="109"/>
      <c r="I66" s="109"/>
    </row>
    <row r="67" spans="1:9" ht="39" x14ac:dyDescent="0.45">
      <c r="A67" s="69">
        <v>66</v>
      </c>
      <c r="B67" s="74" t="s">
        <v>1041</v>
      </c>
      <c r="C67" s="73" t="s">
        <v>960</v>
      </c>
      <c r="D67" s="87"/>
      <c r="E67" s="192">
        <v>1</v>
      </c>
      <c r="G67" s="109"/>
      <c r="H67" s="109"/>
      <c r="I67" s="109"/>
    </row>
    <row r="68" spans="1:9" ht="38.25" x14ac:dyDescent="0.45">
      <c r="A68" s="69">
        <v>67</v>
      </c>
      <c r="B68" s="103" t="s">
        <v>1741</v>
      </c>
      <c r="C68" s="104" t="s">
        <v>524</v>
      </c>
      <c r="D68" s="105"/>
      <c r="E68" s="69">
        <v>1</v>
      </c>
      <c r="F68" s="109"/>
      <c r="G68" s="109"/>
      <c r="H68" s="109"/>
      <c r="I68" s="109"/>
    </row>
    <row r="69" spans="1:9" ht="39" x14ac:dyDescent="0.45">
      <c r="A69" s="69">
        <v>68</v>
      </c>
      <c r="B69" s="227" t="s">
        <v>1742</v>
      </c>
      <c r="C69" s="104"/>
      <c r="D69" s="105">
        <v>1</v>
      </c>
      <c r="E69" s="69"/>
      <c r="F69" s="224" t="s">
        <v>1743</v>
      </c>
      <c r="G69" s="109"/>
      <c r="H69" s="109"/>
      <c r="I69" s="109"/>
    </row>
    <row r="70" spans="1:9" ht="25.5" x14ac:dyDescent="0.45">
      <c r="A70" s="69">
        <v>69</v>
      </c>
      <c r="B70" s="115" t="s">
        <v>1374</v>
      </c>
      <c r="C70" s="104" t="s">
        <v>2219</v>
      </c>
      <c r="D70" s="105"/>
      <c r="E70" s="69">
        <v>1</v>
      </c>
      <c r="F70" s="109"/>
      <c r="G70" s="109"/>
      <c r="H70" s="109"/>
      <c r="I70" s="109"/>
    </row>
    <row r="71" spans="1:9" ht="38.25" x14ac:dyDescent="0.45">
      <c r="A71" s="69">
        <v>70</v>
      </c>
      <c r="B71" s="334" t="s">
        <v>1744</v>
      </c>
      <c r="C71" s="104"/>
      <c r="D71" s="105">
        <v>1</v>
      </c>
      <c r="E71" s="69"/>
      <c r="F71" s="109" t="s">
        <v>1981</v>
      </c>
      <c r="G71" s="109"/>
      <c r="H71" s="109"/>
      <c r="I71" s="109"/>
    </row>
    <row r="72" spans="1:9" ht="38.25" x14ac:dyDescent="0.45">
      <c r="A72" s="69">
        <v>71</v>
      </c>
      <c r="B72" s="112" t="s">
        <v>535</v>
      </c>
      <c r="C72" s="104" t="s">
        <v>524</v>
      </c>
      <c r="D72" s="105"/>
      <c r="E72" s="69">
        <v>1</v>
      </c>
      <c r="F72" s="109"/>
      <c r="G72" s="109"/>
      <c r="H72" s="109"/>
      <c r="I72" s="109"/>
    </row>
    <row r="73" spans="1:9" x14ac:dyDescent="0.45">
      <c r="A73" s="69">
        <v>72</v>
      </c>
      <c r="B73" s="246" t="e">
        <f>#REF!</f>
        <v>#REF!</v>
      </c>
      <c r="C73" s="104" t="s">
        <v>1676</v>
      </c>
      <c r="D73" s="105"/>
      <c r="E73" s="69">
        <v>1</v>
      </c>
      <c r="F73" s="109"/>
      <c r="G73" s="109"/>
      <c r="H73" s="109"/>
      <c r="I73" s="109"/>
    </row>
    <row r="74" spans="1:9" ht="25.5" x14ac:dyDescent="0.45">
      <c r="A74" s="69">
        <v>73</v>
      </c>
      <c r="B74" s="108" t="s">
        <v>1745</v>
      </c>
      <c r="C74" s="104"/>
      <c r="D74" s="105"/>
      <c r="E74" s="69"/>
      <c r="F74" s="109"/>
      <c r="G74" s="109"/>
      <c r="H74" s="109"/>
      <c r="I74" s="109"/>
    </row>
    <row r="75" spans="1:9" ht="38.25" x14ac:dyDescent="0.45">
      <c r="A75" s="69">
        <v>74</v>
      </c>
      <c r="B75" s="112" t="e">
        <f>#REF!</f>
        <v>#REF!</v>
      </c>
      <c r="C75" s="104" t="s">
        <v>1570</v>
      </c>
      <c r="D75" s="105"/>
      <c r="E75" s="69">
        <v>1</v>
      </c>
      <c r="F75" s="109"/>
      <c r="G75" s="109"/>
      <c r="H75" s="109"/>
      <c r="I75" s="109"/>
    </row>
    <row r="76" spans="1:9" ht="25.5" x14ac:dyDescent="0.45">
      <c r="A76" s="69">
        <v>75</v>
      </c>
      <c r="B76" s="116" t="s">
        <v>1572</v>
      </c>
      <c r="C76" s="104" t="s">
        <v>1570</v>
      </c>
      <c r="D76" s="105">
        <v>1</v>
      </c>
      <c r="E76" s="69"/>
      <c r="F76" s="109"/>
      <c r="G76" s="109"/>
      <c r="H76" s="109"/>
      <c r="I76" s="109"/>
    </row>
    <row r="77" spans="1:9" ht="25.5" x14ac:dyDescent="0.45">
      <c r="A77" s="69">
        <v>76</v>
      </c>
      <c r="B77" s="113" t="s">
        <v>1746</v>
      </c>
      <c r="C77" s="104" t="s">
        <v>1399</v>
      </c>
      <c r="D77" s="105">
        <v>1</v>
      </c>
      <c r="E77" s="69"/>
      <c r="G77" s="109"/>
      <c r="H77" s="109"/>
      <c r="I77" s="109"/>
    </row>
    <row r="78" spans="1:9" ht="25.5" x14ac:dyDescent="0.45">
      <c r="A78" s="69">
        <v>77</v>
      </c>
      <c r="B78" s="113" t="s">
        <v>1747</v>
      </c>
      <c r="C78" s="104" t="s">
        <v>1404</v>
      </c>
      <c r="D78" s="105">
        <v>1</v>
      </c>
      <c r="E78" s="69"/>
      <c r="F78" s="69" t="s">
        <v>1748</v>
      </c>
      <c r="G78" s="109"/>
      <c r="H78" s="109"/>
      <c r="I78" s="109"/>
    </row>
    <row r="79" spans="1:9" x14ac:dyDescent="0.45">
      <c r="A79" s="69">
        <v>78</v>
      </c>
      <c r="B79" s="219" t="s">
        <v>1682</v>
      </c>
      <c r="C79" s="104" t="s">
        <v>1320</v>
      </c>
      <c r="D79" s="105"/>
      <c r="E79" s="69">
        <v>1</v>
      </c>
      <c r="F79" s="109"/>
      <c r="G79" s="109"/>
      <c r="H79" s="109"/>
      <c r="I79" s="109"/>
    </row>
    <row r="80" spans="1:9" ht="38.25" x14ac:dyDescent="0.45">
      <c r="A80" s="69">
        <v>79</v>
      </c>
      <c r="B80" s="113" t="s">
        <v>1677</v>
      </c>
      <c r="C80" s="104" t="s">
        <v>1676</v>
      </c>
      <c r="D80" s="105">
        <v>1</v>
      </c>
      <c r="E80" s="69"/>
      <c r="F80" s="109"/>
      <c r="G80" s="109"/>
      <c r="H80" s="109"/>
      <c r="I80" s="109"/>
    </row>
    <row r="81" spans="1:9" ht="38.25" x14ac:dyDescent="0.45">
      <c r="A81" s="69">
        <v>80</v>
      </c>
      <c r="B81" s="113" t="s">
        <v>1675</v>
      </c>
      <c r="C81" s="104" t="s">
        <v>1431</v>
      </c>
      <c r="D81" s="105">
        <v>1</v>
      </c>
      <c r="E81" s="69"/>
      <c r="F81" s="109"/>
      <c r="H81" s="109"/>
      <c r="I81" s="109"/>
    </row>
    <row r="82" spans="1:9" x14ac:dyDescent="0.45">
      <c r="A82" s="69">
        <v>81</v>
      </c>
      <c r="B82" s="219" t="s">
        <v>1683</v>
      </c>
      <c r="C82" s="104" t="s">
        <v>1320</v>
      </c>
      <c r="D82" s="105"/>
      <c r="E82" s="69">
        <v>1</v>
      </c>
      <c r="F82" s="109"/>
      <c r="G82" s="8"/>
      <c r="H82" s="109"/>
      <c r="I82" s="109"/>
    </row>
    <row r="83" spans="1:9" ht="25.5" x14ac:dyDescent="0.45">
      <c r="A83" s="69">
        <v>82</v>
      </c>
      <c r="B83" s="108" t="s">
        <v>1749</v>
      </c>
      <c r="C83" s="104"/>
      <c r="D83" s="105"/>
      <c r="E83" s="69"/>
      <c r="F83" s="109"/>
      <c r="G83" s="109"/>
      <c r="H83" s="109"/>
      <c r="I83" s="109"/>
    </row>
    <row r="84" spans="1:9" ht="25.5" x14ac:dyDescent="0.45">
      <c r="A84" s="69">
        <v>83</v>
      </c>
      <c r="B84" s="116" t="s">
        <v>1750</v>
      </c>
      <c r="C84" s="104" t="s">
        <v>1104</v>
      </c>
      <c r="D84" s="105">
        <v>1</v>
      </c>
      <c r="E84" s="69"/>
      <c r="F84" s="109"/>
      <c r="G84" s="109"/>
      <c r="H84" s="109"/>
      <c r="I84" s="109"/>
    </row>
    <row r="85" spans="1:9" ht="26.25" x14ac:dyDescent="0.45">
      <c r="A85" s="69">
        <v>84</v>
      </c>
      <c r="B85" s="334" t="s">
        <v>1751</v>
      </c>
      <c r="C85" s="104"/>
      <c r="D85" s="105">
        <v>1</v>
      </c>
      <c r="E85" s="69"/>
      <c r="F85" s="109" t="s">
        <v>1981</v>
      </c>
      <c r="G85" s="109"/>
      <c r="H85" s="109"/>
      <c r="I85" s="109"/>
    </row>
    <row r="86" spans="1:9" ht="38.25" x14ac:dyDescent="0.45">
      <c r="A86" s="69">
        <v>85</v>
      </c>
      <c r="B86" s="113" t="s">
        <v>1319</v>
      </c>
      <c r="C86" s="104" t="s">
        <v>1317</v>
      </c>
      <c r="D86" s="105">
        <v>1</v>
      </c>
      <c r="E86" s="69"/>
      <c r="F86" s="109"/>
      <c r="G86" s="109"/>
      <c r="H86" s="109"/>
      <c r="I86" s="109"/>
    </row>
    <row r="87" spans="1:9" ht="25.5" x14ac:dyDescent="0.45">
      <c r="A87" s="69">
        <v>86</v>
      </c>
      <c r="B87" s="108" t="s">
        <v>1752</v>
      </c>
      <c r="C87" s="104"/>
      <c r="D87" s="105"/>
      <c r="E87" s="69"/>
      <c r="F87" s="109"/>
      <c r="G87" s="109"/>
      <c r="H87" s="109"/>
      <c r="I87" s="109"/>
    </row>
    <row r="88" spans="1:9" ht="25.5" x14ac:dyDescent="0.45">
      <c r="A88" s="69">
        <v>87</v>
      </c>
      <c r="B88" s="108" t="s">
        <v>1753</v>
      </c>
      <c r="C88" s="104"/>
      <c r="D88" s="105"/>
      <c r="E88" s="69"/>
      <c r="F88" s="109"/>
      <c r="G88" s="109"/>
      <c r="H88" s="109"/>
      <c r="I88" s="109"/>
    </row>
    <row r="89" spans="1:9" ht="38.25" x14ac:dyDescent="0.45">
      <c r="A89" s="69">
        <v>88</v>
      </c>
      <c r="B89" s="108" t="s">
        <v>1754</v>
      </c>
      <c r="C89" s="104"/>
      <c r="D89" s="105"/>
      <c r="E89" s="69"/>
      <c r="F89" s="109"/>
      <c r="G89" s="109"/>
      <c r="H89" s="109"/>
      <c r="I89" s="109"/>
    </row>
    <row r="90" spans="1:9" ht="25.5" x14ac:dyDescent="0.45">
      <c r="A90" s="69">
        <v>89</v>
      </c>
      <c r="B90" s="115" t="s">
        <v>1755</v>
      </c>
      <c r="C90" s="104" t="s">
        <v>1272</v>
      </c>
      <c r="D90" s="105"/>
      <c r="E90" s="69">
        <v>1</v>
      </c>
      <c r="F90" s="109"/>
      <c r="G90" s="109"/>
      <c r="H90" s="109"/>
      <c r="I90" s="109"/>
    </row>
    <row r="91" spans="1:9" ht="25.5" x14ac:dyDescent="0.45">
      <c r="A91" s="69">
        <v>90</v>
      </c>
      <c r="B91" s="108" t="s">
        <v>1756</v>
      </c>
      <c r="C91" s="104"/>
      <c r="D91" s="105"/>
      <c r="E91" s="69"/>
      <c r="F91" s="109"/>
      <c r="G91" s="109"/>
      <c r="H91" s="109"/>
      <c r="I91" s="109"/>
    </row>
    <row r="92" spans="1:9" ht="51" x14ac:dyDescent="0.45">
      <c r="A92" s="69">
        <v>91</v>
      </c>
      <c r="B92" s="115" t="s">
        <v>1299</v>
      </c>
      <c r="C92" s="104" t="s">
        <v>1272</v>
      </c>
      <c r="D92" s="105"/>
      <c r="E92" s="69">
        <v>1</v>
      </c>
      <c r="F92" s="109"/>
      <c r="G92" s="109"/>
      <c r="H92" s="109"/>
      <c r="I92" s="109"/>
    </row>
    <row r="93" spans="1:9" ht="25.5" x14ac:dyDescent="0.45">
      <c r="A93" s="69">
        <v>92</v>
      </c>
      <c r="B93" s="108" t="s">
        <v>1757</v>
      </c>
      <c r="C93" s="104"/>
      <c r="D93" s="105"/>
      <c r="E93" s="69"/>
      <c r="F93" s="109"/>
      <c r="G93" s="109"/>
      <c r="H93" s="109"/>
      <c r="I93" s="109"/>
    </row>
    <row r="94" spans="1:9" ht="25.5" x14ac:dyDescent="0.45">
      <c r="A94" s="69">
        <v>93</v>
      </c>
      <c r="B94" s="108" t="s">
        <v>1758</v>
      </c>
      <c r="C94" s="104"/>
      <c r="D94" s="105"/>
      <c r="E94" s="69"/>
      <c r="F94" s="109"/>
      <c r="G94" s="109"/>
      <c r="H94" s="109"/>
      <c r="I94" s="109"/>
    </row>
    <row r="95" spans="1:9" ht="26.25" x14ac:dyDescent="0.45">
      <c r="A95" s="69">
        <v>94</v>
      </c>
      <c r="B95" s="334" t="s">
        <v>1759</v>
      </c>
      <c r="C95" s="104"/>
      <c r="D95" s="105">
        <v>1</v>
      </c>
      <c r="E95" s="69"/>
      <c r="F95" s="109" t="s">
        <v>1981</v>
      </c>
      <c r="G95" s="109"/>
      <c r="H95" s="109"/>
      <c r="I95" s="109"/>
    </row>
    <row r="96" spans="1:9" ht="38.25" x14ac:dyDescent="0.45">
      <c r="A96" s="69">
        <v>95</v>
      </c>
      <c r="B96" s="112" t="s">
        <v>1760</v>
      </c>
      <c r="C96" s="104" t="s">
        <v>524</v>
      </c>
      <c r="D96" s="105"/>
      <c r="E96" s="69">
        <v>1</v>
      </c>
      <c r="F96" s="109"/>
      <c r="G96" s="109"/>
      <c r="H96" s="109"/>
      <c r="I96" s="109"/>
    </row>
    <row r="97" spans="1:9" ht="38.25" x14ac:dyDescent="0.45">
      <c r="A97" s="69">
        <v>96</v>
      </c>
      <c r="B97" s="103" t="s">
        <v>762</v>
      </c>
      <c r="C97" s="104" t="s">
        <v>524</v>
      </c>
      <c r="D97" s="105"/>
      <c r="E97" s="69">
        <v>1</v>
      </c>
      <c r="F97" s="109"/>
      <c r="G97" s="109"/>
      <c r="H97" s="109"/>
      <c r="I97" s="109"/>
    </row>
    <row r="98" spans="1:9" ht="25.5" x14ac:dyDescent="0.45">
      <c r="A98" s="69">
        <v>97</v>
      </c>
      <c r="B98" s="113" t="s">
        <v>1761</v>
      </c>
      <c r="C98" s="104" t="s">
        <v>321</v>
      </c>
      <c r="D98" s="105">
        <v>1</v>
      </c>
      <c r="E98" s="69"/>
      <c r="F98" s="109"/>
      <c r="G98" s="109"/>
      <c r="H98" s="109"/>
      <c r="I98" s="109"/>
    </row>
    <row r="99" spans="1:9" ht="38.25" x14ac:dyDescent="0.45">
      <c r="A99" s="69">
        <v>98</v>
      </c>
      <c r="B99" s="103" t="s">
        <v>1762</v>
      </c>
      <c r="C99" s="104" t="s">
        <v>524</v>
      </c>
      <c r="D99" s="105"/>
      <c r="E99" s="69">
        <v>1</v>
      </c>
      <c r="F99" s="109"/>
      <c r="G99" s="109"/>
      <c r="H99" s="109"/>
      <c r="I99" s="109"/>
    </row>
    <row r="100" spans="1:9" ht="25.5" x14ac:dyDescent="0.45">
      <c r="A100" s="69">
        <v>99</v>
      </c>
      <c r="B100" s="113" t="s">
        <v>1763</v>
      </c>
      <c r="C100" s="104" t="s">
        <v>1524</v>
      </c>
      <c r="D100" s="105">
        <v>1</v>
      </c>
      <c r="E100" s="69"/>
      <c r="F100" s="109"/>
      <c r="G100" s="109"/>
      <c r="H100" s="109"/>
      <c r="I100" s="109"/>
    </row>
    <row r="101" spans="1:9" ht="38.25" x14ac:dyDescent="0.45">
      <c r="A101" s="69">
        <v>100</v>
      </c>
      <c r="B101" s="103" t="s">
        <v>1764</v>
      </c>
      <c r="C101" s="104" t="s">
        <v>524</v>
      </c>
      <c r="D101" s="105"/>
      <c r="E101" s="69">
        <v>1</v>
      </c>
      <c r="F101" s="109"/>
      <c r="G101" s="109"/>
      <c r="H101" s="109"/>
      <c r="I101" s="109"/>
    </row>
    <row r="102" spans="1:9" x14ac:dyDescent="0.45">
      <c r="A102" s="69">
        <v>101</v>
      </c>
      <c r="B102" s="221" t="s">
        <v>1765</v>
      </c>
      <c r="C102" s="104" t="s">
        <v>1323</v>
      </c>
      <c r="D102" s="105"/>
      <c r="E102" s="69">
        <v>1</v>
      </c>
      <c r="F102" s="109"/>
      <c r="G102" s="109"/>
      <c r="H102" s="109"/>
      <c r="I102" s="109"/>
    </row>
    <row r="103" spans="1:9" ht="25.5" x14ac:dyDescent="0.45">
      <c r="A103" s="69">
        <v>102</v>
      </c>
      <c r="B103" s="108" t="s">
        <v>1766</v>
      </c>
      <c r="C103" s="104"/>
      <c r="D103" s="105"/>
      <c r="E103" s="69"/>
      <c r="F103" s="109"/>
      <c r="G103" s="109"/>
      <c r="H103" s="109"/>
      <c r="I103" s="109"/>
    </row>
    <row r="104" spans="1:9" ht="25.5" x14ac:dyDescent="0.45">
      <c r="A104" s="69">
        <v>103</v>
      </c>
      <c r="B104" s="103" t="s">
        <v>1767</v>
      </c>
      <c r="C104" s="104" t="s">
        <v>524</v>
      </c>
      <c r="D104" s="105"/>
      <c r="E104" s="69">
        <v>1</v>
      </c>
      <c r="F104" s="109"/>
      <c r="G104" s="109"/>
      <c r="H104" s="109"/>
      <c r="I104" s="109"/>
    </row>
    <row r="105" spans="1:9" ht="38.25" x14ac:dyDescent="0.45">
      <c r="A105" s="69">
        <v>104</v>
      </c>
      <c r="B105" s="115" t="s">
        <v>1768</v>
      </c>
      <c r="C105" s="104" t="s">
        <v>1323</v>
      </c>
      <c r="D105" s="105"/>
      <c r="E105" s="69">
        <v>1</v>
      </c>
      <c r="F105" s="109"/>
      <c r="G105" s="109"/>
      <c r="H105" s="109"/>
      <c r="I105" s="109"/>
    </row>
    <row r="106" spans="1:9" ht="25.5" x14ac:dyDescent="0.45">
      <c r="A106" s="69">
        <v>105</v>
      </c>
      <c r="B106" s="108" t="s">
        <v>1769</v>
      </c>
      <c r="C106" s="104"/>
      <c r="D106" s="105"/>
      <c r="E106" s="69"/>
      <c r="F106" s="109"/>
      <c r="G106" s="109"/>
      <c r="H106" s="109"/>
      <c r="I106" s="109"/>
    </row>
    <row r="107" spans="1:9" ht="25.5" x14ac:dyDescent="0.45">
      <c r="A107" s="69">
        <v>106</v>
      </c>
      <c r="B107" s="108" t="s">
        <v>1770</v>
      </c>
      <c r="C107" s="104"/>
      <c r="D107" s="105"/>
      <c r="E107" s="69"/>
      <c r="F107" s="109"/>
      <c r="G107" s="109"/>
      <c r="H107" s="109"/>
      <c r="I107" s="109"/>
    </row>
    <row r="108" spans="1:9" ht="38.25" x14ac:dyDescent="0.45">
      <c r="A108" s="69">
        <v>107</v>
      </c>
      <c r="B108" s="103" t="s">
        <v>862</v>
      </c>
      <c r="C108" s="104" t="s">
        <v>524</v>
      </c>
      <c r="D108" s="105"/>
      <c r="E108" s="69">
        <v>1</v>
      </c>
      <c r="F108" s="109"/>
      <c r="G108" s="109"/>
      <c r="H108" s="109"/>
      <c r="I108" s="109"/>
    </row>
    <row r="109" spans="1:9" ht="25.5" x14ac:dyDescent="0.45">
      <c r="A109" s="69">
        <v>108</v>
      </c>
      <c r="B109" s="108" t="s">
        <v>1771</v>
      </c>
      <c r="C109" s="104"/>
      <c r="D109" s="105"/>
      <c r="E109" s="69"/>
      <c r="F109" s="109"/>
      <c r="G109" s="109"/>
      <c r="H109" s="109"/>
      <c r="I109" s="109"/>
    </row>
    <row r="110" spans="1:9" ht="38.25" x14ac:dyDescent="0.45">
      <c r="A110" s="69">
        <v>109</v>
      </c>
      <c r="B110" s="113" t="s">
        <v>1457</v>
      </c>
      <c r="C110" s="104" t="s">
        <v>1456</v>
      </c>
      <c r="D110" s="105">
        <v>1</v>
      </c>
      <c r="E110" s="69"/>
      <c r="F110" s="109"/>
      <c r="G110" s="109"/>
      <c r="H110" s="109"/>
      <c r="I110" s="109"/>
    </row>
    <row r="111" spans="1:9" ht="25.5" x14ac:dyDescent="0.45">
      <c r="A111" s="69">
        <v>110</v>
      </c>
      <c r="B111" s="110" t="s">
        <v>1772</v>
      </c>
      <c r="C111" s="104" t="s">
        <v>518</v>
      </c>
      <c r="D111" s="105"/>
      <c r="E111" s="69">
        <v>1</v>
      </c>
      <c r="F111" s="109"/>
      <c r="G111" s="109"/>
      <c r="H111" s="109"/>
      <c r="I111" s="109"/>
    </row>
    <row r="112" spans="1:9" x14ac:dyDescent="0.45">
      <c r="A112" s="69">
        <v>111</v>
      </c>
      <c r="B112" s="108" t="s">
        <v>1773</v>
      </c>
      <c r="C112" s="104"/>
      <c r="D112" s="105"/>
      <c r="E112" s="69"/>
      <c r="F112" s="109"/>
      <c r="G112" s="109"/>
      <c r="H112" s="109"/>
      <c r="I112" s="109"/>
    </row>
    <row r="113" spans="1:9" ht="25.5" x14ac:dyDescent="0.45">
      <c r="A113" s="69">
        <v>112</v>
      </c>
      <c r="B113" s="108" t="s">
        <v>1774</v>
      </c>
      <c r="C113" s="104"/>
      <c r="D113" s="105"/>
      <c r="E113" s="69"/>
      <c r="F113" s="109"/>
      <c r="G113" s="109"/>
      <c r="H113" s="109"/>
      <c r="I113" s="109"/>
    </row>
    <row r="114" spans="1:9" ht="25.5" x14ac:dyDescent="0.45">
      <c r="A114" s="69">
        <v>113</v>
      </c>
      <c r="B114" s="108" t="s">
        <v>1775</v>
      </c>
      <c r="C114" s="104"/>
      <c r="D114" s="105"/>
      <c r="E114" s="69"/>
      <c r="F114" s="109"/>
      <c r="G114" s="109"/>
      <c r="H114" s="109"/>
      <c r="I114" s="109"/>
    </row>
    <row r="115" spans="1:9" ht="26.25" x14ac:dyDescent="0.45">
      <c r="A115" s="69">
        <v>114</v>
      </c>
      <c r="B115" s="74" t="s">
        <v>1081</v>
      </c>
      <c r="C115" s="73" t="s">
        <v>960</v>
      </c>
      <c r="D115" s="87"/>
      <c r="E115" s="192">
        <v>1</v>
      </c>
      <c r="F115" s="305" t="s">
        <v>1776</v>
      </c>
      <c r="G115" s="109"/>
      <c r="H115" s="109"/>
      <c r="I115" s="109"/>
    </row>
    <row r="116" spans="1:9" ht="25.5" x14ac:dyDescent="0.45">
      <c r="A116" s="69">
        <v>115</v>
      </c>
      <c r="B116" s="114" t="s">
        <v>1670</v>
      </c>
      <c r="C116" s="104" t="s">
        <v>334</v>
      </c>
      <c r="D116" s="105"/>
      <c r="E116" s="69">
        <v>1</v>
      </c>
      <c r="F116" s="307"/>
      <c r="G116" s="109"/>
      <c r="H116" s="109"/>
      <c r="I116" s="109"/>
    </row>
    <row r="117" spans="1:9" ht="25.5" x14ac:dyDescent="0.45">
      <c r="A117" s="69">
        <v>116</v>
      </c>
      <c r="B117" s="108" t="s">
        <v>1777</v>
      </c>
      <c r="C117" s="104"/>
      <c r="D117" s="105"/>
      <c r="E117" s="70"/>
      <c r="F117" s="109"/>
      <c r="G117" s="109"/>
      <c r="H117" s="109"/>
      <c r="I117" s="109"/>
    </row>
    <row r="118" spans="1:9" x14ac:dyDescent="0.45">
      <c r="A118" s="69">
        <v>117</v>
      </c>
      <c r="B118" s="111" t="s">
        <v>1778</v>
      </c>
      <c r="C118" s="104" t="s">
        <v>476</v>
      </c>
      <c r="D118" s="105"/>
      <c r="E118" s="69">
        <v>1</v>
      </c>
      <c r="F118" s="109"/>
      <c r="G118" s="109"/>
      <c r="H118" s="109"/>
      <c r="I118" s="109"/>
    </row>
    <row r="119" spans="1:9" ht="38.25" x14ac:dyDescent="0.45">
      <c r="A119" s="69">
        <v>118</v>
      </c>
      <c r="B119" s="113" t="s">
        <v>1779</v>
      </c>
      <c r="C119" s="104" t="s">
        <v>960</v>
      </c>
      <c r="D119" s="105">
        <v>1</v>
      </c>
      <c r="E119" s="69"/>
      <c r="F119" s="109"/>
      <c r="G119" s="109"/>
      <c r="H119" s="109"/>
      <c r="I119" s="109"/>
    </row>
    <row r="120" spans="1:9" ht="25.5" x14ac:dyDescent="0.45">
      <c r="A120" s="69">
        <v>119</v>
      </c>
      <c r="B120" s="108" t="s">
        <v>1780</v>
      </c>
      <c r="C120" s="104"/>
      <c r="D120" s="105"/>
      <c r="E120" s="69"/>
      <c r="F120" s="109"/>
      <c r="G120" s="109"/>
      <c r="H120" s="109"/>
      <c r="I120" s="109"/>
    </row>
    <row r="121" spans="1:9" ht="25.5" x14ac:dyDescent="0.45">
      <c r="A121" s="69">
        <v>120</v>
      </c>
      <c r="B121" s="108" t="s">
        <v>1781</v>
      </c>
      <c r="C121" s="104"/>
      <c r="D121" s="105"/>
      <c r="E121" s="69"/>
      <c r="F121" s="109"/>
      <c r="G121" s="109"/>
      <c r="H121" s="109"/>
      <c r="I121" s="109"/>
    </row>
    <row r="122" spans="1:9" ht="25.5" x14ac:dyDescent="0.45">
      <c r="A122" s="69">
        <v>121</v>
      </c>
      <c r="B122" s="108" t="s">
        <v>1782</v>
      </c>
      <c r="C122" s="104"/>
      <c r="D122" s="105"/>
      <c r="E122" s="69"/>
      <c r="F122" s="109"/>
      <c r="G122" s="109"/>
      <c r="H122" s="109"/>
      <c r="I122" s="109"/>
    </row>
    <row r="123" spans="1:9" ht="25.5" x14ac:dyDescent="0.45">
      <c r="A123" s="69">
        <v>122</v>
      </c>
      <c r="B123" s="108" t="s">
        <v>1783</v>
      </c>
      <c r="C123" s="104"/>
      <c r="D123" s="105"/>
      <c r="E123" s="69"/>
      <c r="F123" s="109"/>
      <c r="G123" s="109"/>
      <c r="H123" s="109"/>
      <c r="I123" s="109"/>
    </row>
    <row r="124" spans="1:9" ht="25.5" x14ac:dyDescent="0.45">
      <c r="A124" s="69">
        <v>123</v>
      </c>
      <c r="B124" s="228" t="s">
        <v>1784</v>
      </c>
      <c r="C124" s="104"/>
      <c r="D124" s="105">
        <v>1</v>
      </c>
      <c r="E124" s="69"/>
      <c r="F124" s="223" t="s">
        <v>1707</v>
      </c>
      <c r="G124" s="109"/>
      <c r="H124" s="109"/>
      <c r="I124" s="109"/>
    </row>
    <row r="125" spans="1:9" x14ac:dyDescent="0.45">
      <c r="A125" s="69">
        <v>124</v>
      </c>
      <c r="B125" s="115" t="s">
        <v>645</v>
      </c>
      <c r="C125" s="104" t="s">
        <v>524</v>
      </c>
      <c r="D125" s="105"/>
      <c r="E125" s="69">
        <v>1</v>
      </c>
      <c r="F125" s="109"/>
      <c r="G125" s="109"/>
      <c r="H125" s="109"/>
      <c r="I125" s="109"/>
    </row>
    <row r="126" spans="1:9" ht="38.25" x14ac:dyDescent="0.45">
      <c r="A126" s="69">
        <v>125</v>
      </c>
      <c r="B126" s="108" t="s">
        <v>1785</v>
      </c>
      <c r="C126" s="104"/>
      <c r="D126" s="105"/>
      <c r="E126" s="69"/>
      <c r="F126" s="109"/>
      <c r="G126" s="109"/>
      <c r="H126" s="109"/>
      <c r="I126" s="109"/>
    </row>
    <row r="127" spans="1:9" ht="25.5" x14ac:dyDescent="0.45">
      <c r="A127" s="69">
        <v>126</v>
      </c>
      <c r="B127" s="227" t="s">
        <v>1786</v>
      </c>
      <c r="C127" s="104"/>
      <c r="D127" s="105">
        <v>1</v>
      </c>
      <c r="E127" s="69"/>
      <c r="F127" s="225" t="s">
        <v>1787</v>
      </c>
      <c r="G127" s="109"/>
      <c r="H127" s="109"/>
      <c r="I127" s="109"/>
    </row>
    <row r="128" spans="1:9" ht="25.5" x14ac:dyDescent="0.45">
      <c r="A128" s="69">
        <v>127</v>
      </c>
      <c r="B128" s="227" t="s">
        <v>1788</v>
      </c>
      <c r="C128" s="104"/>
      <c r="D128" s="105">
        <v>1</v>
      </c>
      <c r="E128" s="69"/>
      <c r="F128" s="225" t="s">
        <v>1787</v>
      </c>
      <c r="G128" s="109"/>
      <c r="H128" s="109"/>
      <c r="I128" s="109"/>
    </row>
    <row r="129" spans="1:9" x14ac:dyDescent="0.45">
      <c r="A129" s="69">
        <v>128</v>
      </c>
      <c r="B129" s="246" t="e">
        <f>#REF!</f>
        <v>#REF!</v>
      </c>
      <c r="C129" s="104" t="s">
        <v>1676</v>
      </c>
      <c r="D129" s="105"/>
      <c r="E129" s="69">
        <v>1</v>
      </c>
      <c r="F129" s="69"/>
      <c r="G129" s="109"/>
      <c r="H129" s="109"/>
      <c r="I129" s="109"/>
    </row>
    <row r="130" spans="1:9" ht="38.25" x14ac:dyDescent="0.45">
      <c r="A130" s="69">
        <v>129</v>
      </c>
      <c r="B130" s="108" t="s">
        <v>1789</v>
      </c>
      <c r="C130" s="104"/>
      <c r="D130" s="105"/>
      <c r="E130" s="69"/>
      <c r="F130" s="109"/>
      <c r="G130" s="109"/>
      <c r="H130" s="109"/>
      <c r="I130" s="109"/>
    </row>
    <row r="131" spans="1:9" ht="38.25" x14ac:dyDescent="0.45">
      <c r="A131" s="69">
        <v>130</v>
      </c>
      <c r="B131" s="111" t="s">
        <v>1790</v>
      </c>
      <c r="C131" s="104" t="s">
        <v>476</v>
      </c>
      <c r="D131" s="105"/>
      <c r="E131" s="70">
        <v>1</v>
      </c>
      <c r="F131" s="109"/>
      <c r="G131" s="109"/>
      <c r="H131" s="109"/>
      <c r="I131" s="109"/>
    </row>
    <row r="132" spans="1:9" ht="39" x14ac:dyDescent="0.45">
      <c r="A132" s="69">
        <v>131</v>
      </c>
      <c r="B132" s="74" t="s">
        <v>1023</v>
      </c>
      <c r="C132" s="73" t="s">
        <v>960</v>
      </c>
      <c r="D132" s="87"/>
      <c r="E132" s="192">
        <v>1</v>
      </c>
      <c r="G132" s="109"/>
      <c r="H132" s="109"/>
      <c r="I132" s="109"/>
    </row>
    <row r="133" spans="1:9" ht="25.5" x14ac:dyDescent="0.45">
      <c r="A133" s="69">
        <v>132</v>
      </c>
      <c r="B133" s="111" t="s">
        <v>1791</v>
      </c>
      <c r="C133" s="104" t="s">
        <v>476</v>
      </c>
      <c r="D133" s="105"/>
      <c r="E133" s="70">
        <v>1</v>
      </c>
      <c r="F133" s="109"/>
      <c r="G133" s="109"/>
      <c r="H133" s="109"/>
      <c r="I133" s="109"/>
    </row>
    <row r="134" spans="1:9" ht="38.25" x14ac:dyDescent="0.45">
      <c r="A134" s="69">
        <v>133</v>
      </c>
      <c r="B134" s="111" t="e">
        <f>#REF!</f>
        <v>#REF!</v>
      </c>
      <c r="C134" s="104" t="s">
        <v>1570</v>
      </c>
      <c r="D134" s="105"/>
      <c r="E134" s="70">
        <v>1</v>
      </c>
      <c r="F134" s="109"/>
      <c r="G134" s="109"/>
      <c r="H134" s="109"/>
      <c r="I134" s="109"/>
    </row>
    <row r="135" spans="1:9" ht="51.75" x14ac:dyDescent="0.45">
      <c r="A135" s="69">
        <v>134</v>
      </c>
      <c r="B135" s="308" t="s">
        <v>1678</v>
      </c>
      <c r="C135" s="104" t="s">
        <v>1619</v>
      </c>
      <c r="D135" s="105">
        <v>1</v>
      </c>
      <c r="E135" s="70"/>
      <c r="F135" s="109"/>
      <c r="G135" s="109" t="s">
        <v>1792</v>
      </c>
      <c r="H135" s="109"/>
      <c r="I135" s="109"/>
    </row>
    <row r="136" spans="1:9" ht="25.5" x14ac:dyDescent="0.45">
      <c r="A136" s="69">
        <v>135</v>
      </c>
      <c r="B136" s="108" t="s">
        <v>1793</v>
      </c>
      <c r="C136" s="104"/>
      <c r="D136" s="105"/>
      <c r="E136" s="69"/>
      <c r="F136" s="109"/>
      <c r="G136" s="109"/>
      <c r="H136" s="109"/>
      <c r="I136" s="109"/>
    </row>
    <row r="137" spans="1:9" ht="25.5" x14ac:dyDescent="0.45">
      <c r="A137" s="69">
        <v>136</v>
      </c>
      <c r="B137" s="108" t="s">
        <v>1794</v>
      </c>
      <c r="C137" s="104"/>
      <c r="D137" s="105"/>
      <c r="E137" s="69"/>
      <c r="F137" s="109"/>
      <c r="G137" s="109"/>
      <c r="H137" s="109"/>
      <c r="I137" s="109"/>
    </row>
    <row r="138" spans="1:9" ht="39" x14ac:dyDescent="0.45">
      <c r="A138" s="69">
        <v>137</v>
      </c>
      <c r="B138" s="74" t="s">
        <v>1073</v>
      </c>
      <c r="C138" s="73" t="s">
        <v>960</v>
      </c>
      <c r="D138" s="87"/>
      <c r="E138" s="192">
        <v>1</v>
      </c>
      <c r="F138" s="305" t="s">
        <v>1776</v>
      </c>
      <c r="G138" s="109"/>
      <c r="H138" s="109"/>
      <c r="I138" s="109"/>
    </row>
    <row r="139" spans="1:9" ht="38.25" x14ac:dyDescent="0.45">
      <c r="A139" s="69">
        <v>138</v>
      </c>
      <c r="B139" s="103" t="s">
        <v>1795</v>
      </c>
      <c r="C139" s="104" t="s">
        <v>524</v>
      </c>
      <c r="D139" s="105"/>
      <c r="E139" s="69">
        <v>1</v>
      </c>
      <c r="F139" s="306"/>
      <c r="G139" s="109"/>
      <c r="H139" s="109"/>
      <c r="I139" s="109"/>
    </row>
    <row r="140" spans="1:9" ht="38.25" x14ac:dyDescent="0.45">
      <c r="A140" s="69">
        <v>139</v>
      </c>
      <c r="B140" s="103" t="s">
        <v>1796</v>
      </c>
      <c r="C140" s="104" t="s">
        <v>524</v>
      </c>
      <c r="D140" s="105"/>
      <c r="E140" s="69">
        <v>1</v>
      </c>
      <c r="F140" s="109"/>
      <c r="G140" s="109"/>
      <c r="H140" s="109"/>
      <c r="I140" s="109"/>
    </row>
    <row r="141" spans="1:9" x14ac:dyDescent="0.45">
      <c r="A141" s="69">
        <v>140</v>
      </c>
      <c r="B141" s="72" t="s">
        <v>1103</v>
      </c>
      <c r="C141" s="73" t="s">
        <v>960</v>
      </c>
      <c r="D141" s="87"/>
      <c r="E141" s="192">
        <v>1</v>
      </c>
      <c r="G141" s="109"/>
      <c r="H141" s="109"/>
      <c r="I141" s="109"/>
    </row>
    <row r="142" spans="1:9" x14ac:dyDescent="0.45">
      <c r="A142" s="69">
        <v>141</v>
      </c>
      <c r="B142" s="221" t="s">
        <v>1797</v>
      </c>
      <c r="C142" s="104" t="s">
        <v>1323</v>
      </c>
      <c r="D142" s="105"/>
      <c r="E142" s="69">
        <v>1</v>
      </c>
      <c r="F142" s="109"/>
      <c r="G142" s="109"/>
      <c r="H142" s="109"/>
      <c r="I142" s="109"/>
    </row>
    <row r="143" spans="1:9" ht="38.25" x14ac:dyDescent="0.45">
      <c r="A143" s="69">
        <v>142</v>
      </c>
      <c r="B143" s="103" t="s">
        <v>809</v>
      </c>
      <c r="C143" s="104" t="s">
        <v>524</v>
      </c>
      <c r="D143" s="105"/>
      <c r="E143" s="69">
        <v>1</v>
      </c>
      <c r="F143" s="109"/>
      <c r="G143" s="109"/>
      <c r="H143" s="109"/>
      <c r="I143" s="109"/>
    </row>
    <row r="144" spans="1:9" ht="51" x14ac:dyDescent="0.45">
      <c r="A144" s="69">
        <v>143</v>
      </c>
      <c r="B144" s="103" t="s">
        <v>2167</v>
      </c>
      <c r="C144" s="104" t="s">
        <v>2142</v>
      </c>
      <c r="D144" s="105"/>
      <c r="E144" s="69">
        <v>1</v>
      </c>
      <c r="F144" s="109"/>
      <c r="G144" s="109"/>
      <c r="H144" s="109"/>
      <c r="I144" s="109"/>
    </row>
    <row r="145" spans="1:9" ht="63.75" x14ac:dyDescent="0.45">
      <c r="A145" s="69">
        <v>144</v>
      </c>
      <c r="B145" s="103" t="s">
        <v>1798</v>
      </c>
      <c r="C145" s="104" t="s">
        <v>524</v>
      </c>
      <c r="D145" s="105"/>
      <c r="E145" s="69">
        <v>1</v>
      </c>
      <c r="F145" s="109"/>
      <c r="G145" s="109"/>
      <c r="H145" s="109"/>
      <c r="I145" s="109"/>
    </row>
    <row r="146" spans="1:9" ht="38.25" x14ac:dyDescent="0.45">
      <c r="A146" s="69">
        <v>145</v>
      </c>
      <c r="B146" s="116" t="s">
        <v>1799</v>
      </c>
      <c r="C146" s="104" t="s">
        <v>524</v>
      </c>
      <c r="D146" s="105">
        <v>1</v>
      </c>
      <c r="E146" s="69"/>
      <c r="F146" s="109"/>
      <c r="G146" s="109"/>
      <c r="H146" s="109"/>
      <c r="I146" s="109"/>
    </row>
    <row r="147" spans="1:9" ht="25.5" x14ac:dyDescent="0.45">
      <c r="A147" s="69">
        <v>146</v>
      </c>
      <c r="B147" s="108" t="s">
        <v>1800</v>
      </c>
      <c r="C147" s="104"/>
      <c r="D147" s="105"/>
      <c r="E147" s="69"/>
      <c r="F147" s="109"/>
      <c r="G147" s="109"/>
      <c r="H147" s="109"/>
      <c r="I147" s="109"/>
    </row>
    <row r="148" spans="1:9" ht="25.5" x14ac:dyDescent="0.45">
      <c r="A148" s="69">
        <v>147</v>
      </c>
      <c r="B148" s="227" t="s">
        <v>1801</v>
      </c>
      <c r="C148" s="104"/>
      <c r="D148" s="105">
        <v>1</v>
      </c>
      <c r="E148" s="69"/>
      <c r="F148" s="225" t="s">
        <v>1743</v>
      </c>
      <c r="G148" s="109"/>
      <c r="H148" s="109"/>
      <c r="I148" s="109"/>
    </row>
    <row r="149" spans="1:9" ht="38.25" x14ac:dyDescent="0.45">
      <c r="A149" s="69">
        <v>148</v>
      </c>
      <c r="B149" s="112" t="e">
        <f>#REF!</f>
        <v>#REF!</v>
      </c>
      <c r="C149" s="104" t="s">
        <v>1570</v>
      </c>
      <c r="D149" s="105"/>
      <c r="E149" s="69">
        <v>1</v>
      </c>
      <c r="F149" s="109"/>
      <c r="G149" s="109"/>
      <c r="H149" s="109"/>
      <c r="I149" s="109"/>
    </row>
    <row r="150" spans="1:9" x14ac:dyDescent="0.45">
      <c r="A150" s="69">
        <v>149</v>
      </c>
      <c r="B150" s="71" t="s">
        <v>1010</v>
      </c>
      <c r="C150" s="73" t="s">
        <v>960</v>
      </c>
      <c r="D150" s="87"/>
      <c r="E150" s="192">
        <v>1</v>
      </c>
      <c r="G150" s="109"/>
      <c r="H150" s="109"/>
      <c r="I150" s="109"/>
    </row>
    <row r="151" spans="1:9" x14ac:dyDescent="0.45">
      <c r="A151" s="69">
        <v>150</v>
      </c>
      <c r="B151" s="71" t="e">
        <f>#REF!</f>
        <v>#REF!</v>
      </c>
      <c r="C151" s="73" t="s">
        <v>1570</v>
      </c>
      <c r="D151" s="87"/>
      <c r="E151" s="192">
        <v>1</v>
      </c>
      <c r="G151" s="109"/>
      <c r="H151" s="109"/>
      <c r="I151" s="109"/>
    </row>
    <row r="152" spans="1:9" ht="25.5" x14ac:dyDescent="0.45">
      <c r="A152" s="69">
        <v>151</v>
      </c>
      <c r="B152" s="227" t="s">
        <v>1802</v>
      </c>
      <c r="C152" s="104"/>
      <c r="D152" s="105">
        <v>1</v>
      </c>
      <c r="E152" s="69"/>
      <c r="F152" s="225" t="s">
        <v>1743</v>
      </c>
      <c r="G152" s="109"/>
      <c r="H152" s="109"/>
      <c r="I152" s="109"/>
    </row>
    <row r="153" spans="1:9" ht="25.5" x14ac:dyDescent="0.45">
      <c r="A153" s="69">
        <v>152</v>
      </c>
      <c r="B153" s="103" t="s">
        <v>1803</v>
      </c>
      <c r="C153" s="104" t="s">
        <v>524</v>
      </c>
      <c r="D153" s="105"/>
      <c r="E153" s="69">
        <v>1</v>
      </c>
      <c r="F153" s="109"/>
      <c r="G153" s="109"/>
      <c r="H153" s="109"/>
      <c r="I153" s="109"/>
    </row>
    <row r="154" spans="1:9" ht="25.5" x14ac:dyDescent="0.45">
      <c r="A154" s="69">
        <v>153</v>
      </c>
      <c r="B154" s="103" t="s">
        <v>1804</v>
      </c>
      <c r="C154" s="104" t="s">
        <v>524</v>
      </c>
      <c r="D154" s="105"/>
      <c r="E154" s="69">
        <v>1</v>
      </c>
      <c r="F154" s="109"/>
      <c r="G154" s="109"/>
      <c r="H154" s="109"/>
      <c r="I154" s="109"/>
    </row>
    <row r="155" spans="1:9" ht="25.5" x14ac:dyDescent="0.45">
      <c r="A155" s="69">
        <v>154</v>
      </c>
      <c r="B155" s="108" t="s">
        <v>1805</v>
      </c>
      <c r="C155" s="104"/>
      <c r="D155" s="105"/>
      <c r="E155" s="69"/>
      <c r="F155" s="109"/>
      <c r="G155" s="109"/>
      <c r="H155" s="109"/>
      <c r="I155" s="109"/>
    </row>
    <row r="156" spans="1:9" x14ac:dyDescent="0.45">
      <c r="A156" s="69">
        <v>155</v>
      </c>
      <c r="B156" s="71" t="s">
        <v>1028</v>
      </c>
      <c r="C156" s="73" t="s">
        <v>960</v>
      </c>
      <c r="D156" s="87"/>
      <c r="E156" s="192">
        <v>1</v>
      </c>
      <c r="G156" s="109"/>
      <c r="H156" s="109"/>
      <c r="I156" s="109"/>
    </row>
    <row r="157" spans="1:9" ht="25.5" x14ac:dyDescent="0.45">
      <c r="A157" s="69">
        <v>156</v>
      </c>
      <c r="B157" s="108" t="s">
        <v>1806</v>
      </c>
      <c r="C157" s="104"/>
      <c r="D157" s="105"/>
      <c r="E157" s="69"/>
      <c r="F157" s="109"/>
      <c r="G157" s="109"/>
      <c r="H157" s="109"/>
      <c r="I157" s="109"/>
    </row>
    <row r="158" spans="1:9" ht="25.5" x14ac:dyDescent="0.45">
      <c r="A158" s="69">
        <v>157</v>
      </c>
      <c r="B158" s="108" t="s">
        <v>1807</v>
      </c>
      <c r="C158" s="104"/>
      <c r="D158" s="105"/>
      <c r="E158" s="69"/>
      <c r="F158" s="109"/>
      <c r="G158" s="109"/>
      <c r="H158" s="109"/>
      <c r="I158" s="109"/>
    </row>
    <row r="159" spans="1:9" ht="26.25" x14ac:dyDescent="0.45">
      <c r="A159" s="69">
        <v>158</v>
      </c>
      <c r="B159" s="252" t="s">
        <v>1808</v>
      </c>
      <c r="C159" s="104"/>
      <c r="D159" s="105"/>
      <c r="E159" s="69"/>
      <c r="F159" s="109"/>
      <c r="G159" s="109"/>
      <c r="H159" s="109"/>
      <c r="I159" s="109"/>
    </row>
    <row r="160" spans="1:9" ht="25.5" x14ac:dyDescent="0.45">
      <c r="A160" s="69">
        <v>159</v>
      </c>
      <c r="B160" s="108" t="s">
        <v>1809</v>
      </c>
      <c r="C160" s="104"/>
      <c r="D160" s="105"/>
      <c r="E160" s="69"/>
      <c r="F160" s="109"/>
      <c r="G160" s="109"/>
      <c r="H160" s="109"/>
      <c r="I160" s="109"/>
    </row>
    <row r="161" spans="1:9" ht="25.5" x14ac:dyDescent="0.45">
      <c r="A161" s="69">
        <v>160</v>
      </c>
      <c r="B161" s="108" t="s">
        <v>1810</v>
      </c>
      <c r="C161" s="104"/>
      <c r="D161" s="105"/>
      <c r="E161" s="69"/>
      <c r="F161" s="109"/>
      <c r="G161" s="109"/>
      <c r="H161" s="109"/>
      <c r="I161" s="109"/>
    </row>
    <row r="162" spans="1:9" ht="25.5" x14ac:dyDescent="0.45">
      <c r="A162" s="69">
        <v>161</v>
      </c>
      <c r="B162" s="108" t="s">
        <v>1811</v>
      </c>
      <c r="C162" s="104"/>
      <c r="D162" s="105"/>
      <c r="E162" s="69"/>
      <c r="F162" s="109"/>
      <c r="G162" s="109"/>
      <c r="H162" s="109"/>
      <c r="I162" s="109"/>
    </row>
    <row r="163" spans="1:9" ht="25.5" x14ac:dyDescent="0.45">
      <c r="A163" s="69">
        <v>162</v>
      </c>
      <c r="B163" s="108" t="s">
        <v>1812</v>
      </c>
      <c r="C163" s="104"/>
      <c r="D163" s="105"/>
      <c r="E163" s="69"/>
      <c r="F163" s="109"/>
      <c r="G163" s="109"/>
      <c r="H163" s="109"/>
      <c r="I163" s="109"/>
    </row>
    <row r="164" spans="1:9" ht="25.5" x14ac:dyDescent="0.45">
      <c r="A164" s="69">
        <v>163</v>
      </c>
      <c r="B164" s="111" t="s">
        <v>1813</v>
      </c>
      <c r="C164" s="104" t="s">
        <v>498</v>
      </c>
      <c r="D164" s="105"/>
      <c r="E164" s="69">
        <v>1</v>
      </c>
      <c r="F164" s="109"/>
      <c r="G164" s="109"/>
      <c r="H164" s="109"/>
      <c r="I164" s="109"/>
    </row>
    <row r="165" spans="1:9" x14ac:dyDescent="0.45">
      <c r="A165" s="69">
        <v>164</v>
      </c>
      <c r="B165" s="71" t="s">
        <v>1003</v>
      </c>
      <c r="C165" s="73" t="s">
        <v>960</v>
      </c>
      <c r="D165" s="87"/>
      <c r="E165" s="192">
        <v>1</v>
      </c>
      <c r="G165" s="109"/>
      <c r="H165" s="109"/>
      <c r="I165" s="109"/>
    </row>
    <row r="166" spans="1:9" ht="51" x14ac:dyDescent="0.45">
      <c r="A166" s="69">
        <v>165</v>
      </c>
      <c r="B166" s="113" t="s">
        <v>1003</v>
      </c>
      <c r="C166" s="104" t="s">
        <v>1408</v>
      </c>
      <c r="D166" s="105">
        <v>1</v>
      </c>
      <c r="E166" s="69"/>
      <c r="F166" s="109"/>
      <c r="G166" s="109"/>
      <c r="H166" s="109"/>
      <c r="I166" s="109"/>
    </row>
    <row r="167" spans="1:9" ht="25.5" x14ac:dyDescent="0.45">
      <c r="A167" s="69">
        <v>166</v>
      </c>
      <c r="B167" s="112" t="s">
        <v>2169</v>
      </c>
      <c r="C167" s="104" t="s">
        <v>2142</v>
      </c>
      <c r="D167" s="105"/>
      <c r="E167" s="69">
        <v>1</v>
      </c>
      <c r="F167" s="109"/>
      <c r="G167" s="109"/>
      <c r="H167" s="109"/>
      <c r="I167" s="109"/>
    </row>
    <row r="168" spans="1:9" ht="25.5" x14ac:dyDescent="0.45">
      <c r="A168" s="69">
        <v>167</v>
      </c>
      <c r="B168" s="228" t="s">
        <v>1814</v>
      </c>
      <c r="C168" s="104"/>
      <c r="D168" s="105">
        <v>1</v>
      </c>
      <c r="E168" s="69"/>
      <c r="F168" s="223" t="s">
        <v>1815</v>
      </c>
      <c r="G168" s="109"/>
      <c r="H168" s="109"/>
      <c r="I168" s="109"/>
    </row>
    <row r="169" spans="1:9" ht="38.25" x14ac:dyDescent="0.45">
      <c r="A169" s="69">
        <v>168</v>
      </c>
      <c r="B169" s="103" t="s">
        <v>1816</v>
      </c>
      <c r="C169" s="104" t="s">
        <v>524</v>
      </c>
      <c r="D169" s="105"/>
      <c r="E169" s="69">
        <v>1</v>
      </c>
      <c r="F169" s="109"/>
      <c r="G169" s="109"/>
      <c r="H169" s="109"/>
      <c r="I169" s="109"/>
    </row>
    <row r="170" spans="1:9" ht="25.5" x14ac:dyDescent="0.45">
      <c r="A170" s="69">
        <v>169</v>
      </c>
      <c r="B170" s="108" t="s">
        <v>1817</v>
      </c>
      <c r="C170" s="104"/>
      <c r="D170" s="105"/>
      <c r="E170" s="69"/>
      <c r="F170" s="109"/>
      <c r="G170" s="109"/>
      <c r="H170" s="109"/>
      <c r="I170" s="109"/>
    </row>
    <row r="171" spans="1:9" ht="25.5" x14ac:dyDescent="0.45">
      <c r="A171" s="69">
        <v>170</v>
      </c>
      <c r="B171" s="103" t="s">
        <v>1818</v>
      </c>
      <c r="C171" s="104" t="s">
        <v>524</v>
      </c>
      <c r="D171" s="105"/>
      <c r="E171" s="69">
        <v>1</v>
      </c>
      <c r="F171" s="109"/>
      <c r="G171" s="109"/>
      <c r="H171" s="109"/>
      <c r="I171" s="109"/>
    </row>
    <row r="172" spans="1:9" ht="25.5" x14ac:dyDescent="0.45">
      <c r="A172" s="69">
        <v>171</v>
      </c>
      <c r="B172" s="115" t="s">
        <v>1291</v>
      </c>
      <c r="C172" s="104" t="s">
        <v>1272</v>
      </c>
      <c r="D172" s="105"/>
      <c r="E172" s="69">
        <v>1</v>
      </c>
      <c r="F172" s="109"/>
      <c r="G172" s="109"/>
      <c r="H172" s="109"/>
      <c r="I172" s="109"/>
    </row>
    <row r="173" spans="1:9" ht="25.5" x14ac:dyDescent="0.45">
      <c r="A173" s="69">
        <v>172</v>
      </c>
      <c r="B173" s="115" t="e">
        <f>#REF!</f>
        <v>#REF!</v>
      </c>
      <c r="C173" s="104" t="s">
        <v>1570</v>
      </c>
      <c r="D173" s="105"/>
      <c r="E173" s="69">
        <v>1</v>
      </c>
      <c r="F173" s="109"/>
      <c r="G173" s="109"/>
      <c r="H173" s="109"/>
      <c r="I173" s="109"/>
    </row>
    <row r="174" spans="1:9" ht="25.5" x14ac:dyDescent="0.45">
      <c r="A174" s="69">
        <v>173</v>
      </c>
      <c r="B174" s="228" t="s">
        <v>1819</v>
      </c>
      <c r="C174" s="104"/>
      <c r="D174" s="105">
        <v>1</v>
      </c>
      <c r="E174" s="69"/>
      <c r="F174" s="223" t="s">
        <v>1707</v>
      </c>
      <c r="G174" s="109"/>
      <c r="H174" s="109"/>
      <c r="I174" s="109"/>
    </row>
    <row r="175" spans="1:9" ht="51" x14ac:dyDescent="0.45">
      <c r="A175" s="69">
        <v>174</v>
      </c>
      <c r="B175" s="103" t="s">
        <v>752</v>
      </c>
      <c r="C175" s="104"/>
      <c r="D175" s="105"/>
      <c r="E175" s="69">
        <v>1</v>
      </c>
      <c r="F175" s="306" t="s">
        <v>1820</v>
      </c>
      <c r="G175" s="109"/>
      <c r="H175" s="109"/>
      <c r="I175" s="109"/>
    </row>
    <row r="176" spans="1:9" ht="25.5" x14ac:dyDescent="0.45">
      <c r="A176" s="69">
        <v>175</v>
      </c>
      <c r="B176" s="108" t="s">
        <v>1821</v>
      </c>
      <c r="C176" s="104"/>
      <c r="D176" s="105"/>
      <c r="E176" s="69"/>
      <c r="F176" s="109"/>
      <c r="G176" s="109"/>
      <c r="H176" s="109"/>
      <c r="I176" s="109"/>
    </row>
    <row r="177" spans="1:9" ht="25.5" x14ac:dyDescent="0.45">
      <c r="A177" s="69">
        <v>176</v>
      </c>
      <c r="B177" s="112" t="s">
        <v>2171</v>
      </c>
      <c r="C177" s="104" t="s">
        <v>2142</v>
      </c>
      <c r="D177" s="105"/>
      <c r="E177" s="69">
        <v>1</v>
      </c>
      <c r="F177" s="109"/>
      <c r="G177" s="109"/>
      <c r="H177" s="109"/>
      <c r="I177" s="109"/>
    </row>
    <row r="178" spans="1:9" x14ac:dyDescent="0.45">
      <c r="A178" s="69">
        <v>177</v>
      </c>
      <c r="B178" s="117" t="s">
        <v>492</v>
      </c>
      <c r="C178" s="104" t="s">
        <v>476</v>
      </c>
      <c r="D178" s="105"/>
      <c r="E178" s="70">
        <v>1</v>
      </c>
      <c r="F178" s="109"/>
      <c r="G178" s="109"/>
      <c r="H178" s="109"/>
      <c r="I178" s="109"/>
    </row>
    <row r="179" spans="1:9" ht="51" x14ac:dyDescent="0.45">
      <c r="A179" s="69">
        <v>178</v>
      </c>
      <c r="B179" s="304" t="s">
        <v>1535</v>
      </c>
      <c r="C179" s="104" t="s">
        <v>1531</v>
      </c>
      <c r="D179" s="105">
        <v>1</v>
      </c>
      <c r="E179" s="70"/>
      <c r="F179" s="109"/>
      <c r="G179" s="109"/>
      <c r="H179" s="109"/>
      <c r="I179" s="109"/>
    </row>
    <row r="180" spans="1:9" ht="25.5" x14ac:dyDescent="0.45">
      <c r="A180" s="69">
        <v>179</v>
      </c>
      <c r="B180" s="304" t="s">
        <v>1545</v>
      </c>
      <c r="C180" s="104" t="s">
        <v>1542</v>
      </c>
      <c r="D180" s="105">
        <v>1</v>
      </c>
      <c r="E180" s="70"/>
      <c r="F180" s="109"/>
      <c r="G180" s="109"/>
      <c r="H180" s="109"/>
      <c r="I180" s="109"/>
    </row>
    <row r="181" spans="1:9" ht="38.25" x14ac:dyDescent="0.45">
      <c r="A181" s="69">
        <v>180</v>
      </c>
      <c r="B181" s="108" t="s">
        <v>1822</v>
      </c>
      <c r="C181" s="104"/>
      <c r="D181" s="105"/>
      <c r="E181" s="69"/>
      <c r="F181" s="109"/>
      <c r="G181" s="109"/>
      <c r="H181" s="109"/>
      <c r="I181" s="109"/>
    </row>
    <row r="182" spans="1:9" ht="25.5" x14ac:dyDescent="0.45">
      <c r="A182" s="69">
        <v>181</v>
      </c>
      <c r="B182" s="228" t="s">
        <v>1823</v>
      </c>
      <c r="C182" s="104"/>
      <c r="D182" s="105">
        <v>1</v>
      </c>
      <c r="E182" s="69"/>
      <c r="F182" s="223" t="s">
        <v>1710</v>
      </c>
      <c r="G182" s="109"/>
      <c r="H182" s="109"/>
      <c r="I182" s="109"/>
    </row>
    <row r="183" spans="1:9" ht="25.5" x14ac:dyDescent="0.45">
      <c r="A183" s="69">
        <v>182</v>
      </c>
      <c r="B183" s="108" t="s">
        <v>1824</v>
      </c>
      <c r="C183" s="104"/>
      <c r="D183" s="105"/>
      <c r="E183" s="69"/>
      <c r="F183" s="109"/>
      <c r="G183" s="109"/>
      <c r="H183" s="109"/>
      <c r="I183" s="109"/>
    </row>
    <row r="184" spans="1:9" ht="38.25" x14ac:dyDescent="0.45">
      <c r="A184" s="69">
        <v>183</v>
      </c>
      <c r="B184" s="103" t="s">
        <v>840</v>
      </c>
      <c r="C184" s="104" t="s">
        <v>524</v>
      </c>
      <c r="D184" s="105"/>
      <c r="E184" s="69">
        <v>1</v>
      </c>
      <c r="F184" s="109"/>
      <c r="G184" s="109"/>
      <c r="H184" s="109"/>
      <c r="I184" s="109"/>
    </row>
    <row r="185" spans="1:9" x14ac:dyDescent="0.45">
      <c r="A185" s="69">
        <v>184</v>
      </c>
      <c r="B185" s="71" t="s">
        <v>986</v>
      </c>
      <c r="C185" s="73" t="s">
        <v>960</v>
      </c>
      <c r="D185" s="87"/>
      <c r="E185" s="192">
        <v>1</v>
      </c>
      <c r="G185" s="109"/>
      <c r="H185" s="109"/>
      <c r="I185" s="109"/>
    </row>
    <row r="186" spans="1:9" ht="25.5" x14ac:dyDescent="0.45">
      <c r="A186" s="69">
        <v>185</v>
      </c>
      <c r="B186" s="103" t="s">
        <v>1825</v>
      </c>
      <c r="C186" s="104" t="s">
        <v>524</v>
      </c>
      <c r="D186" s="105"/>
      <c r="E186" s="69">
        <v>1</v>
      </c>
      <c r="F186" s="109"/>
      <c r="G186" s="109"/>
      <c r="H186" s="109"/>
      <c r="I186" s="109"/>
    </row>
    <row r="187" spans="1:9" x14ac:dyDescent="0.45">
      <c r="A187" s="69">
        <v>186</v>
      </c>
      <c r="B187" s="71" t="s">
        <v>994</v>
      </c>
      <c r="C187" s="73" t="s">
        <v>960</v>
      </c>
      <c r="D187" s="87"/>
      <c r="E187" s="192">
        <v>1</v>
      </c>
      <c r="G187" s="109"/>
      <c r="H187" s="109"/>
      <c r="I187" s="109"/>
    </row>
    <row r="188" spans="1:9" ht="51.75" x14ac:dyDescent="0.45">
      <c r="A188" s="69">
        <v>187</v>
      </c>
      <c r="B188" s="252" t="s">
        <v>1826</v>
      </c>
      <c r="C188" s="73"/>
      <c r="D188" s="87"/>
      <c r="E188" s="192"/>
      <c r="G188" s="109"/>
      <c r="H188" s="109"/>
      <c r="I188" s="109"/>
    </row>
    <row r="189" spans="1:9" ht="25.5" x14ac:dyDescent="0.45">
      <c r="A189" s="69">
        <v>188</v>
      </c>
      <c r="B189" s="115" t="s">
        <v>1827</v>
      </c>
      <c r="C189" s="104" t="s">
        <v>1272</v>
      </c>
      <c r="D189" s="105"/>
      <c r="E189" s="69">
        <v>1</v>
      </c>
      <c r="F189" s="109"/>
      <c r="G189" s="109"/>
      <c r="H189" s="109"/>
      <c r="I189" s="109"/>
    </row>
    <row r="190" spans="1:9" ht="38.25" x14ac:dyDescent="0.45">
      <c r="A190" s="69">
        <v>189</v>
      </c>
      <c r="B190" s="108" t="s">
        <v>1828</v>
      </c>
      <c r="C190" s="104"/>
      <c r="D190" s="105"/>
      <c r="E190" s="69"/>
      <c r="F190" s="109"/>
      <c r="G190" s="109"/>
      <c r="H190" s="109"/>
    </row>
    <row r="191" spans="1:9" ht="25.5" x14ac:dyDescent="0.45">
      <c r="A191" s="69">
        <v>190</v>
      </c>
      <c r="B191" s="108" t="s">
        <v>1829</v>
      </c>
      <c r="C191" s="104"/>
      <c r="D191" s="105"/>
      <c r="E191" s="69"/>
      <c r="F191" s="109"/>
      <c r="G191" s="109"/>
      <c r="H191" s="109"/>
      <c r="I191" s="109"/>
    </row>
    <row r="192" spans="1:9" ht="25.5" x14ac:dyDescent="0.45">
      <c r="A192" s="69">
        <v>191</v>
      </c>
      <c r="B192" s="108" t="s">
        <v>1830</v>
      </c>
      <c r="C192" s="104"/>
      <c r="D192" s="105"/>
      <c r="E192" s="69"/>
      <c r="F192" s="109"/>
      <c r="G192" s="109"/>
      <c r="H192" s="109"/>
      <c r="I192" s="109"/>
    </row>
    <row r="193" spans="1:9" ht="25.5" x14ac:dyDescent="0.45">
      <c r="A193" s="69">
        <v>192</v>
      </c>
      <c r="B193" s="108" t="s">
        <v>1831</v>
      </c>
      <c r="C193" s="104"/>
      <c r="D193" s="105"/>
      <c r="E193" s="69"/>
      <c r="F193" s="109"/>
      <c r="G193" s="109"/>
      <c r="H193" s="109"/>
      <c r="I193" s="109"/>
    </row>
    <row r="194" spans="1:9" ht="25.5" x14ac:dyDescent="0.45">
      <c r="A194" s="69">
        <v>193</v>
      </c>
      <c r="B194" s="103" t="s">
        <v>1832</v>
      </c>
      <c r="C194" s="104" t="s">
        <v>524</v>
      </c>
      <c r="D194" s="105"/>
      <c r="E194" s="69">
        <v>1</v>
      </c>
      <c r="F194" s="109"/>
      <c r="G194" s="109"/>
      <c r="H194" s="109"/>
      <c r="I194" s="109"/>
    </row>
    <row r="195" spans="1:9" ht="38.25" x14ac:dyDescent="0.45">
      <c r="A195" s="69">
        <v>194</v>
      </c>
      <c r="B195" s="108" t="s">
        <v>1833</v>
      </c>
      <c r="C195" s="104"/>
      <c r="D195" s="105"/>
      <c r="E195" s="69"/>
      <c r="F195" s="109"/>
      <c r="G195" s="109"/>
      <c r="H195" s="109"/>
      <c r="I195" s="109"/>
    </row>
    <row r="196" spans="1:9" ht="38.25" x14ac:dyDescent="0.45">
      <c r="A196" s="69">
        <v>195</v>
      </c>
      <c r="B196" s="103" t="s">
        <v>629</v>
      </c>
      <c r="C196" s="104" t="s">
        <v>524</v>
      </c>
      <c r="D196" s="105"/>
      <c r="E196" s="69">
        <v>1</v>
      </c>
      <c r="F196" s="109"/>
      <c r="G196" s="69"/>
      <c r="H196" s="69"/>
    </row>
    <row r="197" spans="1:9" x14ac:dyDescent="0.45">
      <c r="A197" s="69">
        <v>196</v>
      </c>
      <c r="B197" s="221" t="s">
        <v>1834</v>
      </c>
      <c r="C197" s="104" t="s">
        <v>1323</v>
      </c>
      <c r="D197" s="105"/>
      <c r="E197" s="69">
        <v>1</v>
      </c>
      <c r="F197" s="109"/>
      <c r="G197" s="69"/>
      <c r="H197" s="69"/>
    </row>
    <row r="198" spans="1:9" x14ac:dyDescent="0.45">
      <c r="A198" s="69">
        <v>197</v>
      </c>
      <c r="B198" s="71" t="s">
        <v>972</v>
      </c>
      <c r="C198" s="73" t="s">
        <v>960</v>
      </c>
      <c r="D198" s="87"/>
      <c r="E198" s="192">
        <v>1</v>
      </c>
      <c r="G198" s="109"/>
      <c r="H198" s="109"/>
      <c r="I198" s="109"/>
    </row>
    <row r="199" spans="1:9" ht="38.25" x14ac:dyDescent="0.45">
      <c r="A199" s="69">
        <v>198</v>
      </c>
      <c r="B199" s="103" t="s">
        <v>596</v>
      </c>
      <c r="C199" s="104" t="s">
        <v>524</v>
      </c>
      <c r="D199" s="105"/>
      <c r="E199" s="69">
        <v>1</v>
      </c>
      <c r="F199" s="109"/>
      <c r="G199" s="109"/>
      <c r="H199" s="109"/>
      <c r="I199" s="109"/>
    </row>
    <row r="200" spans="1:9" x14ac:dyDescent="0.45">
      <c r="A200" s="69">
        <v>199</v>
      </c>
      <c r="B200" s="71" t="s">
        <v>966</v>
      </c>
      <c r="C200" s="73" t="s">
        <v>960</v>
      </c>
      <c r="D200" s="87"/>
      <c r="E200" s="192">
        <v>1</v>
      </c>
      <c r="G200" s="109"/>
      <c r="H200" s="109"/>
      <c r="I200" s="109"/>
    </row>
    <row r="201" spans="1:9" ht="38.25" x14ac:dyDescent="0.45">
      <c r="A201" s="69">
        <v>200</v>
      </c>
      <c r="B201" s="103" t="s">
        <v>605</v>
      </c>
      <c r="C201" s="104" t="s">
        <v>524</v>
      </c>
      <c r="D201" s="105"/>
      <c r="E201" s="69">
        <v>1</v>
      </c>
      <c r="F201" s="109"/>
      <c r="G201" s="109"/>
      <c r="H201" s="109"/>
      <c r="I201" s="109"/>
    </row>
    <row r="202" spans="1:9" x14ac:dyDescent="0.45">
      <c r="A202" s="69">
        <v>201</v>
      </c>
      <c r="B202" s="221" t="s">
        <v>1835</v>
      </c>
      <c r="C202" s="104" t="s">
        <v>1323</v>
      </c>
      <c r="D202" s="105"/>
      <c r="E202" s="69">
        <v>1</v>
      </c>
      <c r="F202" s="109"/>
      <c r="G202" s="109"/>
      <c r="H202" s="109"/>
      <c r="I202" s="109"/>
    </row>
    <row r="203" spans="1:9" ht="25.5" x14ac:dyDescent="0.45">
      <c r="A203" s="69">
        <v>202</v>
      </c>
      <c r="B203" s="103" t="s">
        <v>1836</v>
      </c>
      <c r="C203" s="104" t="s">
        <v>524</v>
      </c>
      <c r="D203" s="105"/>
      <c r="E203" s="69">
        <v>1</v>
      </c>
      <c r="F203" s="109"/>
      <c r="G203" s="109"/>
      <c r="H203" s="109"/>
      <c r="I203" s="109"/>
    </row>
    <row r="204" spans="1:9" ht="38.25" x14ac:dyDescent="0.45">
      <c r="A204" s="69">
        <v>203</v>
      </c>
      <c r="B204" s="103" t="s">
        <v>2174</v>
      </c>
      <c r="C204" s="104" t="s">
        <v>2142</v>
      </c>
      <c r="D204" s="105"/>
      <c r="E204" s="69">
        <v>1</v>
      </c>
      <c r="F204" s="109"/>
      <c r="G204" s="109"/>
      <c r="H204" s="109"/>
      <c r="I204" s="109"/>
    </row>
    <row r="205" spans="1:9" ht="25.5" x14ac:dyDescent="0.45">
      <c r="A205" s="69">
        <v>204</v>
      </c>
      <c r="B205" s="108" t="s">
        <v>1837</v>
      </c>
      <c r="C205" s="104"/>
      <c r="D205" s="105"/>
      <c r="E205" s="69"/>
      <c r="F205" s="109"/>
      <c r="G205" s="109"/>
      <c r="H205" s="109"/>
      <c r="I205" s="109"/>
    </row>
    <row r="206" spans="1:9" ht="25.5" x14ac:dyDescent="0.45">
      <c r="A206" s="69">
        <v>205</v>
      </c>
      <c r="B206" s="108" t="s">
        <v>1838</v>
      </c>
      <c r="C206" s="104"/>
      <c r="D206" s="105"/>
      <c r="E206" s="69"/>
      <c r="F206" s="109"/>
      <c r="G206" s="106"/>
      <c r="H206" s="106"/>
      <c r="I206" s="106"/>
    </row>
    <row r="207" spans="1:9" ht="38.25" x14ac:dyDescent="0.45">
      <c r="A207" s="69">
        <v>206</v>
      </c>
      <c r="B207" s="111" t="s">
        <v>1839</v>
      </c>
      <c r="C207" s="104" t="s">
        <v>334</v>
      </c>
      <c r="D207" s="105"/>
      <c r="E207" s="118">
        <v>1</v>
      </c>
      <c r="F207" s="69" t="s">
        <v>1840</v>
      </c>
      <c r="G207" s="109"/>
      <c r="H207" s="109"/>
      <c r="I207" s="109"/>
    </row>
    <row r="208" spans="1:9" ht="25.5" x14ac:dyDescent="0.45">
      <c r="A208" s="69">
        <v>207</v>
      </c>
      <c r="B208" s="108" t="s">
        <v>1841</v>
      </c>
      <c r="C208" s="104"/>
      <c r="D208" s="105"/>
      <c r="E208" s="69"/>
      <c r="F208" s="109"/>
      <c r="G208" s="109"/>
      <c r="H208" s="109"/>
      <c r="I208" s="109"/>
    </row>
    <row r="209" spans="1:9" ht="38.25" x14ac:dyDescent="0.45">
      <c r="A209" s="69">
        <v>208</v>
      </c>
      <c r="B209" s="103" t="s">
        <v>1842</v>
      </c>
      <c r="C209" s="104" t="s">
        <v>524</v>
      </c>
      <c r="D209" s="105"/>
      <c r="E209" s="69">
        <v>1</v>
      </c>
      <c r="F209" s="109"/>
      <c r="G209" s="109"/>
      <c r="H209" s="109"/>
      <c r="I209" s="109"/>
    </row>
    <row r="210" spans="1:9" x14ac:dyDescent="0.45">
      <c r="A210" s="69">
        <v>209</v>
      </c>
      <c r="B210" s="112" t="s">
        <v>526</v>
      </c>
      <c r="C210" s="104" t="s">
        <v>524</v>
      </c>
      <c r="D210" s="105"/>
      <c r="E210" s="69">
        <v>1</v>
      </c>
      <c r="F210" s="109"/>
      <c r="G210" s="109"/>
      <c r="H210" s="109"/>
      <c r="I210" s="109"/>
    </row>
    <row r="211" spans="1:9" ht="25.5" x14ac:dyDescent="0.45">
      <c r="A211" s="69">
        <v>210</v>
      </c>
      <c r="B211" s="112" t="e">
        <f>#REF!</f>
        <v>#REF!</v>
      </c>
      <c r="C211" s="104" t="s">
        <v>1570</v>
      </c>
      <c r="D211" s="105"/>
      <c r="E211" s="69">
        <v>1</v>
      </c>
      <c r="F211" s="109"/>
      <c r="G211" s="109"/>
      <c r="H211" s="109"/>
      <c r="I211" s="109"/>
    </row>
    <row r="212" spans="1:9" ht="38.25" x14ac:dyDescent="0.45">
      <c r="A212" s="69">
        <v>211</v>
      </c>
      <c r="B212" s="112" t="s">
        <v>1300</v>
      </c>
      <c r="C212" s="104" t="s">
        <v>1272</v>
      </c>
      <c r="D212" s="105"/>
      <c r="E212" s="69">
        <v>1</v>
      </c>
      <c r="F212" s="109"/>
      <c r="G212" s="109"/>
      <c r="H212" s="109"/>
      <c r="I212" s="109"/>
    </row>
    <row r="213" spans="1:9" ht="25.5" x14ac:dyDescent="0.45">
      <c r="A213" s="69">
        <v>212</v>
      </c>
      <c r="B213" s="119" t="s">
        <v>507</v>
      </c>
      <c r="C213" s="104" t="s">
        <v>1843</v>
      </c>
      <c r="D213" s="105">
        <v>1</v>
      </c>
      <c r="E213" s="69"/>
      <c r="F213" s="69"/>
      <c r="G213" s="109"/>
      <c r="H213" s="109"/>
      <c r="I213" s="109"/>
    </row>
    <row r="214" spans="1:9" ht="38.25" x14ac:dyDescent="0.45">
      <c r="A214" s="69">
        <v>213</v>
      </c>
      <c r="B214" s="108" t="s">
        <v>1844</v>
      </c>
      <c r="C214" s="104"/>
      <c r="D214" s="105"/>
      <c r="E214" s="69"/>
      <c r="F214" s="109"/>
      <c r="G214" s="109"/>
      <c r="H214" s="109"/>
      <c r="I214" s="109"/>
    </row>
    <row r="215" spans="1:9" x14ac:dyDescent="0.45">
      <c r="A215" s="69">
        <v>214</v>
      </c>
      <c r="B215" s="244" t="s">
        <v>1668</v>
      </c>
      <c r="C215" s="104" t="s">
        <v>1461</v>
      </c>
      <c r="D215" s="105"/>
      <c r="E215" s="69">
        <v>1</v>
      </c>
      <c r="F215" s="69" t="s">
        <v>1845</v>
      </c>
      <c r="G215" s="109"/>
      <c r="H215" s="109"/>
      <c r="I215" s="109"/>
    </row>
    <row r="216" spans="1:9" ht="25.5" x14ac:dyDescent="0.45">
      <c r="A216" s="69">
        <v>215</v>
      </c>
      <c r="B216" s="108" t="s">
        <v>1846</v>
      </c>
      <c r="C216" s="104"/>
      <c r="D216" s="105"/>
      <c r="E216" s="69"/>
      <c r="F216" s="109"/>
      <c r="G216" s="109"/>
      <c r="H216" s="109"/>
      <c r="I216" s="109"/>
    </row>
    <row r="217" spans="1:9" ht="25.5" x14ac:dyDescent="0.45">
      <c r="A217" s="69">
        <v>216</v>
      </c>
      <c r="B217" s="108" t="s">
        <v>1847</v>
      </c>
      <c r="C217" s="104"/>
      <c r="D217" s="105"/>
      <c r="E217" s="69"/>
      <c r="F217" s="109"/>
      <c r="G217" s="109"/>
      <c r="H217" s="109"/>
      <c r="I217" s="109"/>
    </row>
    <row r="218" spans="1:9" ht="25.5" x14ac:dyDescent="0.45">
      <c r="A218" s="69">
        <v>217</v>
      </c>
      <c r="B218" s="108" t="s">
        <v>1848</v>
      </c>
      <c r="C218" s="104"/>
      <c r="D218" s="105"/>
      <c r="E218" s="69"/>
      <c r="F218" s="109"/>
      <c r="G218" s="109"/>
      <c r="H218" s="109"/>
      <c r="I218" s="109"/>
    </row>
    <row r="219" spans="1:9" ht="25.5" x14ac:dyDescent="0.45">
      <c r="A219" s="69">
        <v>218</v>
      </c>
      <c r="B219" s="108" t="s">
        <v>1849</v>
      </c>
      <c r="C219" s="104"/>
      <c r="D219" s="105"/>
      <c r="E219" s="69"/>
      <c r="F219" s="109"/>
      <c r="G219" s="109"/>
      <c r="H219" s="109"/>
      <c r="I219" s="109"/>
    </row>
    <row r="220" spans="1:9" ht="25.5" x14ac:dyDescent="0.45">
      <c r="A220" s="69">
        <v>219</v>
      </c>
      <c r="B220" s="112" t="e">
        <f>#REF!</f>
        <v>#REF!</v>
      </c>
      <c r="C220" s="104" t="s">
        <v>1570</v>
      </c>
      <c r="D220" s="105"/>
      <c r="E220" s="69">
        <v>1</v>
      </c>
      <c r="F220" s="109"/>
      <c r="G220" s="109"/>
      <c r="H220" s="109"/>
      <c r="I220" s="109"/>
    </row>
    <row r="221" spans="1:9" ht="25.5" x14ac:dyDescent="0.45">
      <c r="A221" s="69">
        <v>220</v>
      </c>
      <c r="B221" s="112" t="s">
        <v>2176</v>
      </c>
      <c r="C221" s="104" t="s">
        <v>2142</v>
      </c>
      <c r="D221" s="105"/>
      <c r="E221" s="69">
        <v>1</v>
      </c>
      <c r="F221" s="109"/>
      <c r="G221" s="109"/>
      <c r="H221" s="109"/>
      <c r="I221" s="109"/>
    </row>
    <row r="222" spans="1:9" ht="38.25" x14ac:dyDescent="0.45">
      <c r="A222" s="69">
        <v>221</v>
      </c>
      <c r="B222" s="107" t="s">
        <v>457</v>
      </c>
      <c r="C222" s="104" t="s">
        <v>451</v>
      </c>
      <c r="D222" s="105">
        <v>1</v>
      </c>
      <c r="E222" s="69"/>
      <c r="F222" s="109"/>
      <c r="G222" s="109"/>
      <c r="H222" s="109"/>
      <c r="I222" s="109"/>
    </row>
    <row r="223" spans="1:9" ht="38.25" x14ac:dyDescent="0.45">
      <c r="A223" s="69">
        <v>222</v>
      </c>
      <c r="B223" s="103" t="s">
        <v>643</v>
      </c>
      <c r="C223" s="104" t="s">
        <v>524</v>
      </c>
      <c r="D223" s="105"/>
      <c r="E223" s="69">
        <v>1</v>
      </c>
      <c r="F223" s="106"/>
      <c r="G223" s="109"/>
      <c r="H223" s="109"/>
      <c r="I223" s="109"/>
    </row>
    <row r="224" spans="1:9" ht="25.5" x14ac:dyDescent="0.45">
      <c r="A224" s="69">
        <v>223</v>
      </c>
      <c r="B224" s="108" t="s">
        <v>1850</v>
      </c>
      <c r="C224" s="104"/>
      <c r="D224" s="105"/>
      <c r="E224" s="69"/>
      <c r="F224" s="109"/>
      <c r="G224" s="109"/>
      <c r="H224" s="109"/>
      <c r="I224" s="109"/>
    </row>
    <row r="225" spans="1:9" x14ac:dyDescent="0.45">
      <c r="A225" s="69">
        <v>224</v>
      </c>
      <c r="B225" s="246" t="e">
        <f>#REF!</f>
        <v>#REF!</v>
      </c>
      <c r="C225" s="104" t="s">
        <v>1676</v>
      </c>
      <c r="D225" s="105"/>
      <c r="E225" s="69">
        <v>1</v>
      </c>
      <c r="F225" s="109"/>
      <c r="G225" s="109"/>
      <c r="H225" s="109"/>
      <c r="I225" s="109"/>
    </row>
    <row r="226" spans="1:9" ht="25.5" x14ac:dyDescent="0.45">
      <c r="A226" s="69">
        <v>225</v>
      </c>
      <c r="B226" s="108" t="s">
        <v>1851</v>
      </c>
      <c r="C226" s="104"/>
      <c r="D226" s="105"/>
      <c r="E226" s="69"/>
      <c r="F226" s="109"/>
      <c r="G226" s="109"/>
      <c r="H226" s="109"/>
      <c r="I226" s="109"/>
    </row>
    <row r="227" spans="1:9" ht="25.5" x14ac:dyDescent="0.45">
      <c r="A227" s="69">
        <v>226</v>
      </c>
      <c r="B227" s="108" t="s">
        <v>1852</v>
      </c>
      <c r="C227" s="104"/>
      <c r="D227" s="105"/>
      <c r="E227" s="69"/>
      <c r="F227" s="109"/>
      <c r="G227" s="109"/>
      <c r="H227" s="109"/>
      <c r="I227" s="109"/>
    </row>
    <row r="228" spans="1:9" ht="25.5" x14ac:dyDescent="0.45">
      <c r="A228" s="69">
        <v>227</v>
      </c>
      <c r="B228" s="108" t="s">
        <v>1853</v>
      </c>
      <c r="C228" s="104"/>
      <c r="D228" s="105"/>
      <c r="E228" s="69"/>
      <c r="F228" s="109"/>
      <c r="G228" s="109"/>
      <c r="H228" s="109"/>
      <c r="I228" s="109"/>
    </row>
    <row r="229" spans="1:9" ht="25.5" x14ac:dyDescent="0.45">
      <c r="A229" s="69">
        <v>228</v>
      </c>
      <c r="B229" s="103" t="s">
        <v>1854</v>
      </c>
      <c r="C229" s="104" t="s">
        <v>524</v>
      </c>
      <c r="D229" s="105"/>
      <c r="E229" s="69">
        <v>1</v>
      </c>
      <c r="F229" s="109"/>
      <c r="G229" s="109"/>
      <c r="H229" s="109"/>
      <c r="I229" s="109"/>
    </row>
    <row r="230" spans="1:9" ht="25.5" x14ac:dyDescent="0.45">
      <c r="A230" s="69">
        <v>229</v>
      </c>
      <c r="B230" s="108" t="s">
        <v>1855</v>
      </c>
      <c r="C230" s="104"/>
      <c r="D230" s="105"/>
      <c r="E230" s="69"/>
      <c r="F230" s="109"/>
      <c r="G230" s="109"/>
      <c r="H230" s="109"/>
      <c r="I230" s="109"/>
    </row>
    <row r="231" spans="1:9" ht="25.5" x14ac:dyDescent="0.45">
      <c r="A231" s="69">
        <v>230</v>
      </c>
      <c r="B231" s="108" t="s">
        <v>1856</v>
      </c>
      <c r="C231" s="104"/>
      <c r="D231" s="105"/>
      <c r="E231" s="69"/>
      <c r="F231" s="109"/>
      <c r="G231" s="109"/>
      <c r="H231" s="109"/>
      <c r="I231" s="109"/>
    </row>
    <row r="232" spans="1:9" ht="25.5" x14ac:dyDescent="0.45">
      <c r="A232" s="69">
        <v>231</v>
      </c>
      <c r="B232" s="108" t="s">
        <v>1857</v>
      </c>
      <c r="C232" s="104"/>
      <c r="D232" s="105"/>
      <c r="E232" s="69"/>
      <c r="F232" s="109"/>
      <c r="G232" s="106"/>
      <c r="H232" s="106"/>
      <c r="I232" s="106"/>
    </row>
    <row r="233" spans="1:9" ht="25.5" x14ac:dyDescent="0.45">
      <c r="A233" s="69">
        <v>232</v>
      </c>
      <c r="B233" s="103" t="s">
        <v>1858</v>
      </c>
      <c r="C233" s="104" t="s">
        <v>524</v>
      </c>
      <c r="D233" s="105"/>
      <c r="E233" s="69">
        <v>1</v>
      </c>
      <c r="F233" s="109"/>
      <c r="G233" s="109"/>
      <c r="H233" s="109"/>
      <c r="I233" s="109"/>
    </row>
    <row r="234" spans="1:9" ht="25.5" x14ac:dyDescent="0.45">
      <c r="A234" s="69">
        <v>233</v>
      </c>
      <c r="B234" s="108" t="s">
        <v>1859</v>
      </c>
      <c r="C234" s="104"/>
      <c r="D234" s="105"/>
      <c r="E234" s="69"/>
      <c r="F234" s="109"/>
      <c r="G234" s="109"/>
      <c r="H234" s="109"/>
      <c r="I234" s="109"/>
    </row>
    <row r="235" spans="1:9" ht="38.25" x14ac:dyDescent="0.45">
      <c r="A235" s="69">
        <v>234</v>
      </c>
      <c r="B235" s="112" t="e">
        <f>#REF!</f>
        <v>#REF!</v>
      </c>
      <c r="C235" s="104" t="s">
        <v>1570</v>
      </c>
      <c r="D235" s="105"/>
      <c r="E235" s="69">
        <v>1</v>
      </c>
      <c r="F235" s="109"/>
      <c r="G235" s="109"/>
      <c r="H235" s="109"/>
      <c r="I235" s="109"/>
    </row>
    <row r="236" spans="1:9" ht="38.25" x14ac:dyDescent="0.45">
      <c r="A236" s="69">
        <v>235</v>
      </c>
      <c r="B236" s="116" t="s">
        <v>1679</v>
      </c>
      <c r="C236" s="104" t="s">
        <v>1687</v>
      </c>
      <c r="D236" s="105">
        <v>1</v>
      </c>
      <c r="E236" s="69"/>
      <c r="F236" s="69" t="s">
        <v>1860</v>
      </c>
      <c r="G236" s="109"/>
      <c r="H236" s="109"/>
      <c r="I236" s="109"/>
    </row>
    <row r="237" spans="1:9" ht="25.5" x14ac:dyDescent="0.45">
      <c r="A237" s="69">
        <v>236</v>
      </c>
      <c r="B237" s="108" t="s">
        <v>1861</v>
      </c>
      <c r="C237" s="104"/>
      <c r="D237" s="105"/>
      <c r="E237" s="69"/>
      <c r="F237" s="109"/>
      <c r="G237" s="109"/>
      <c r="H237" s="109"/>
      <c r="I237" s="109"/>
    </row>
    <row r="238" spans="1:9" ht="25.5" x14ac:dyDescent="0.45">
      <c r="A238" s="69">
        <v>237</v>
      </c>
      <c r="B238" s="112" t="e">
        <f>#REF!</f>
        <v>#REF!</v>
      </c>
      <c r="C238" s="104" t="s">
        <v>1570</v>
      </c>
      <c r="D238" s="105"/>
      <c r="E238" s="69">
        <v>1</v>
      </c>
      <c r="F238" s="109"/>
      <c r="G238" s="109"/>
      <c r="H238" s="109"/>
      <c r="I238" s="109"/>
    </row>
    <row r="239" spans="1:9" ht="25.5" x14ac:dyDescent="0.45">
      <c r="A239" s="69">
        <v>238</v>
      </c>
      <c r="B239" s="108" t="s">
        <v>1862</v>
      </c>
      <c r="C239" s="104"/>
      <c r="D239" s="105"/>
      <c r="E239" s="69"/>
      <c r="F239" s="109"/>
      <c r="G239" s="109"/>
      <c r="H239" s="109"/>
      <c r="I239" s="109"/>
    </row>
    <row r="240" spans="1:9" ht="25.5" x14ac:dyDescent="0.45">
      <c r="A240" s="69">
        <v>239</v>
      </c>
      <c r="B240" s="108" t="s">
        <v>1863</v>
      </c>
      <c r="C240" s="104"/>
      <c r="D240" s="105"/>
      <c r="E240" s="69"/>
      <c r="F240" s="109"/>
      <c r="G240" s="109"/>
      <c r="H240" s="109"/>
      <c r="I240" s="109"/>
    </row>
    <row r="241" spans="1:9" ht="25.5" x14ac:dyDescent="0.45">
      <c r="A241" s="69">
        <v>240</v>
      </c>
      <c r="B241" s="108" t="s">
        <v>1864</v>
      </c>
      <c r="C241" s="104"/>
      <c r="D241" s="105"/>
      <c r="E241" s="69"/>
      <c r="F241" s="109"/>
      <c r="G241" s="109"/>
      <c r="H241" s="109"/>
      <c r="I241" s="109"/>
    </row>
    <row r="242" spans="1:9" ht="25.5" x14ac:dyDescent="0.45">
      <c r="A242" s="69">
        <v>241</v>
      </c>
      <c r="B242" s="112" t="s">
        <v>1865</v>
      </c>
      <c r="C242" s="104" t="s">
        <v>1570</v>
      </c>
      <c r="D242" s="105"/>
      <c r="E242" s="69">
        <v>1</v>
      </c>
      <c r="F242" s="109"/>
      <c r="G242" s="109"/>
      <c r="H242" s="109"/>
      <c r="I242" s="109"/>
    </row>
    <row r="243" spans="1:9" ht="25.5" x14ac:dyDescent="0.45">
      <c r="A243" s="69">
        <v>242</v>
      </c>
      <c r="B243" s="112" t="e">
        <f>#REF!</f>
        <v>#REF!</v>
      </c>
      <c r="C243" s="104" t="s">
        <v>1570</v>
      </c>
      <c r="D243" s="105"/>
      <c r="E243" s="69">
        <v>1</v>
      </c>
      <c r="F243" s="109"/>
      <c r="G243" s="109"/>
      <c r="H243" s="109"/>
      <c r="I243" s="109"/>
    </row>
    <row r="244" spans="1:9" ht="25.5" x14ac:dyDescent="0.45">
      <c r="A244" s="69">
        <v>243</v>
      </c>
      <c r="B244" s="112" t="e">
        <f>#REF!</f>
        <v>#REF!</v>
      </c>
      <c r="C244" s="104" t="s">
        <v>1570</v>
      </c>
      <c r="D244" s="105"/>
      <c r="E244" s="69">
        <v>1</v>
      </c>
      <c r="F244" s="109"/>
      <c r="G244" s="109"/>
      <c r="H244" s="109"/>
      <c r="I244" s="109"/>
    </row>
    <row r="245" spans="1:9" ht="25.5" x14ac:dyDescent="0.45">
      <c r="A245" s="69">
        <v>244</v>
      </c>
      <c r="B245" s="108" t="s">
        <v>1866</v>
      </c>
      <c r="C245" s="104"/>
      <c r="D245" s="105"/>
      <c r="E245" s="69"/>
      <c r="F245" s="109"/>
      <c r="G245" s="109"/>
      <c r="H245" s="109"/>
      <c r="I245" s="109"/>
    </row>
    <row r="246" spans="1:9" x14ac:dyDescent="0.45">
      <c r="A246" s="69">
        <v>245</v>
      </c>
      <c r="B246" s="71" t="s">
        <v>1058</v>
      </c>
      <c r="C246" s="73" t="s">
        <v>960</v>
      </c>
      <c r="D246" s="87"/>
      <c r="E246" s="192">
        <v>1</v>
      </c>
      <c r="F246" s="305" t="s">
        <v>1867</v>
      </c>
      <c r="G246" s="109"/>
      <c r="H246" s="109"/>
      <c r="I246" s="109"/>
    </row>
    <row r="247" spans="1:9" ht="38.25" x14ac:dyDescent="0.45">
      <c r="A247" s="69">
        <v>246</v>
      </c>
      <c r="B247" s="103" t="s">
        <v>769</v>
      </c>
      <c r="C247" s="104" t="s">
        <v>524</v>
      </c>
      <c r="D247" s="105"/>
      <c r="E247" s="69">
        <v>1</v>
      </c>
      <c r="F247" s="306"/>
      <c r="G247" s="109"/>
      <c r="H247" s="109"/>
      <c r="I247" s="109"/>
    </row>
    <row r="248" spans="1:9" ht="25.5" x14ac:dyDescent="0.45">
      <c r="A248" s="69">
        <v>247</v>
      </c>
      <c r="B248" s="108" t="s">
        <v>1868</v>
      </c>
      <c r="C248" s="104"/>
      <c r="D248" s="105"/>
      <c r="E248" s="69"/>
      <c r="F248" s="109"/>
      <c r="G248" s="109"/>
      <c r="H248" s="109"/>
      <c r="I248" s="109"/>
    </row>
    <row r="249" spans="1:9" ht="25.5" x14ac:dyDescent="0.45">
      <c r="A249" s="69">
        <v>248</v>
      </c>
      <c r="B249" s="108" t="s">
        <v>1869</v>
      </c>
      <c r="C249" s="104"/>
      <c r="D249" s="105"/>
      <c r="E249" s="69"/>
      <c r="F249" s="109"/>
      <c r="G249" s="109"/>
      <c r="H249" s="109"/>
      <c r="I249" s="109"/>
    </row>
    <row r="250" spans="1:9" ht="25.5" x14ac:dyDescent="0.45">
      <c r="A250" s="69">
        <v>249</v>
      </c>
      <c r="B250" s="103" t="s">
        <v>1870</v>
      </c>
      <c r="C250" s="104" t="s">
        <v>524</v>
      </c>
      <c r="D250" s="105"/>
      <c r="E250" s="69">
        <v>1</v>
      </c>
      <c r="F250" s="109"/>
      <c r="G250" s="109"/>
      <c r="H250" s="109"/>
      <c r="I250" s="109"/>
    </row>
    <row r="251" spans="1:9" ht="25.5" x14ac:dyDescent="0.45">
      <c r="A251" s="69">
        <v>250</v>
      </c>
      <c r="B251" s="108" t="s">
        <v>1871</v>
      </c>
      <c r="C251" s="104"/>
      <c r="D251" s="105"/>
      <c r="E251" s="69"/>
      <c r="F251" s="109"/>
      <c r="G251" s="109"/>
      <c r="H251" s="109"/>
      <c r="I251" s="109"/>
    </row>
    <row r="252" spans="1:9" ht="39" x14ac:dyDescent="0.45">
      <c r="A252" s="69">
        <v>251</v>
      </c>
      <c r="B252" s="252" t="s">
        <v>1872</v>
      </c>
      <c r="C252" s="104"/>
      <c r="D252" s="105"/>
      <c r="E252" s="69"/>
      <c r="F252" s="109"/>
      <c r="G252" s="109"/>
      <c r="H252" s="109"/>
      <c r="I252" s="109"/>
    </row>
    <row r="253" spans="1:9" ht="38.25" x14ac:dyDescent="0.45">
      <c r="A253" s="69">
        <v>252</v>
      </c>
      <c r="B253" s="103" t="s">
        <v>855</v>
      </c>
      <c r="C253" s="104" t="s">
        <v>524</v>
      </c>
      <c r="D253" s="105"/>
      <c r="E253" s="69">
        <v>1</v>
      </c>
      <c r="F253" s="106"/>
      <c r="G253" s="109"/>
      <c r="H253" s="109"/>
      <c r="I253" s="109"/>
    </row>
    <row r="254" spans="1:9" x14ac:dyDescent="0.45">
      <c r="A254" s="69">
        <v>253</v>
      </c>
      <c r="B254" s="71" t="s">
        <v>974</v>
      </c>
      <c r="C254" s="73" t="s">
        <v>960</v>
      </c>
      <c r="D254" s="87"/>
      <c r="E254" s="192">
        <v>1</v>
      </c>
      <c r="F254" s="305" t="s">
        <v>1867</v>
      </c>
      <c r="G254" s="109"/>
      <c r="H254" s="109"/>
      <c r="I254" s="109"/>
    </row>
    <row r="255" spans="1:9" ht="38.25" x14ac:dyDescent="0.45">
      <c r="A255" s="69">
        <v>254</v>
      </c>
      <c r="B255" s="103" t="s">
        <v>1873</v>
      </c>
      <c r="C255" s="104" t="s">
        <v>524</v>
      </c>
      <c r="D255" s="105"/>
      <c r="E255" s="69">
        <v>1</v>
      </c>
      <c r="F255" s="306"/>
      <c r="G255" s="109"/>
      <c r="H255" s="109"/>
      <c r="I255" s="109"/>
    </row>
    <row r="256" spans="1:9" ht="25.5" x14ac:dyDescent="0.45">
      <c r="A256" s="69">
        <v>255</v>
      </c>
      <c r="B256" s="108" t="s">
        <v>1874</v>
      </c>
      <c r="C256" s="104"/>
      <c r="D256" s="105"/>
      <c r="E256" s="69"/>
      <c r="F256" s="109"/>
      <c r="G256" s="109"/>
      <c r="H256" s="109"/>
      <c r="I256" s="109"/>
    </row>
    <row r="257" spans="1:9" ht="38.25" x14ac:dyDescent="0.45">
      <c r="A257" s="69">
        <v>256</v>
      </c>
      <c r="B257" s="108" t="s">
        <v>1875</v>
      </c>
      <c r="C257" s="104"/>
      <c r="D257" s="105"/>
      <c r="E257" s="69"/>
      <c r="F257" s="109"/>
      <c r="G257" s="109"/>
      <c r="H257" s="109"/>
      <c r="I257" s="109"/>
    </row>
    <row r="258" spans="1:9" ht="38.25" x14ac:dyDescent="0.45">
      <c r="A258" s="69">
        <v>257</v>
      </c>
      <c r="B258" s="228" t="s">
        <v>2177</v>
      </c>
      <c r="C258" s="104" t="s">
        <v>2142</v>
      </c>
      <c r="D258" s="105">
        <v>1</v>
      </c>
      <c r="E258" s="69">
        <v>1</v>
      </c>
      <c r="F258" s="223" t="s">
        <v>2220</v>
      </c>
      <c r="G258" s="109"/>
      <c r="H258" s="109"/>
      <c r="I258" s="109"/>
    </row>
    <row r="259" spans="1:9" ht="38.25" x14ac:dyDescent="0.45">
      <c r="A259" s="69">
        <v>258</v>
      </c>
      <c r="B259" s="103" t="s">
        <v>755</v>
      </c>
      <c r="C259" s="104"/>
      <c r="D259" s="105"/>
      <c r="E259" s="69">
        <v>1</v>
      </c>
      <c r="F259" s="306" t="s">
        <v>1876</v>
      </c>
      <c r="G259" s="109"/>
      <c r="H259" s="109"/>
      <c r="I259" s="109"/>
    </row>
    <row r="260" spans="1:9" ht="25.5" x14ac:dyDescent="0.45">
      <c r="A260" s="69">
        <v>259</v>
      </c>
      <c r="B260" s="107" t="s">
        <v>1877</v>
      </c>
      <c r="C260" s="104" t="s">
        <v>476</v>
      </c>
      <c r="D260" s="105">
        <v>1</v>
      </c>
      <c r="E260" s="69" t="s">
        <v>1667</v>
      </c>
      <c r="F260" s="109"/>
      <c r="G260" s="109"/>
      <c r="H260" s="109"/>
      <c r="I260" s="109"/>
    </row>
    <row r="261" spans="1:9" ht="25.5" x14ac:dyDescent="0.45">
      <c r="A261" s="69">
        <v>260</v>
      </c>
      <c r="B261" s="108" t="s">
        <v>1878</v>
      </c>
      <c r="C261" s="104"/>
      <c r="D261" s="105"/>
      <c r="E261" s="69"/>
      <c r="F261" s="109"/>
      <c r="G261" s="109"/>
      <c r="H261" s="109"/>
      <c r="I261" s="109"/>
    </row>
    <row r="262" spans="1:9" ht="25.5" x14ac:dyDescent="0.45">
      <c r="A262" s="69">
        <v>261</v>
      </c>
      <c r="B262" s="111" t="s">
        <v>1879</v>
      </c>
      <c r="C262" s="104" t="s">
        <v>2221</v>
      </c>
      <c r="D262" s="105"/>
      <c r="E262" s="69">
        <v>1</v>
      </c>
      <c r="F262" s="109"/>
      <c r="G262" s="106"/>
      <c r="H262" s="106"/>
      <c r="I262" s="106"/>
    </row>
    <row r="263" spans="1:9" ht="25.5" x14ac:dyDescent="0.45">
      <c r="A263" s="69">
        <v>262</v>
      </c>
      <c r="B263" s="108" t="s">
        <v>1880</v>
      </c>
      <c r="C263" s="104"/>
      <c r="D263" s="105"/>
      <c r="E263" s="69"/>
      <c r="F263" s="109"/>
      <c r="G263" s="109"/>
      <c r="H263" s="109"/>
      <c r="I263" s="109"/>
    </row>
    <row r="264" spans="1:9" ht="38.25" x14ac:dyDescent="0.45">
      <c r="A264" s="69">
        <v>263</v>
      </c>
      <c r="B264" s="103" t="s">
        <v>610</v>
      </c>
      <c r="C264" s="104" t="s">
        <v>524</v>
      </c>
      <c r="D264" s="105"/>
      <c r="E264" s="69">
        <v>1</v>
      </c>
      <c r="F264" s="109"/>
      <c r="G264" s="109"/>
      <c r="H264" s="109"/>
      <c r="I264" s="109"/>
    </row>
    <row r="265" spans="1:9" x14ac:dyDescent="0.45">
      <c r="A265" s="69">
        <v>264</v>
      </c>
      <c r="B265" s="245" t="e">
        <f>#REF!</f>
        <v>#REF!</v>
      </c>
      <c r="C265" s="104" t="s">
        <v>1676</v>
      </c>
      <c r="D265" s="105"/>
      <c r="E265" s="69">
        <v>1</v>
      </c>
      <c r="F265" s="109"/>
      <c r="G265" s="109"/>
      <c r="H265" s="109"/>
      <c r="I265" s="109"/>
    </row>
    <row r="266" spans="1:9" x14ac:dyDescent="0.45">
      <c r="A266" s="69">
        <v>265</v>
      </c>
      <c r="B266" s="245" t="e">
        <f>#REF!</f>
        <v>#REF!</v>
      </c>
      <c r="C266" s="104" t="s">
        <v>1676</v>
      </c>
      <c r="D266" s="105"/>
      <c r="E266" s="69">
        <v>1</v>
      </c>
      <c r="F266" s="109"/>
      <c r="G266" s="109"/>
      <c r="H266" s="109"/>
      <c r="I266" s="109"/>
    </row>
    <row r="267" spans="1:9" ht="38.25" x14ac:dyDescent="0.45">
      <c r="A267" s="69">
        <v>266</v>
      </c>
      <c r="B267" s="107" t="s">
        <v>1881</v>
      </c>
      <c r="C267" s="104" t="s">
        <v>334</v>
      </c>
      <c r="D267" s="105">
        <v>1</v>
      </c>
      <c r="E267" s="69" t="s">
        <v>1667</v>
      </c>
      <c r="F267" s="109"/>
      <c r="G267" s="109"/>
      <c r="H267" s="109"/>
      <c r="I267" s="109"/>
    </row>
    <row r="268" spans="1:9" ht="25.5" x14ac:dyDescent="0.45">
      <c r="A268" s="69">
        <v>267</v>
      </c>
      <c r="B268" s="108" t="s">
        <v>1882</v>
      </c>
      <c r="C268" s="104"/>
      <c r="D268" s="105"/>
      <c r="E268" s="69"/>
      <c r="F268" s="109"/>
      <c r="G268" s="109"/>
      <c r="H268" s="109"/>
      <c r="I268" s="109"/>
    </row>
    <row r="269" spans="1:9" ht="25.5" x14ac:dyDescent="0.45">
      <c r="A269" s="69">
        <v>268</v>
      </c>
      <c r="B269" s="108" t="s">
        <v>1883</v>
      </c>
      <c r="C269" s="104"/>
      <c r="D269" s="105"/>
      <c r="E269" s="69"/>
      <c r="F269" s="109"/>
      <c r="G269" s="109"/>
      <c r="H269" s="109"/>
      <c r="I269" s="109"/>
    </row>
    <row r="270" spans="1:9" ht="38.25" x14ac:dyDescent="0.45">
      <c r="A270" s="69">
        <v>269</v>
      </c>
      <c r="B270" s="103" t="s">
        <v>847</v>
      </c>
      <c r="C270" s="104" t="s">
        <v>524</v>
      </c>
      <c r="D270" s="105"/>
      <c r="E270" s="69">
        <v>1</v>
      </c>
      <c r="F270" s="109"/>
      <c r="G270" s="109"/>
      <c r="H270" s="109"/>
      <c r="I270" s="109"/>
    </row>
    <row r="271" spans="1:9" ht="25.5" x14ac:dyDescent="0.45">
      <c r="A271" s="69">
        <v>270</v>
      </c>
      <c r="B271" s="108" t="s">
        <v>1884</v>
      </c>
      <c r="C271" s="104"/>
      <c r="D271" s="105"/>
      <c r="E271" s="69"/>
      <c r="F271" s="109"/>
      <c r="G271" s="109"/>
      <c r="H271" s="109"/>
      <c r="I271" s="109"/>
    </row>
    <row r="272" spans="1:9" ht="25.5" x14ac:dyDescent="0.45">
      <c r="A272" s="69">
        <v>271</v>
      </c>
      <c r="B272" s="108" t="s">
        <v>1885</v>
      </c>
      <c r="C272" s="104"/>
      <c r="D272" s="105"/>
      <c r="E272" s="69"/>
      <c r="F272" s="109"/>
      <c r="G272" s="109"/>
      <c r="H272" s="109"/>
      <c r="I272" s="109"/>
    </row>
    <row r="273" spans="1:9" ht="38.25" x14ac:dyDescent="0.45">
      <c r="A273" s="69">
        <v>272</v>
      </c>
      <c r="B273" s="103" t="s">
        <v>685</v>
      </c>
      <c r="C273" s="104" t="s">
        <v>524</v>
      </c>
      <c r="D273" s="105"/>
      <c r="E273" s="69">
        <v>1</v>
      </c>
      <c r="F273" s="109"/>
      <c r="G273" s="109"/>
      <c r="H273" s="109"/>
      <c r="I273" s="109"/>
    </row>
    <row r="274" spans="1:9" ht="38.25" x14ac:dyDescent="0.45">
      <c r="A274" s="69">
        <v>273</v>
      </c>
      <c r="B274" s="113" t="s">
        <v>1886</v>
      </c>
      <c r="C274" s="104" t="s">
        <v>1413</v>
      </c>
      <c r="D274" s="105">
        <v>1</v>
      </c>
      <c r="E274" s="69"/>
      <c r="F274" s="109"/>
      <c r="G274" s="109"/>
      <c r="H274" s="109"/>
      <c r="I274" s="109"/>
    </row>
    <row r="275" spans="1:9" ht="38.25" x14ac:dyDescent="0.45">
      <c r="A275" s="69">
        <v>274</v>
      </c>
      <c r="B275" s="103" t="s">
        <v>845</v>
      </c>
      <c r="C275" s="104" t="s">
        <v>524</v>
      </c>
      <c r="D275" s="105"/>
      <c r="E275" s="69">
        <v>1</v>
      </c>
      <c r="F275" s="109"/>
      <c r="G275" s="109"/>
      <c r="H275" s="109"/>
      <c r="I275" s="109"/>
    </row>
    <row r="276" spans="1:9" ht="25.5" x14ac:dyDescent="0.45">
      <c r="A276" s="69">
        <v>275</v>
      </c>
      <c r="B276" s="108" t="s">
        <v>1887</v>
      </c>
      <c r="C276" s="104"/>
      <c r="D276" s="105"/>
      <c r="E276" s="69"/>
      <c r="F276" s="109"/>
      <c r="G276" s="109"/>
      <c r="H276" s="109"/>
      <c r="I276" s="109"/>
    </row>
    <row r="277" spans="1:9" x14ac:dyDescent="0.45">
      <c r="A277" s="69">
        <v>276</v>
      </c>
      <c r="B277" s="72" t="s">
        <v>970</v>
      </c>
      <c r="C277" s="73" t="s">
        <v>1888</v>
      </c>
      <c r="D277" s="87"/>
      <c r="E277" s="192">
        <v>1</v>
      </c>
      <c r="F277" s="305" t="s">
        <v>1889</v>
      </c>
      <c r="G277" s="109"/>
      <c r="H277" s="109"/>
      <c r="I277" s="109"/>
    </row>
    <row r="278" spans="1:9" x14ac:dyDescent="0.45">
      <c r="A278" s="69">
        <v>277</v>
      </c>
      <c r="B278" s="72" t="e">
        <f>#REF!</f>
        <v>#REF!</v>
      </c>
      <c r="C278" s="73" t="s">
        <v>1570</v>
      </c>
      <c r="D278" s="87"/>
      <c r="E278" s="192">
        <v>1</v>
      </c>
      <c r="F278" s="305"/>
      <c r="G278" s="109"/>
      <c r="H278" s="109"/>
      <c r="I278" s="109"/>
    </row>
    <row r="279" spans="1:9" ht="25.5" x14ac:dyDescent="0.45">
      <c r="A279" s="69">
        <v>278</v>
      </c>
      <c r="B279" s="108" t="s">
        <v>1890</v>
      </c>
      <c r="C279" s="104"/>
      <c r="D279" s="105"/>
      <c r="E279" s="69"/>
      <c r="F279" s="109"/>
      <c r="G279" s="109"/>
      <c r="H279" s="109"/>
      <c r="I279" s="109"/>
    </row>
    <row r="280" spans="1:9" ht="25.5" x14ac:dyDescent="0.45">
      <c r="A280" s="69">
        <v>279</v>
      </c>
      <c r="B280" s="108" t="s">
        <v>1891</v>
      </c>
      <c r="C280" s="104"/>
      <c r="D280" s="105"/>
      <c r="E280" s="69"/>
      <c r="F280" s="109"/>
      <c r="G280" s="109"/>
      <c r="H280" s="109"/>
      <c r="I280" s="109"/>
    </row>
    <row r="281" spans="1:9" ht="25.5" x14ac:dyDescent="0.45">
      <c r="A281" s="69">
        <v>280</v>
      </c>
      <c r="B281" s="103" t="s">
        <v>1892</v>
      </c>
      <c r="C281" s="104" t="s">
        <v>524</v>
      </c>
      <c r="D281" s="105"/>
      <c r="E281" s="69">
        <v>1</v>
      </c>
      <c r="F281" s="106"/>
      <c r="G281" s="109"/>
      <c r="H281" s="109"/>
      <c r="I281" s="109"/>
    </row>
    <row r="282" spans="1:9" ht="38.25" x14ac:dyDescent="0.45">
      <c r="A282" s="69">
        <v>281</v>
      </c>
      <c r="B282" s="108" t="s">
        <v>1893</v>
      </c>
      <c r="C282" s="104"/>
      <c r="D282" s="105"/>
      <c r="E282" s="69"/>
      <c r="F282" s="109"/>
      <c r="H282" s="109"/>
      <c r="I282" s="109"/>
    </row>
    <row r="283" spans="1:9" x14ac:dyDescent="0.45">
      <c r="A283" s="69">
        <v>282</v>
      </c>
      <c r="B283" s="219" t="s">
        <v>1684</v>
      </c>
      <c r="C283" s="104" t="s">
        <v>1320</v>
      </c>
      <c r="D283" s="105"/>
      <c r="E283" s="69">
        <v>1</v>
      </c>
      <c r="F283" s="109"/>
      <c r="G283" s="8"/>
      <c r="H283" s="109"/>
      <c r="I283" s="109"/>
    </row>
    <row r="284" spans="1:9" x14ac:dyDescent="0.45">
      <c r="A284" s="69">
        <v>283</v>
      </c>
      <c r="B284" s="219" t="s">
        <v>2180</v>
      </c>
      <c r="C284" s="104" t="s">
        <v>2142</v>
      </c>
      <c r="D284" s="105"/>
      <c r="E284" s="69">
        <v>1</v>
      </c>
      <c r="F284" s="109"/>
      <c r="G284" s="8"/>
      <c r="H284" s="109"/>
      <c r="I284" s="109"/>
    </row>
    <row r="285" spans="1:9" ht="25.5" x14ac:dyDescent="0.45">
      <c r="A285" s="69">
        <v>284</v>
      </c>
      <c r="B285" s="120" t="s">
        <v>1894</v>
      </c>
      <c r="C285" s="104" t="s">
        <v>311</v>
      </c>
      <c r="D285" s="105">
        <v>1</v>
      </c>
      <c r="E285" s="69"/>
      <c r="F285" s="109"/>
      <c r="G285" s="109"/>
      <c r="H285" s="109"/>
      <c r="I285" s="109"/>
    </row>
    <row r="286" spans="1:9" ht="25.5" x14ac:dyDescent="0.45">
      <c r="A286" s="69">
        <v>285</v>
      </c>
      <c r="B286" s="108" t="s">
        <v>1895</v>
      </c>
      <c r="C286" s="104"/>
      <c r="D286" s="105"/>
      <c r="E286" s="69"/>
      <c r="F286" s="109"/>
      <c r="G286" s="109"/>
      <c r="H286" s="109"/>
      <c r="I286" s="109"/>
    </row>
    <row r="287" spans="1:9" ht="25.5" x14ac:dyDescent="0.45">
      <c r="A287" s="69">
        <v>286</v>
      </c>
      <c r="B287" s="108" t="s">
        <v>1896</v>
      </c>
      <c r="C287" s="104"/>
      <c r="D287" s="105"/>
      <c r="E287" s="69"/>
      <c r="F287" s="109"/>
      <c r="G287" s="109"/>
      <c r="H287" s="109"/>
      <c r="I287" s="109"/>
    </row>
    <row r="288" spans="1:9" ht="25.5" x14ac:dyDescent="0.45">
      <c r="A288" s="69">
        <v>287</v>
      </c>
      <c r="B288" s="108" t="s">
        <v>1897</v>
      </c>
      <c r="C288" s="104"/>
      <c r="D288" s="105"/>
      <c r="E288" s="69"/>
      <c r="F288" s="109"/>
      <c r="G288" s="109"/>
      <c r="H288" s="109"/>
      <c r="I288" s="109"/>
    </row>
    <row r="289" spans="1:9" ht="25.5" x14ac:dyDescent="0.45">
      <c r="A289" s="69">
        <v>288</v>
      </c>
      <c r="B289" s="108" t="s">
        <v>1898</v>
      </c>
      <c r="C289" s="104"/>
      <c r="D289" s="105"/>
      <c r="E289" s="69"/>
      <c r="F289" s="109"/>
      <c r="G289" s="109"/>
      <c r="H289" s="109"/>
      <c r="I289" s="109"/>
    </row>
    <row r="290" spans="1:9" ht="25.5" x14ac:dyDescent="0.45">
      <c r="A290" s="69">
        <v>289</v>
      </c>
      <c r="B290" s="108" t="s">
        <v>1899</v>
      </c>
      <c r="C290" s="104"/>
      <c r="D290" s="105"/>
      <c r="E290" s="69"/>
      <c r="F290" s="109"/>
      <c r="G290" s="109"/>
      <c r="H290" s="109"/>
      <c r="I290" s="109"/>
    </row>
    <row r="291" spans="1:9" ht="39" x14ac:dyDescent="0.45">
      <c r="A291" s="69">
        <v>290</v>
      </c>
      <c r="B291" s="226" t="s">
        <v>1900</v>
      </c>
      <c r="C291" s="104"/>
      <c r="D291" s="105">
        <v>1</v>
      </c>
      <c r="E291" s="69"/>
      <c r="F291" s="223" t="s">
        <v>1707</v>
      </c>
      <c r="G291" s="109"/>
      <c r="H291" s="109"/>
      <c r="I291" s="109"/>
    </row>
    <row r="292" spans="1:9" ht="25.5" x14ac:dyDescent="0.45">
      <c r="A292" s="69">
        <v>291</v>
      </c>
      <c r="B292" s="108" t="s">
        <v>1901</v>
      </c>
      <c r="C292" s="104"/>
      <c r="D292" s="105"/>
      <c r="E292" s="69"/>
      <c r="F292" s="109"/>
      <c r="G292" s="109"/>
      <c r="H292" s="109"/>
      <c r="I292" s="109"/>
    </row>
    <row r="293" spans="1:9" ht="38.25" x14ac:dyDescent="0.45">
      <c r="A293" s="69">
        <v>292</v>
      </c>
      <c r="B293" s="103" t="s">
        <v>1902</v>
      </c>
      <c r="C293" s="104" t="s">
        <v>524</v>
      </c>
      <c r="D293" s="105"/>
      <c r="E293" s="69">
        <v>1</v>
      </c>
      <c r="F293" s="109"/>
      <c r="G293" s="109"/>
      <c r="H293" s="109"/>
      <c r="I293" s="109"/>
    </row>
    <row r="294" spans="1:9" ht="25.5" x14ac:dyDescent="0.45">
      <c r="A294" s="69">
        <v>293</v>
      </c>
      <c r="B294" s="108" t="s">
        <v>1903</v>
      </c>
      <c r="C294" s="104"/>
      <c r="D294" s="105"/>
      <c r="E294" s="69"/>
      <c r="F294" s="109"/>
      <c r="G294" s="109"/>
      <c r="H294" s="109"/>
      <c r="I294" s="109"/>
    </row>
    <row r="295" spans="1:9" x14ac:dyDescent="0.45">
      <c r="A295" s="69">
        <v>294</v>
      </c>
      <c r="B295" s="112" t="e">
        <f>#REF!</f>
        <v>#REF!</v>
      </c>
      <c r="C295" s="104" t="s">
        <v>1570</v>
      </c>
      <c r="D295" s="105"/>
      <c r="E295" s="69">
        <v>1</v>
      </c>
      <c r="F295" s="109"/>
      <c r="G295" s="109"/>
      <c r="H295" s="109"/>
      <c r="I295" s="109"/>
    </row>
    <row r="296" spans="1:9" x14ac:dyDescent="0.45">
      <c r="A296" s="69">
        <v>295</v>
      </c>
      <c r="B296" s="108" t="s">
        <v>1904</v>
      </c>
      <c r="C296" s="104"/>
      <c r="D296" s="105"/>
      <c r="E296" s="69"/>
      <c r="F296" s="109"/>
      <c r="G296" s="109"/>
      <c r="H296" s="109"/>
      <c r="I296" s="109"/>
    </row>
    <row r="297" spans="1:9" ht="38.25" x14ac:dyDescent="0.45">
      <c r="A297" s="69">
        <v>296</v>
      </c>
      <c r="B297" s="112" t="s">
        <v>2184</v>
      </c>
      <c r="C297" s="104" t="s">
        <v>2142</v>
      </c>
      <c r="D297" s="105"/>
      <c r="E297" s="69">
        <v>1</v>
      </c>
      <c r="F297" s="109"/>
      <c r="G297" s="109"/>
      <c r="H297" s="109"/>
      <c r="I297" s="109"/>
    </row>
    <row r="298" spans="1:9" ht="25.5" x14ac:dyDescent="0.45">
      <c r="A298" s="69">
        <v>297</v>
      </c>
      <c r="B298" s="108" t="s">
        <v>1905</v>
      </c>
      <c r="C298" s="104"/>
      <c r="D298" s="105"/>
      <c r="E298" s="69"/>
      <c r="F298" s="109"/>
      <c r="G298" s="109"/>
      <c r="H298" s="109"/>
      <c r="I298" s="109"/>
    </row>
    <row r="299" spans="1:9" ht="38.25" x14ac:dyDescent="0.45">
      <c r="A299" s="69">
        <v>298</v>
      </c>
      <c r="B299" s="115" t="s">
        <v>1372</v>
      </c>
      <c r="C299" s="104" t="s">
        <v>1323</v>
      </c>
      <c r="D299" s="105"/>
      <c r="E299" s="69">
        <v>1</v>
      </c>
      <c r="F299" s="223" t="s">
        <v>1707</v>
      </c>
      <c r="G299" s="109"/>
      <c r="H299" s="109"/>
      <c r="I299" s="109"/>
    </row>
    <row r="300" spans="1:9" x14ac:dyDescent="0.45">
      <c r="A300" s="69">
        <v>299</v>
      </c>
      <c r="B300" s="121" t="s">
        <v>1091</v>
      </c>
      <c r="C300" s="104" t="s">
        <v>334</v>
      </c>
      <c r="D300" s="105"/>
      <c r="E300" s="69">
        <v>1</v>
      </c>
      <c r="F300" s="306"/>
      <c r="G300" s="109"/>
      <c r="H300" s="109"/>
      <c r="I300" s="109"/>
    </row>
    <row r="301" spans="1:9" x14ac:dyDescent="0.45">
      <c r="A301" s="69">
        <v>300</v>
      </c>
      <c r="B301" s="71" t="s">
        <v>1091</v>
      </c>
      <c r="C301" s="73" t="s">
        <v>960</v>
      </c>
      <c r="D301" s="87"/>
      <c r="E301" s="192">
        <v>1</v>
      </c>
      <c r="F301" s="305" t="s">
        <v>1906</v>
      </c>
      <c r="G301" s="109"/>
      <c r="H301" s="109"/>
      <c r="I301" s="109"/>
    </row>
    <row r="302" spans="1:9" ht="25.5" x14ac:dyDescent="0.45">
      <c r="A302" s="69">
        <v>301</v>
      </c>
      <c r="B302" s="108" t="s">
        <v>1907</v>
      </c>
      <c r="C302" s="104"/>
      <c r="D302" s="105"/>
      <c r="E302" s="69"/>
      <c r="F302" s="109"/>
      <c r="G302" s="109"/>
      <c r="H302" s="109"/>
      <c r="I302" s="109"/>
    </row>
    <row r="303" spans="1:9" ht="25.5" x14ac:dyDescent="0.45">
      <c r="A303" s="69">
        <v>302</v>
      </c>
      <c r="B303" s="108" t="s">
        <v>1908</v>
      </c>
      <c r="C303" s="104"/>
      <c r="D303" s="105"/>
      <c r="E303" s="69"/>
      <c r="F303" s="109"/>
      <c r="G303" s="106"/>
      <c r="H303" s="106"/>
      <c r="I303" s="106"/>
    </row>
    <row r="304" spans="1:9" ht="38.25" x14ac:dyDescent="0.45">
      <c r="A304" s="69">
        <v>303</v>
      </c>
      <c r="B304" s="227" t="s">
        <v>1909</v>
      </c>
      <c r="C304" s="104"/>
      <c r="D304" s="105">
        <v>1</v>
      </c>
      <c r="E304" s="69"/>
      <c r="F304" s="225" t="s">
        <v>1910</v>
      </c>
      <c r="G304" s="106"/>
      <c r="H304" s="106"/>
      <c r="I304" s="106"/>
    </row>
    <row r="305" spans="1:9" ht="38.25" x14ac:dyDescent="0.45">
      <c r="A305" s="69">
        <v>304</v>
      </c>
      <c r="B305" s="108" t="s">
        <v>1911</v>
      </c>
      <c r="C305" s="104"/>
      <c r="D305" s="105"/>
      <c r="E305" s="69"/>
      <c r="F305" s="109"/>
      <c r="G305" s="109"/>
      <c r="H305" s="109"/>
      <c r="I305" s="109"/>
    </row>
    <row r="306" spans="1:9" ht="25.5" x14ac:dyDescent="0.45">
      <c r="A306" s="69">
        <v>305</v>
      </c>
      <c r="B306" s="103" t="s">
        <v>1912</v>
      </c>
      <c r="C306" s="104" t="s">
        <v>524</v>
      </c>
      <c r="D306" s="105"/>
      <c r="E306" s="69">
        <v>1</v>
      </c>
      <c r="F306" s="109"/>
      <c r="G306" s="109"/>
      <c r="H306" s="109"/>
      <c r="I306" s="109"/>
    </row>
    <row r="307" spans="1:9" x14ac:dyDescent="0.45">
      <c r="A307" s="69">
        <v>306</v>
      </c>
      <c r="B307" s="122" t="s">
        <v>504</v>
      </c>
      <c r="C307" s="104" t="s">
        <v>498</v>
      </c>
      <c r="D307" s="105"/>
      <c r="E307" s="69">
        <v>1</v>
      </c>
      <c r="F307" s="109"/>
      <c r="G307" s="109"/>
      <c r="H307" s="109"/>
      <c r="I307" s="109"/>
    </row>
    <row r="308" spans="1:9" ht="25.5" x14ac:dyDescent="0.45">
      <c r="A308" s="69">
        <v>307</v>
      </c>
      <c r="B308" s="103" t="s">
        <v>1913</v>
      </c>
      <c r="C308" s="104" t="s">
        <v>524</v>
      </c>
      <c r="D308" s="105"/>
      <c r="E308" s="69">
        <v>1</v>
      </c>
      <c r="F308" s="109"/>
      <c r="G308" s="109"/>
      <c r="H308" s="109"/>
      <c r="I308" s="109"/>
    </row>
    <row r="309" spans="1:9" ht="38.25" x14ac:dyDescent="0.45">
      <c r="A309" s="69">
        <v>308</v>
      </c>
      <c r="B309" s="108" t="s">
        <v>1914</v>
      </c>
      <c r="C309" s="104"/>
      <c r="D309" s="105"/>
      <c r="E309" s="69"/>
      <c r="F309" s="109"/>
      <c r="G309" s="106"/>
      <c r="H309" s="106"/>
      <c r="I309" s="106"/>
    </row>
    <row r="310" spans="1:9" ht="25.5" x14ac:dyDescent="0.45">
      <c r="A310" s="69">
        <v>309</v>
      </c>
      <c r="B310" s="108" t="s">
        <v>1915</v>
      </c>
      <c r="C310" s="104"/>
      <c r="D310" s="105"/>
      <c r="E310" s="69"/>
      <c r="F310" s="109"/>
      <c r="G310" s="109"/>
      <c r="H310" s="109"/>
      <c r="I310" s="109"/>
    </row>
    <row r="311" spans="1:9" ht="25.5" x14ac:dyDescent="0.45">
      <c r="A311" s="69">
        <v>310</v>
      </c>
      <c r="B311" s="308" t="s">
        <v>1916</v>
      </c>
      <c r="C311" s="104" t="s">
        <v>389</v>
      </c>
      <c r="D311" s="105">
        <v>1</v>
      </c>
      <c r="E311" s="69"/>
      <c r="F311" s="109"/>
      <c r="G311" s="109"/>
      <c r="H311" s="109"/>
      <c r="I311" s="109"/>
    </row>
    <row r="312" spans="1:9" ht="25.5" x14ac:dyDescent="0.45">
      <c r="A312" s="69">
        <v>311</v>
      </c>
      <c r="B312" s="108" t="s">
        <v>1917</v>
      </c>
      <c r="C312" s="104"/>
      <c r="D312" s="105"/>
      <c r="E312" s="69"/>
      <c r="F312" s="109"/>
      <c r="G312" s="109"/>
      <c r="H312" s="109"/>
      <c r="I312" s="109"/>
    </row>
    <row r="313" spans="1:9" ht="38.25" x14ac:dyDescent="0.45">
      <c r="A313" s="69">
        <v>312</v>
      </c>
      <c r="B313" s="113" t="s">
        <v>1918</v>
      </c>
      <c r="C313" s="104" t="s">
        <v>1323</v>
      </c>
      <c r="D313" s="105">
        <v>1</v>
      </c>
      <c r="E313" s="69"/>
      <c r="F313" s="109"/>
      <c r="G313" s="109"/>
      <c r="H313" s="109"/>
      <c r="I313" s="109"/>
    </row>
    <row r="314" spans="1:9" ht="38.25" x14ac:dyDescent="0.45">
      <c r="A314" s="69">
        <v>313</v>
      </c>
      <c r="B314" s="103" t="s">
        <v>836</v>
      </c>
      <c r="C314" s="104" t="s">
        <v>524</v>
      </c>
      <c r="D314" s="105"/>
      <c r="E314" s="69">
        <v>1</v>
      </c>
      <c r="F314" s="109"/>
      <c r="G314" s="109"/>
      <c r="H314" s="109"/>
      <c r="I314" s="109"/>
    </row>
    <row r="315" spans="1:9" ht="25.5" x14ac:dyDescent="0.45">
      <c r="A315" s="69">
        <v>314</v>
      </c>
      <c r="B315" s="111" t="s">
        <v>1919</v>
      </c>
      <c r="C315" s="104" t="s">
        <v>498</v>
      </c>
      <c r="D315" s="105"/>
      <c r="E315" s="69">
        <v>1</v>
      </c>
      <c r="F315" s="109"/>
      <c r="G315" s="109"/>
      <c r="H315" s="109"/>
      <c r="I315" s="109"/>
    </row>
    <row r="316" spans="1:9" ht="38.25" x14ac:dyDescent="0.45">
      <c r="A316" s="69">
        <v>315</v>
      </c>
      <c r="B316" s="103" t="s">
        <v>1920</v>
      </c>
      <c r="C316" s="104" t="s">
        <v>524</v>
      </c>
      <c r="D316" s="105"/>
      <c r="E316" s="69">
        <v>1</v>
      </c>
      <c r="F316" s="106"/>
      <c r="G316" s="109"/>
      <c r="H316" s="109"/>
      <c r="I316" s="109"/>
    </row>
    <row r="317" spans="1:9" ht="25.5" x14ac:dyDescent="0.45">
      <c r="A317" s="69">
        <v>316</v>
      </c>
      <c r="B317" s="108" t="s">
        <v>1921</v>
      </c>
      <c r="C317" s="104"/>
      <c r="D317" s="105"/>
      <c r="E317" s="69"/>
      <c r="F317" s="109"/>
      <c r="G317" s="109"/>
      <c r="H317" s="109"/>
      <c r="I317" s="109"/>
    </row>
    <row r="318" spans="1:9" ht="25.5" x14ac:dyDescent="0.45">
      <c r="A318" s="69">
        <v>317</v>
      </c>
      <c r="B318" s="113" t="s">
        <v>1922</v>
      </c>
      <c r="C318" s="104" t="s">
        <v>1461</v>
      </c>
      <c r="D318" s="105">
        <v>1</v>
      </c>
      <c r="E318" s="69"/>
      <c r="F318" s="106"/>
      <c r="G318" s="109"/>
      <c r="H318" s="109"/>
      <c r="I318" s="109"/>
    </row>
    <row r="319" spans="1:9" ht="25.5" x14ac:dyDescent="0.45">
      <c r="A319" s="69">
        <v>318</v>
      </c>
      <c r="B319" s="108" t="s">
        <v>1923</v>
      </c>
      <c r="C319" s="104"/>
      <c r="D319" s="105"/>
      <c r="E319" s="69"/>
      <c r="F319" s="106"/>
      <c r="G319" s="109"/>
      <c r="H319" s="109"/>
      <c r="I319" s="109"/>
    </row>
    <row r="320" spans="1:9" ht="25.5" x14ac:dyDescent="0.45">
      <c r="A320" s="69">
        <v>319</v>
      </c>
      <c r="B320" s="112" t="e">
        <f>#REF!</f>
        <v>#REF!</v>
      </c>
      <c r="C320" s="104" t="s">
        <v>1570</v>
      </c>
      <c r="D320" s="105"/>
      <c r="E320" s="69">
        <v>1</v>
      </c>
      <c r="F320" s="106"/>
      <c r="G320" s="109"/>
      <c r="H320" s="109"/>
      <c r="I320" s="109"/>
    </row>
    <row r="321" spans="1:9" ht="25.5" x14ac:dyDescent="0.45">
      <c r="A321" s="69">
        <v>320</v>
      </c>
      <c r="B321" s="108" t="s">
        <v>1924</v>
      </c>
      <c r="C321" s="104"/>
      <c r="D321" s="105"/>
      <c r="E321" s="69"/>
      <c r="F321" s="109"/>
      <c r="G321" s="109"/>
      <c r="H321" s="109"/>
      <c r="I321" s="109"/>
    </row>
    <row r="322" spans="1:9" ht="38.25" x14ac:dyDescent="0.45">
      <c r="A322" s="69">
        <v>321</v>
      </c>
      <c r="B322" s="112" t="s">
        <v>2189</v>
      </c>
      <c r="C322" s="104" t="s">
        <v>2142</v>
      </c>
      <c r="D322" s="105"/>
      <c r="E322" s="69">
        <v>1</v>
      </c>
      <c r="F322" s="109"/>
      <c r="G322" s="109"/>
      <c r="H322" s="109"/>
      <c r="I322" s="109"/>
    </row>
    <row r="323" spans="1:9" ht="25.5" x14ac:dyDescent="0.45">
      <c r="A323" s="69">
        <v>322</v>
      </c>
      <c r="B323" s="108" t="s">
        <v>1925</v>
      </c>
      <c r="C323" s="104"/>
      <c r="D323" s="105"/>
      <c r="E323" s="69"/>
      <c r="F323" s="109"/>
      <c r="G323" s="109"/>
      <c r="H323" s="109"/>
      <c r="I323" s="109"/>
    </row>
    <row r="324" spans="1:9" ht="25.5" x14ac:dyDescent="0.45">
      <c r="A324" s="69">
        <v>323</v>
      </c>
      <c r="B324" s="103" t="s">
        <v>1926</v>
      </c>
      <c r="C324" s="104" t="s">
        <v>524</v>
      </c>
      <c r="D324" s="105"/>
      <c r="E324" s="69">
        <v>1</v>
      </c>
      <c r="F324" s="109"/>
      <c r="G324" s="109"/>
      <c r="H324" s="109"/>
      <c r="I324" s="109"/>
    </row>
    <row r="325" spans="1:9" ht="38.25" x14ac:dyDescent="0.45">
      <c r="A325" s="69">
        <v>324</v>
      </c>
      <c r="B325" s="111" t="s">
        <v>1294</v>
      </c>
      <c r="C325" s="104" t="s">
        <v>1927</v>
      </c>
      <c r="D325" s="105"/>
      <c r="E325" s="69">
        <v>1</v>
      </c>
      <c r="F325" s="106"/>
      <c r="G325" s="109"/>
      <c r="H325" s="109"/>
      <c r="I325" s="109"/>
    </row>
    <row r="326" spans="1:9" ht="25.5" x14ac:dyDescent="0.45">
      <c r="A326" s="69">
        <v>325</v>
      </c>
      <c r="B326" s="108" t="s">
        <v>1928</v>
      </c>
      <c r="C326" s="104"/>
      <c r="D326" s="105"/>
      <c r="E326" s="69"/>
      <c r="F326" s="109"/>
      <c r="G326" s="109"/>
      <c r="H326" s="109"/>
      <c r="I326" s="109"/>
    </row>
    <row r="327" spans="1:9" ht="38.25" x14ac:dyDescent="0.45">
      <c r="A327" s="69">
        <v>326</v>
      </c>
      <c r="B327" s="108" t="s">
        <v>1929</v>
      </c>
      <c r="C327" s="104"/>
      <c r="D327" s="105"/>
      <c r="E327" s="69"/>
      <c r="F327" s="109"/>
      <c r="G327" s="8"/>
      <c r="H327" s="69"/>
    </row>
    <row r="328" spans="1:9" ht="25.5" x14ac:dyDescent="0.45">
      <c r="A328" s="69">
        <v>327</v>
      </c>
      <c r="B328" s="108" t="s">
        <v>1930</v>
      </c>
      <c r="C328" s="104"/>
      <c r="D328" s="105"/>
      <c r="E328" s="69"/>
      <c r="F328" s="109"/>
      <c r="G328" s="109"/>
      <c r="H328" s="109"/>
      <c r="I328" s="109"/>
    </row>
    <row r="329" spans="1:9" x14ac:dyDescent="0.45">
      <c r="A329" s="69">
        <v>328</v>
      </c>
      <c r="B329" s="71" t="s">
        <v>984</v>
      </c>
      <c r="C329" s="73" t="s">
        <v>960</v>
      </c>
      <c r="D329" s="87"/>
      <c r="E329" s="192">
        <v>1</v>
      </c>
      <c r="G329" s="109"/>
      <c r="H329" s="109"/>
      <c r="I329" s="109"/>
    </row>
    <row r="330" spans="1:9" ht="25.5" x14ac:dyDescent="0.45">
      <c r="A330" s="69">
        <v>329</v>
      </c>
      <c r="B330" s="108" t="s">
        <v>1931</v>
      </c>
      <c r="C330" s="104"/>
      <c r="D330" s="105"/>
      <c r="E330" s="69"/>
      <c r="F330" s="109"/>
      <c r="G330" s="109"/>
      <c r="H330" s="109"/>
      <c r="I330" s="109"/>
    </row>
    <row r="331" spans="1:9" ht="38.25" x14ac:dyDescent="0.45">
      <c r="A331" s="69">
        <v>330</v>
      </c>
      <c r="B331" s="108" t="s">
        <v>1932</v>
      </c>
      <c r="C331" s="104"/>
      <c r="D331" s="105"/>
      <c r="E331" s="69"/>
      <c r="F331" s="109"/>
      <c r="G331" s="109"/>
      <c r="H331" s="109"/>
      <c r="I331" s="109"/>
    </row>
    <row r="332" spans="1:9" ht="39" x14ac:dyDescent="0.45">
      <c r="A332" s="69">
        <v>331</v>
      </c>
      <c r="B332" s="252" t="s">
        <v>1933</v>
      </c>
      <c r="C332" s="104"/>
      <c r="D332" s="105"/>
      <c r="E332" s="69"/>
      <c r="F332" s="109"/>
      <c r="G332" s="109"/>
      <c r="H332" s="109"/>
      <c r="I332" s="109"/>
    </row>
    <row r="333" spans="1:9" ht="25.5" x14ac:dyDescent="0.45">
      <c r="A333" s="69">
        <v>332</v>
      </c>
      <c r="B333" s="108" t="s">
        <v>1934</v>
      </c>
      <c r="C333" s="104"/>
      <c r="D333" s="105"/>
      <c r="E333" s="69"/>
      <c r="F333" s="109"/>
      <c r="G333" s="109"/>
      <c r="H333" s="109"/>
      <c r="I333" s="109"/>
    </row>
    <row r="334" spans="1:9" ht="25.5" x14ac:dyDescent="0.45">
      <c r="A334" s="69">
        <v>333</v>
      </c>
      <c r="B334" s="108" t="s">
        <v>1935</v>
      </c>
      <c r="C334" s="104"/>
      <c r="D334" s="105"/>
      <c r="E334" s="69"/>
      <c r="F334" s="109"/>
      <c r="G334" s="109"/>
      <c r="H334" s="109"/>
      <c r="I334" s="109"/>
    </row>
    <row r="335" spans="1:9" x14ac:dyDescent="0.45">
      <c r="A335" s="69">
        <v>334</v>
      </c>
      <c r="B335" s="72" t="s">
        <v>982</v>
      </c>
      <c r="C335" s="73" t="s">
        <v>960</v>
      </c>
      <c r="D335" s="87"/>
      <c r="E335" s="192">
        <v>1</v>
      </c>
      <c r="G335" s="109"/>
      <c r="H335" s="109"/>
      <c r="I335" s="109"/>
    </row>
    <row r="336" spans="1:9" x14ac:dyDescent="0.45">
      <c r="A336" s="69">
        <v>335</v>
      </c>
      <c r="B336" s="71" t="s">
        <v>980</v>
      </c>
      <c r="C336" s="73" t="s">
        <v>960</v>
      </c>
      <c r="D336" s="87"/>
      <c r="E336" s="192">
        <v>1</v>
      </c>
      <c r="G336" s="109"/>
      <c r="H336" s="109"/>
      <c r="I336" s="109"/>
    </row>
    <row r="337" spans="1:9" ht="25.5" x14ac:dyDescent="0.45">
      <c r="A337" s="69">
        <v>336</v>
      </c>
      <c r="B337" s="108" t="s">
        <v>1936</v>
      </c>
      <c r="C337" s="104"/>
      <c r="D337" s="105"/>
      <c r="E337" s="69"/>
      <c r="F337" s="109"/>
      <c r="G337" s="109"/>
      <c r="H337" s="109"/>
      <c r="I337" s="109"/>
    </row>
    <row r="338" spans="1:9" x14ac:dyDescent="0.45">
      <c r="A338" s="69">
        <v>337</v>
      </c>
      <c r="B338" s="71" t="s">
        <v>1017</v>
      </c>
      <c r="C338" s="73" t="s">
        <v>960</v>
      </c>
      <c r="D338" s="87"/>
      <c r="E338" s="192">
        <v>1</v>
      </c>
      <c r="F338" s="305" t="s">
        <v>1906</v>
      </c>
      <c r="G338" s="109"/>
      <c r="H338" s="109"/>
      <c r="I338" s="109"/>
    </row>
    <row r="339" spans="1:9" x14ac:dyDescent="0.45">
      <c r="A339" s="69">
        <v>338</v>
      </c>
      <c r="B339" s="123" t="s">
        <v>1671</v>
      </c>
      <c r="C339" s="104" t="s">
        <v>334</v>
      </c>
      <c r="D339" s="105"/>
      <c r="E339" s="124">
        <v>1</v>
      </c>
      <c r="F339" s="306"/>
      <c r="G339" s="109"/>
      <c r="H339" s="109"/>
      <c r="I339" s="109"/>
    </row>
    <row r="340" spans="1:9" x14ac:dyDescent="0.45">
      <c r="A340" s="69">
        <v>339</v>
      </c>
      <c r="B340" s="123" t="e">
        <f>#REF!</f>
        <v>#REF!</v>
      </c>
      <c r="C340" s="104" t="s">
        <v>1570</v>
      </c>
      <c r="D340" s="105"/>
      <c r="E340" s="124">
        <v>1</v>
      </c>
      <c r="F340" s="306"/>
      <c r="G340" s="109"/>
      <c r="H340" s="109"/>
      <c r="I340" s="109"/>
    </row>
    <row r="341" spans="1:9" x14ac:dyDescent="0.45">
      <c r="A341" s="69">
        <v>340</v>
      </c>
      <c r="B341" s="328" t="e">
        <f>B340</f>
        <v>#REF!</v>
      </c>
      <c r="C341" s="104" t="s">
        <v>2091</v>
      </c>
      <c r="D341" s="105">
        <v>1</v>
      </c>
      <c r="E341" s="124"/>
      <c r="F341" s="306"/>
      <c r="G341" s="109"/>
      <c r="H341" s="109"/>
      <c r="I341" s="109"/>
    </row>
    <row r="342" spans="1:9" ht="38.25" x14ac:dyDescent="0.45">
      <c r="A342" s="69">
        <v>341</v>
      </c>
      <c r="B342" s="108" t="s">
        <v>1937</v>
      </c>
      <c r="C342" s="104"/>
      <c r="D342" s="105"/>
      <c r="E342" s="69"/>
      <c r="F342" s="109"/>
      <c r="G342" s="109"/>
      <c r="H342" s="109"/>
      <c r="I342" s="109"/>
    </row>
    <row r="343" spans="1:9" x14ac:dyDescent="0.45">
      <c r="A343" s="69">
        <v>342</v>
      </c>
      <c r="B343" s="112" t="s">
        <v>558</v>
      </c>
      <c r="C343" s="104" t="s">
        <v>524</v>
      </c>
      <c r="D343" s="105"/>
      <c r="E343" s="69">
        <v>1</v>
      </c>
      <c r="F343" s="109"/>
      <c r="G343" s="109"/>
      <c r="H343" s="109"/>
      <c r="I343" s="109"/>
    </row>
    <row r="344" spans="1:9" x14ac:dyDescent="0.45">
      <c r="A344" s="69">
        <v>343</v>
      </c>
      <c r="B344" s="71" t="s">
        <v>1012</v>
      </c>
      <c r="C344" s="73" t="s">
        <v>960</v>
      </c>
      <c r="D344" s="87"/>
      <c r="E344" s="192">
        <v>1</v>
      </c>
      <c r="G344" s="109"/>
      <c r="H344" s="109"/>
      <c r="I344" s="109"/>
    </row>
    <row r="345" spans="1:9" x14ac:dyDescent="0.45">
      <c r="A345" s="69">
        <v>344</v>
      </c>
      <c r="B345" s="117" t="s">
        <v>494</v>
      </c>
      <c r="C345" s="104" t="s">
        <v>476</v>
      </c>
      <c r="D345" s="105"/>
      <c r="E345" s="69">
        <v>1</v>
      </c>
      <c r="F345" s="109"/>
      <c r="G345" s="109"/>
      <c r="H345" s="109"/>
      <c r="I345" s="109"/>
    </row>
    <row r="346" spans="1:9" ht="38.25" x14ac:dyDescent="0.45">
      <c r="A346" s="69">
        <v>345</v>
      </c>
      <c r="B346" s="112" t="e">
        <f>#REF!</f>
        <v>#REF!</v>
      </c>
      <c r="C346" s="104" t="s">
        <v>1570</v>
      </c>
      <c r="D346" s="105"/>
      <c r="E346" s="69">
        <v>1</v>
      </c>
      <c r="F346" s="109"/>
      <c r="G346" s="109"/>
      <c r="H346" s="109"/>
      <c r="I346" s="109"/>
    </row>
    <row r="347" spans="1:9" x14ac:dyDescent="0.45">
      <c r="A347" s="69">
        <v>346</v>
      </c>
      <c r="B347" s="71" t="s">
        <v>1083</v>
      </c>
      <c r="C347" s="73" t="s">
        <v>960</v>
      </c>
      <c r="D347" s="87"/>
      <c r="E347" s="192">
        <v>1</v>
      </c>
      <c r="F347" s="305" t="s">
        <v>1906</v>
      </c>
      <c r="G347" s="109"/>
      <c r="H347" s="109"/>
      <c r="I347" s="109"/>
    </row>
    <row r="348" spans="1:9" x14ac:dyDescent="0.45">
      <c r="A348" s="69">
        <v>347</v>
      </c>
      <c r="B348" s="121" t="s">
        <v>1938</v>
      </c>
      <c r="C348" s="104" t="s">
        <v>334</v>
      </c>
      <c r="D348" s="105"/>
      <c r="E348" s="69">
        <v>1</v>
      </c>
      <c r="F348" s="306"/>
      <c r="G348" s="109"/>
      <c r="H348" s="109"/>
      <c r="I348" s="109"/>
    </row>
    <row r="349" spans="1:9" x14ac:dyDescent="0.45">
      <c r="A349" s="69">
        <v>348</v>
      </c>
      <c r="B349" s="121" t="e">
        <f>#REF!</f>
        <v>#REF!</v>
      </c>
      <c r="C349" s="104" t="s">
        <v>1570</v>
      </c>
      <c r="D349" s="105"/>
      <c r="E349" s="69">
        <v>1</v>
      </c>
      <c r="F349" s="306"/>
      <c r="G349" s="109"/>
      <c r="H349" s="109"/>
      <c r="I349" s="109"/>
    </row>
    <row r="350" spans="1:9" ht="38.25" x14ac:dyDescent="0.45">
      <c r="A350" s="69">
        <v>349</v>
      </c>
      <c r="B350" s="113" t="s">
        <v>1939</v>
      </c>
      <c r="C350" s="104" t="s">
        <v>1486</v>
      </c>
      <c r="D350" s="105">
        <v>1</v>
      </c>
      <c r="E350" s="69"/>
      <c r="F350" s="109"/>
      <c r="G350" s="109"/>
      <c r="H350" s="109"/>
      <c r="I350" s="109"/>
    </row>
    <row r="351" spans="1:9" ht="38.25" x14ac:dyDescent="0.45">
      <c r="A351" s="69">
        <v>350</v>
      </c>
      <c r="B351" s="116" t="s">
        <v>1940</v>
      </c>
      <c r="C351" s="104" t="s">
        <v>1941</v>
      </c>
      <c r="D351" s="105">
        <v>1</v>
      </c>
      <c r="E351" s="69"/>
      <c r="F351" s="109"/>
      <c r="G351" s="109"/>
      <c r="H351" s="109"/>
      <c r="I351" s="109"/>
    </row>
    <row r="352" spans="1:9" ht="25.5" x14ac:dyDescent="0.45">
      <c r="A352" s="69">
        <v>351</v>
      </c>
      <c r="B352" s="103" t="s">
        <v>1942</v>
      </c>
      <c r="C352" s="104" t="s">
        <v>524</v>
      </c>
      <c r="D352" s="105"/>
      <c r="E352" s="69">
        <v>1</v>
      </c>
      <c r="F352" s="109"/>
      <c r="G352" s="109"/>
      <c r="H352" s="109"/>
      <c r="I352" s="109"/>
    </row>
    <row r="353" spans="1:9" ht="25.5" x14ac:dyDescent="0.45">
      <c r="A353" s="69">
        <v>352</v>
      </c>
      <c r="B353" s="108" t="s">
        <v>1943</v>
      </c>
      <c r="C353" s="104"/>
      <c r="D353" s="105"/>
      <c r="E353" s="69"/>
      <c r="F353" s="109"/>
      <c r="G353" s="109"/>
      <c r="H353" s="109"/>
      <c r="I353" s="109"/>
    </row>
    <row r="354" spans="1:9" ht="25.5" x14ac:dyDescent="0.45">
      <c r="A354" s="69">
        <v>353</v>
      </c>
      <c r="B354" s="227" t="s">
        <v>1944</v>
      </c>
      <c r="C354" s="104"/>
      <c r="D354" s="105">
        <v>1</v>
      </c>
      <c r="E354" s="69"/>
      <c r="F354" s="225" t="s">
        <v>1945</v>
      </c>
      <c r="G354" s="109"/>
      <c r="H354" s="109"/>
      <c r="I354" s="109"/>
    </row>
    <row r="355" spans="1:9" x14ac:dyDescent="0.45">
      <c r="A355" s="69">
        <v>354</v>
      </c>
      <c r="B355" s="71" t="s">
        <v>1035</v>
      </c>
      <c r="C355" s="73" t="s">
        <v>960</v>
      </c>
      <c r="D355" s="87"/>
      <c r="E355" s="192">
        <v>1</v>
      </c>
      <c r="G355" s="109"/>
      <c r="H355" s="109"/>
      <c r="I355" s="109"/>
    </row>
    <row r="356" spans="1:9" x14ac:dyDescent="0.45">
      <c r="A356" s="69">
        <v>355</v>
      </c>
      <c r="B356" s="71" t="s">
        <v>1033</v>
      </c>
      <c r="C356" s="73" t="s">
        <v>960</v>
      </c>
      <c r="D356" s="87"/>
      <c r="E356" s="192">
        <v>1</v>
      </c>
      <c r="G356" s="109"/>
      <c r="H356" s="109"/>
      <c r="I356" s="109"/>
    </row>
    <row r="357" spans="1:9" x14ac:dyDescent="0.45">
      <c r="A357" s="69">
        <v>356</v>
      </c>
      <c r="B357" s="71" t="s">
        <v>1071</v>
      </c>
      <c r="C357" s="73" t="s">
        <v>960</v>
      </c>
      <c r="D357" s="87"/>
      <c r="E357" s="192">
        <v>1</v>
      </c>
      <c r="G357" s="109"/>
      <c r="H357" s="109"/>
      <c r="I357" s="109"/>
    </row>
    <row r="358" spans="1:9" x14ac:dyDescent="0.45">
      <c r="A358" s="69">
        <v>357</v>
      </c>
      <c r="B358" s="71" t="s">
        <v>1069</v>
      </c>
      <c r="C358" s="73" t="s">
        <v>960</v>
      </c>
      <c r="D358" s="87"/>
      <c r="E358" s="192">
        <v>1</v>
      </c>
      <c r="G358" s="109"/>
      <c r="H358" s="109"/>
      <c r="I358" s="109"/>
    </row>
    <row r="359" spans="1:9" ht="25.5" x14ac:dyDescent="0.45">
      <c r="A359" s="69">
        <v>358</v>
      </c>
      <c r="B359" s="120" t="s">
        <v>469</v>
      </c>
      <c r="C359" s="104" t="s">
        <v>465</v>
      </c>
      <c r="D359" s="105">
        <v>1</v>
      </c>
      <c r="E359" s="69"/>
      <c r="F359" s="69"/>
      <c r="G359" s="109"/>
      <c r="H359" s="109"/>
      <c r="I359" s="109"/>
    </row>
    <row r="360" spans="1:9" ht="25.5" x14ac:dyDescent="0.45">
      <c r="A360" s="69">
        <v>359</v>
      </c>
      <c r="B360" s="108" t="s">
        <v>1946</v>
      </c>
      <c r="C360" s="104"/>
      <c r="D360" s="105"/>
      <c r="E360" s="69"/>
      <c r="F360" s="109"/>
      <c r="G360" s="109"/>
      <c r="H360" s="109"/>
      <c r="I360" s="109"/>
    </row>
    <row r="361" spans="1:9" ht="26.25" x14ac:dyDescent="0.45">
      <c r="A361" s="69">
        <v>360</v>
      </c>
      <c r="B361" s="252" t="s">
        <v>1947</v>
      </c>
      <c r="C361" s="104"/>
      <c r="D361" s="105"/>
      <c r="E361" s="69"/>
      <c r="F361" s="109"/>
      <c r="G361" s="109"/>
      <c r="H361" s="109"/>
      <c r="I361" s="109"/>
    </row>
    <row r="362" spans="1:9" ht="25.5" x14ac:dyDescent="0.45">
      <c r="A362" s="69">
        <v>361</v>
      </c>
      <c r="B362" s="108" t="s">
        <v>1948</v>
      </c>
      <c r="C362" s="104"/>
      <c r="D362" s="105"/>
      <c r="E362" s="69"/>
      <c r="F362" s="109"/>
      <c r="G362" s="109"/>
      <c r="H362" s="109"/>
      <c r="I362" s="109"/>
    </row>
    <row r="363" spans="1:9" ht="38.25" x14ac:dyDescent="0.45">
      <c r="A363" s="69">
        <v>362</v>
      </c>
      <c r="B363" s="103" t="s">
        <v>864</v>
      </c>
      <c r="C363" s="104" t="s">
        <v>524</v>
      </c>
      <c r="D363" s="105"/>
      <c r="E363" s="69">
        <v>1</v>
      </c>
      <c r="F363" s="109"/>
      <c r="G363" s="109"/>
      <c r="H363" s="109"/>
      <c r="I363" s="109"/>
    </row>
    <row r="364" spans="1:9" ht="38.25" x14ac:dyDescent="0.45">
      <c r="A364" s="69">
        <v>363</v>
      </c>
      <c r="B364" s="103" t="s">
        <v>1949</v>
      </c>
      <c r="C364" s="104" t="s">
        <v>524</v>
      </c>
      <c r="D364" s="105"/>
      <c r="E364" s="69">
        <v>1</v>
      </c>
      <c r="F364" s="109"/>
      <c r="G364" s="109"/>
      <c r="H364" s="109"/>
      <c r="I364" s="109"/>
    </row>
    <row r="365" spans="1:9" ht="25.5" x14ac:dyDescent="0.45">
      <c r="A365" s="69">
        <v>364</v>
      </c>
      <c r="B365" s="108" t="s">
        <v>1950</v>
      </c>
      <c r="C365" s="104"/>
      <c r="D365" s="105"/>
      <c r="E365" s="69"/>
      <c r="F365" s="109"/>
      <c r="G365" s="109"/>
      <c r="H365" s="109"/>
      <c r="I365" s="109"/>
    </row>
    <row r="366" spans="1:9" ht="25.5" x14ac:dyDescent="0.45">
      <c r="A366" s="69">
        <v>365</v>
      </c>
      <c r="B366" s="108" t="s">
        <v>1951</v>
      </c>
      <c r="C366" s="104"/>
      <c r="D366" s="105"/>
      <c r="E366" s="69"/>
      <c r="F366" s="109"/>
      <c r="G366" s="109"/>
      <c r="H366" s="109"/>
      <c r="I366" s="109"/>
    </row>
    <row r="367" spans="1:9" x14ac:dyDescent="0.45">
      <c r="A367" s="69">
        <v>366</v>
      </c>
      <c r="B367" s="117" t="s">
        <v>487</v>
      </c>
      <c r="C367" s="104" t="s">
        <v>476</v>
      </c>
      <c r="D367" s="105"/>
      <c r="E367" s="69">
        <v>1</v>
      </c>
      <c r="F367" s="109"/>
      <c r="G367" s="109"/>
      <c r="H367" s="109"/>
      <c r="I367" s="109"/>
    </row>
    <row r="368" spans="1:9" ht="25.5" x14ac:dyDescent="0.45">
      <c r="A368" s="69">
        <v>367</v>
      </c>
      <c r="B368" s="228" t="s">
        <v>1952</v>
      </c>
      <c r="C368" s="104"/>
      <c r="D368" s="105">
        <v>1</v>
      </c>
      <c r="E368" s="69"/>
      <c r="F368" s="223" t="s">
        <v>1707</v>
      </c>
      <c r="G368" s="109"/>
      <c r="H368" s="109"/>
      <c r="I368" s="109"/>
    </row>
    <row r="369" spans="1:9" x14ac:dyDescent="0.45">
      <c r="A369" s="69">
        <v>368</v>
      </c>
      <c r="B369" s="112" t="e">
        <f>#REF!</f>
        <v>#REF!</v>
      </c>
      <c r="C369" s="104" t="s">
        <v>1570</v>
      </c>
      <c r="D369" s="105"/>
      <c r="E369" s="69">
        <v>1</v>
      </c>
      <c r="F369" s="69"/>
      <c r="G369" s="109"/>
      <c r="H369" s="109"/>
      <c r="I369" s="109"/>
    </row>
    <row r="370" spans="1:9" ht="25.5" x14ac:dyDescent="0.45">
      <c r="A370" s="69">
        <v>369</v>
      </c>
      <c r="B370" s="112" t="e">
        <f>#REF!</f>
        <v>#REF!</v>
      </c>
      <c r="C370" s="104" t="s">
        <v>1570</v>
      </c>
      <c r="D370" s="105"/>
      <c r="E370" s="69">
        <v>1</v>
      </c>
      <c r="F370" s="69"/>
      <c r="G370" s="109"/>
      <c r="H370" s="109"/>
      <c r="I370" s="109"/>
    </row>
    <row r="371" spans="1:9" ht="25.5" x14ac:dyDescent="0.45">
      <c r="A371" s="69">
        <v>370</v>
      </c>
      <c r="B371" s="108" t="s">
        <v>1953</v>
      </c>
      <c r="C371" s="104"/>
      <c r="D371" s="105"/>
      <c r="E371" s="69"/>
      <c r="F371" s="109"/>
      <c r="G371" s="109"/>
      <c r="H371" s="109"/>
      <c r="I371" s="109"/>
    </row>
    <row r="372" spans="1:9" ht="38.25" x14ac:dyDescent="0.45">
      <c r="A372" s="69">
        <v>371</v>
      </c>
      <c r="B372" s="108" t="s">
        <v>1954</v>
      </c>
      <c r="C372" s="104"/>
      <c r="D372" s="105"/>
      <c r="E372" s="69"/>
      <c r="F372" s="109"/>
      <c r="G372" s="109"/>
      <c r="H372" s="109"/>
      <c r="I372" s="109"/>
    </row>
    <row r="373" spans="1:9" ht="38.25" x14ac:dyDescent="0.45">
      <c r="A373" s="69">
        <v>372</v>
      </c>
      <c r="B373" s="108" t="s">
        <v>1955</v>
      </c>
      <c r="C373" s="104"/>
      <c r="D373" s="105"/>
      <c r="E373" s="69"/>
      <c r="F373" s="109"/>
      <c r="G373" s="109"/>
      <c r="H373" s="109"/>
      <c r="I373" s="109"/>
    </row>
    <row r="374" spans="1:9" ht="38.25" x14ac:dyDescent="0.45">
      <c r="A374" s="69">
        <v>373</v>
      </c>
      <c r="B374" s="115" t="e">
        <f>#REF!</f>
        <v>#REF!</v>
      </c>
      <c r="C374" s="104" t="s">
        <v>1676</v>
      </c>
      <c r="D374" s="105"/>
      <c r="E374" s="69">
        <v>1</v>
      </c>
      <c r="F374" s="109"/>
      <c r="G374" s="109"/>
      <c r="H374" s="109"/>
      <c r="I374" s="109"/>
    </row>
    <row r="375" spans="1:9" ht="38.25" x14ac:dyDescent="0.45">
      <c r="A375" s="69">
        <v>374</v>
      </c>
      <c r="B375" s="103" t="s">
        <v>833</v>
      </c>
      <c r="C375" s="104" t="s">
        <v>524</v>
      </c>
      <c r="D375" s="105"/>
      <c r="E375" s="69">
        <v>1</v>
      </c>
      <c r="F375" s="109"/>
      <c r="G375" s="109"/>
      <c r="H375" s="109"/>
      <c r="I375" s="109"/>
    </row>
    <row r="376" spans="1:9" ht="38.25" x14ac:dyDescent="0.45">
      <c r="A376" s="69">
        <v>375</v>
      </c>
      <c r="B376" s="103" t="s">
        <v>618</v>
      </c>
      <c r="C376" s="104" t="s">
        <v>524</v>
      </c>
      <c r="D376" s="105"/>
      <c r="E376" s="69">
        <v>1</v>
      </c>
      <c r="F376" s="109"/>
      <c r="G376" s="109"/>
      <c r="H376" s="109"/>
      <c r="I376" s="109"/>
    </row>
    <row r="377" spans="1:9" ht="38.25" x14ac:dyDescent="0.45">
      <c r="A377" s="69">
        <v>376</v>
      </c>
      <c r="B377" s="103" t="e">
        <f>#REF!</f>
        <v>#REF!</v>
      </c>
      <c r="C377" s="104" t="s">
        <v>1570</v>
      </c>
      <c r="D377" s="105"/>
      <c r="E377" s="69">
        <v>1</v>
      </c>
      <c r="F377" s="109"/>
      <c r="G377" s="109"/>
      <c r="H377" s="109"/>
      <c r="I377" s="109"/>
    </row>
    <row r="378" spans="1:9" ht="25.5" x14ac:dyDescent="0.45">
      <c r="A378" s="69">
        <v>377</v>
      </c>
      <c r="B378" s="227" t="s">
        <v>1956</v>
      </c>
      <c r="C378" s="104"/>
      <c r="D378" s="105">
        <v>1</v>
      </c>
      <c r="E378" s="69"/>
      <c r="F378" s="225" t="s">
        <v>1957</v>
      </c>
      <c r="G378" s="109"/>
      <c r="H378" s="109"/>
      <c r="I378" s="109"/>
    </row>
    <row r="379" spans="1:9" x14ac:dyDescent="0.45">
      <c r="A379" s="69">
        <v>378</v>
      </c>
      <c r="B379" s="71" t="s">
        <v>1075</v>
      </c>
      <c r="C379" s="73" t="s">
        <v>960</v>
      </c>
      <c r="D379" s="87"/>
      <c r="E379" s="192">
        <v>1</v>
      </c>
      <c r="G379" s="109"/>
      <c r="H379" s="109"/>
      <c r="I379" s="109"/>
    </row>
    <row r="380" spans="1:9" x14ac:dyDescent="0.45">
      <c r="A380" s="69">
        <v>379</v>
      </c>
      <c r="B380" s="246" t="e">
        <f>#REF!</f>
        <v>#REF!</v>
      </c>
      <c r="C380" s="104" t="s">
        <v>1676</v>
      </c>
      <c r="D380" s="105"/>
      <c r="E380" s="69">
        <v>1</v>
      </c>
      <c r="F380" s="109"/>
      <c r="G380" s="109"/>
      <c r="H380" s="109"/>
      <c r="I380" s="109"/>
    </row>
    <row r="381" spans="1:9" x14ac:dyDescent="0.45">
      <c r="A381" s="69">
        <v>380</v>
      </c>
      <c r="B381" s="246" t="e">
        <f>#REF!</f>
        <v>#REF!</v>
      </c>
      <c r="C381" s="104" t="s">
        <v>1570</v>
      </c>
      <c r="D381" s="105"/>
      <c r="E381" s="69">
        <v>1</v>
      </c>
      <c r="F381" s="109"/>
      <c r="G381" s="109"/>
      <c r="H381" s="109"/>
      <c r="I381" s="109"/>
    </row>
    <row r="382" spans="1:9" x14ac:dyDescent="0.45">
      <c r="A382" s="69">
        <v>381</v>
      </c>
      <c r="B382" s="246" t="e">
        <f>#REF!</f>
        <v>#REF!</v>
      </c>
      <c r="C382" s="104" t="s">
        <v>1676</v>
      </c>
      <c r="D382" s="105"/>
      <c r="E382" s="69">
        <v>1</v>
      </c>
      <c r="F382" s="109"/>
      <c r="G382" s="109"/>
      <c r="H382" s="109"/>
      <c r="I382" s="109"/>
    </row>
    <row r="383" spans="1:9" x14ac:dyDescent="0.45">
      <c r="A383" s="69">
        <v>382</v>
      </c>
      <c r="B383" s="247" t="s">
        <v>1958</v>
      </c>
      <c r="C383" s="104"/>
      <c r="D383" s="105"/>
      <c r="E383" s="69"/>
      <c r="F383" s="109"/>
      <c r="G383" s="109"/>
      <c r="H383" s="109"/>
      <c r="I383" s="109"/>
    </row>
    <row r="384" spans="1:9" ht="25.5" x14ac:dyDescent="0.45">
      <c r="A384" s="69">
        <v>383</v>
      </c>
      <c r="B384" s="108" t="s">
        <v>1959</v>
      </c>
      <c r="C384" s="104"/>
      <c r="D384" s="105"/>
      <c r="E384" s="69"/>
      <c r="F384" s="109"/>
      <c r="G384" s="109"/>
      <c r="H384" s="109"/>
      <c r="I384" s="109"/>
    </row>
    <row r="385" spans="1:9" ht="25.5" x14ac:dyDescent="0.45">
      <c r="A385" s="69">
        <v>384</v>
      </c>
      <c r="B385" s="108" t="s">
        <v>1960</v>
      </c>
      <c r="C385" s="104"/>
      <c r="D385" s="105"/>
      <c r="E385" s="69"/>
      <c r="F385" s="109"/>
      <c r="G385" s="109"/>
      <c r="H385" s="109"/>
      <c r="I385" s="109"/>
    </row>
    <row r="386" spans="1:9" ht="25.5" x14ac:dyDescent="0.45">
      <c r="A386" s="69">
        <v>385</v>
      </c>
      <c r="B386" s="108" t="s">
        <v>1961</v>
      </c>
      <c r="C386" s="104"/>
      <c r="D386" s="105"/>
      <c r="E386" s="69"/>
      <c r="F386" s="109"/>
      <c r="G386" s="109"/>
      <c r="H386" s="109"/>
      <c r="I386" s="109"/>
    </row>
    <row r="387" spans="1:9" ht="25.5" x14ac:dyDescent="0.45">
      <c r="A387" s="69">
        <v>386</v>
      </c>
      <c r="B387" s="108" t="s">
        <v>1962</v>
      </c>
      <c r="C387" s="104"/>
      <c r="D387" s="105"/>
      <c r="E387" s="69"/>
      <c r="F387" s="109"/>
      <c r="G387" s="109"/>
      <c r="H387" s="109"/>
      <c r="I387" s="109"/>
    </row>
    <row r="388" spans="1:9" x14ac:dyDescent="0.45">
      <c r="A388" s="69">
        <v>387</v>
      </c>
      <c r="B388" s="221" t="s">
        <v>1963</v>
      </c>
      <c r="C388" s="104" t="s">
        <v>1323</v>
      </c>
      <c r="D388" s="105"/>
      <c r="E388" s="69">
        <v>1</v>
      </c>
      <c r="F388" s="109"/>
      <c r="G388" s="109"/>
      <c r="H388" s="109"/>
      <c r="I388" s="109"/>
    </row>
    <row r="389" spans="1:9" ht="38.25" x14ac:dyDescent="0.45">
      <c r="A389" s="69">
        <v>388</v>
      </c>
      <c r="B389" s="115" t="s">
        <v>1284</v>
      </c>
      <c r="C389" s="104" t="s">
        <v>2222</v>
      </c>
      <c r="D389" s="105"/>
      <c r="E389" s="69">
        <v>1</v>
      </c>
      <c r="F389" s="109"/>
      <c r="G389" s="109"/>
      <c r="H389" s="109"/>
      <c r="I389" s="109"/>
    </row>
    <row r="390" spans="1:9" x14ac:dyDescent="0.45">
      <c r="A390" s="69">
        <v>389</v>
      </c>
      <c r="B390" s="71" t="s">
        <v>1101</v>
      </c>
      <c r="C390" s="73" t="s">
        <v>960</v>
      </c>
      <c r="D390" s="87"/>
      <c r="E390" s="192">
        <v>1</v>
      </c>
      <c r="G390" s="109"/>
      <c r="H390" s="109"/>
      <c r="I390" s="109"/>
    </row>
    <row r="391" spans="1:9" x14ac:dyDescent="0.45">
      <c r="A391" s="69">
        <v>390</v>
      </c>
      <c r="B391" s="71" t="s">
        <v>1021</v>
      </c>
      <c r="C391" s="73" t="s">
        <v>960</v>
      </c>
      <c r="D391" s="87"/>
      <c r="E391" s="192">
        <v>1</v>
      </c>
      <c r="G391" s="109"/>
      <c r="H391" s="109"/>
      <c r="I391" s="109"/>
    </row>
    <row r="392" spans="1:9" ht="25.5" x14ac:dyDescent="0.45">
      <c r="A392" s="69">
        <v>391</v>
      </c>
      <c r="B392" s="108" t="s">
        <v>1964</v>
      </c>
      <c r="C392" s="104"/>
      <c r="D392" s="105"/>
      <c r="E392" s="69"/>
      <c r="F392" s="109"/>
      <c r="G392" s="109"/>
      <c r="H392" s="109"/>
      <c r="I392" s="109"/>
    </row>
    <row r="393" spans="1:9" x14ac:dyDescent="0.45">
      <c r="A393" s="69">
        <v>392</v>
      </c>
      <c r="B393" s="117" t="s">
        <v>496</v>
      </c>
      <c r="C393" s="104" t="s">
        <v>476</v>
      </c>
      <c r="D393" s="105"/>
      <c r="E393" s="69">
        <v>1</v>
      </c>
      <c r="F393" s="109"/>
      <c r="G393" s="109"/>
      <c r="H393" s="109"/>
      <c r="I393" s="109"/>
    </row>
    <row r="394" spans="1:9" ht="25.5" x14ac:dyDescent="0.45">
      <c r="A394" s="69">
        <v>393</v>
      </c>
      <c r="B394" s="113" t="s">
        <v>1965</v>
      </c>
      <c r="C394" s="104" t="s">
        <v>1117</v>
      </c>
      <c r="D394" s="105">
        <v>1</v>
      </c>
      <c r="E394" s="69"/>
      <c r="F394" s="109"/>
      <c r="G394" s="109"/>
      <c r="H394" s="109"/>
      <c r="I394" s="109"/>
    </row>
    <row r="395" spans="1:9" ht="25.5" x14ac:dyDescent="0.45">
      <c r="A395" s="69">
        <v>394</v>
      </c>
      <c r="B395" s="108" t="s">
        <v>1966</v>
      </c>
      <c r="C395" s="104"/>
      <c r="D395" s="105"/>
      <c r="E395" s="69"/>
      <c r="F395" s="109"/>
      <c r="G395" s="109"/>
      <c r="H395" s="109"/>
      <c r="I395" s="109"/>
    </row>
    <row r="396" spans="1:9" ht="25.5" x14ac:dyDescent="0.45">
      <c r="A396" s="69">
        <v>395</v>
      </c>
      <c r="B396" s="108" t="s">
        <v>1967</v>
      </c>
      <c r="C396" s="104"/>
      <c r="D396" s="105"/>
      <c r="E396" s="69"/>
      <c r="F396" s="109"/>
      <c r="G396" s="109"/>
      <c r="H396" s="109"/>
      <c r="I396" s="109"/>
    </row>
    <row r="397" spans="1:9" ht="38.25" x14ac:dyDescent="0.45">
      <c r="A397" s="69">
        <v>396</v>
      </c>
      <c r="B397" s="115" t="s">
        <v>1281</v>
      </c>
      <c r="C397" s="104" t="s">
        <v>1272</v>
      </c>
      <c r="D397" s="105"/>
      <c r="E397" s="69">
        <v>1</v>
      </c>
      <c r="F397" s="109"/>
      <c r="G397" s="109"/>
      <c r="H397" s="109"/>
      <c r="I397" s="109"/>
    </row>
    <row r="398" spans="1:9" ht="25.5" x14ac:dyDescent="0.45">
      <c r="A398" s="69">
        <v>397</v>
      </c>
      <c r="B398" s="108" t="s">
        <v>1968</v>
      </c>
      <c r="C398" s="104"/>
      <c r="D398" s="105"/>
      <c r="E398" s="69"/>
      <c r="F398" s="109"/>
      <c r="G398" s="109"/>
      <c r="H398" s="109"/>
      <c r="I398" s="109"/>
    </row>
    <row r="399" spans="1:9" ht="51" x14ac:dyDescent="0.45">
      <c r="A399" s="69">
        <v>398</v>
      </c>
      <c r="B399" s="103" t="s">
        <v>1969</v>
      </c>
      <c r="C399" s="104" t="s">
        <v>524</v>
      </c>
      <c r="D399" s="105"/>
      <c r="E399" s="69">
        <v>1</v>
      </c>
      <c r="F399" s="109"/>
      <c r="G399" s="109"/>
      <c r="H399" s="109"/>
      <c r="I399" s="109"/>
    </row>
    <row r="400" spans="1:9" x14ac:dyDescent="0.45">
      <c r="A400" s="69">
        <v>399</v>
      </c>
      <c r="B400" s="71" t="s">
        <v>1025</v>
      </c>
      <c r="C400" s="73" t="s">
        <v>960</v>
      </c>
      <c r="D400" s="87"/>
      <c r="E400" s="192">
        <v>1</v>
      </c>
      <c r="F400" s="305"/>
      <c r="G400" s="109"/>
      <c r="H400" s="109"/>
      <c r="I400" s="109"/>
    </row>
    <row r="401" spans="1:9" x14ac:dyDescent="0.45">
      <c r="A401" s="69">
        <v>400</v>
      </c>
      <c r="B401" s="71" t="e">
        <f>#REF!</f>
        <v>#REF!</v>
      </c>
      <c r="C401" s="73" t="s">
        <v>1570</v>
      </c>
      <c r="D401" s="87"/>
      <c r="E401" s="192">
        <v>1</v>
      </c>
      <c r="F401" s="305" t="s">
        <v>1738</v>
      </c>
      <c r="G401" s="109"/>
      <c r="H401" s="109"/>
      <c r="I401" s="109"/>
    </row>
    <row r="402" spans="1:9" ht="26.25" x14ac:dyDescent="0.45">
      <c r="A402" s="69">
        <v>401</v>
      </c>
      <c r="B402" s="252" t="s">
        <v>1970</v>
      </c>
      <c r="C402" s="73"/>
      <c r="D402" s="87"/>
      <c r="E402" s="192"/>
      <c r="G402" s="109"/>
      <c r="H402" s="109"/>
      <c r="I402" s="109"/>
    </row>
    <row r="403" spans="1:9" ht="25.5" x14ac:dyDescent="0.45">
      <c r="A403" s="69">
        <v>402</v>
      </c>
      <c r="B403" s="108" t="s">
        <v>1971</v>
      </c>
      <c r="C403" s="104"/>
      <c r="D403" s="105"/>
      <c r="E403" s="69"/>
      <c r="F403" s="109"/>
      <c r="G403" s="109"/>
      <c r="H403" s="109"/>
      <c r="I403" s="109"/>
    </row>
    <row r="404" spans="1:9" ht="38.25" x14ac:dyDescent="0.45">
      <c r="A404" s="69">
        <v>403</v>
      </c>
      <c r="B404" s="103" t="s">
        <v>1972</v>
      </c>
      <c r="C404" s="104" t="s">
        <v>524</v>
      </c>
      <c r="D404" s="105"/>
      <c r="E404" s="69">
        <v>1</v>
      </c>
      <c r="F404" s="109"/>
      <c r="G404" s="109"/>
      <c r="H404" s="109"/>
      <c r="I404" s="109"/>
    </row>
    <row r="405" spans="1:9" ht="25.5" x14ac:dyDescent="0.45">
      <c r="A405" s="69">
        <v>404</v>
      </c>
      <c r="B405" s="108" t="s">
        <v>1973</v>
      </c>
      <c r="C405" s="104"/>
      <c r="D405" s="105"/>
      <c r="E405" s="69"/>
      <c r="F405" s="109"/>
      <c r="G405" s="109"/>
      <c r="H405" s="109"/>
      <c r="I405" s="109"/>
    </row>
    <row r="406" spans="1:9" ht="38.25" x14ac:dyDescent="0.45">
      <c r="A406" s="69">
        <v>405</v>
      </c>
      <c r="B406" s="112" t="s">
        <v>2192</v>
      </c>
      <c r="C406" s="104" t="s">
        <v>2142</v>
      </c>
      <c r="D406" s="105"/>
      <c r="E406" s="69">
        <v>1</v>
      </c>
      <c r="F406" s="109"/>
      <c r="G406" s="109"/>
      <c r="H406" s="109"/>
      <c r="I406" s="109"/>
    </row>
    <row r="407" spans="1:9" ht="25.5" x14ac:dyDescent="0.45">
      <c r="A407" s="69">
        <v>406</v>
      </c>
      <c r="B407" s="112" t="s">
        <v>1974</v>
      </c>
      <c r="C407" s="104" t="s">
        <v>2142</v>
      </c>
      <c r="D407" s="105"/>
      <c r="E407" s="69">
        <v>1</v>
      </c>
      <c r="F407" s="109"/>
      <c r="G407" s="109"/>
      <c r="H407" s="109"/>
      <c r="I407" s="109"/>
    </row>
    <row r="408" spans="1:9" ht="25.5" x14ac:dyDescent="0.45">
      <c r="A408" s="69">
        <v>407</v>
      </c>
      <c r="B408" s="113" t="s">
        <v>1440</v>
      </c>
      <c r="C408" s="104" t="s">
        <v>1439</v>
      </c>
      <c r="D408" s="105">
        <v>1</v>
      </c>
      <c r="E408" s="69"/>
      <c r="F408" s="69" t="s">
        <v>1975</v>
      </c>
      <c r="G408" s="109"/>
      <c r="H408" s="109"/>
      <c r="I408" s="109"/>
    </row>
    <row r="409" spans="1:9" ht="25.5" x14ac:dyDescent="0.45">
      <c r="A409" s="69">
        <v>408</v>
      </c>
      <c r="B409" s="308" t="s">
        <v>1976</v>
      </c>
      <c r="C409" s="104" t="s">
        <v>498</v>
      </c>
      <c r="D409" s="105">
        <v>1</v>
      </c>
      <c r="E409" s="69" t="s">
        <v>1667</v>
      </c>
      <c r="F409" s="109"/>
      <c r="G409" s="109"/>
      <c r="H409" s="109"/>
      <c r="I409" s="109"/>
    </row>
    <row r="410" spans="1:9" ht="38.25" x14ac:dyDescent="0.45">
      <c r="A410" s="69">
        <v>409</v>
      </c>
      <c r="B410" s="113" t="s">
        <v>1445</v>
      </c>
      <c r="C410" s="104" t="s">
        <v>1444</v>
      </c>
      <c r="D410" s="105">
        <v>1</v>
      </c>
      <c r="E410" s="69"/>
      <c r="F410" s="109"/>
      <c r="G410" s="109"/>
      <c r="H410" s="109"/>
      <c r="I410" s="109"/>
    </row>
    <row r="411" spans="1:9" ht="25.5" x14ac:dyDescent="0.45">
      <c r="A411" s="69">
        <v>410</v>
      </c>
      <c r="B411" s="108" t="s">
        <v>1977</v>
      </c>
      <c r="C411" s="104"/>
      <c r="D411" s="105"/>
      <c r="E411" s="69"/>
      <c r="F411" s="109"/>
      <c r="G411" s="109"/>
      <c r="H411" s="109"/>
      <c r="I411" s="109"/>
    </row>
    <row r="412" spans="1:9" x14ac:dyDescent="0.45">
      <c r="A412" s="69">
        <v>411</v>
      </c>
      <c r="B412" s="117" t="s">
        <v>482</v>
      </c>
      <c r="C412" s="104" t="s">
        <v>476</v>
      </c>
      <c r="D412" s="105"/>
      <c r="E412" s="69">
        <v>1</v>
      </c>
      <c r="F412" s="109"/>
      <c r="G412" s="109"/>
      <c r="H412" s="109"/>
      <c r="I412" s="109"/>
    </row>
    <row r="413" spans="1:9" ht="25.5" x14ac:dyDescent="0.45">
      <c r="A413" s="69">
        <v>412</v>
      </c>
      <c r="B413" s="108" t="s">
        <v>1978</v>
      </c>
      <c r="C413" s="104"/>
      <c r="D413" s="105"/>
      <c r="E413" s="69"/>
      <c r="F413" s="109"/>
      <c r="G413" s="109"/>
      <c r="H413" s="109"/>
      <c r="I413" s="109"/>
    </row>
    <row r="414" spans="1:9" ht="25.5" x14ac:dyDescent="0.45">
      <c r="A414" s="69">
        <v>413</v>
      </c>
      <c r="B414" s="108" t="s">
        <v>1979</v>
      </c>
      <c r="C414" s="104"/>
      <c r="D414" s="105"/>
      <c r="E414" s="69"/>
      <c r="F414" s="109"/>
      <c r="G414" s="109"/>
      <c r="H414" s="109"/>
      <c r="I414" s="109"/>
    </row>
    <row r="415" spans="1:9" x14ac:dyDescent="0.45">
      <c r="A415" s="69">
        <v>414</v>
      </c>
      <c r="B415" s="71" t="s">
        <v>996</v>
      </c>
      <c r="C415" s="73" t="s">
        <v>960</v>
      </c>
      <c r="D415" s="87"/>
      <c r="E415" s="192">
        <v>1</v>
      </c>
      <c r="G415" s="109"/>
      <c r="H415" s="109"/>
      <c r="I415" s="109"/>
    </row>
    <row r="416" spans="1:9" ht="26.25" x14ac:dyDescent="0.45">
      <c r="A416" s="69">
        <v>415</v>
      </c>
      <c r="B416" s="331" t="s">
        <v>1980</v>
      </c>
      <c r="C416" s="333" t="s">
        <v>2142</v>
      </c>
      <c r="D416" s="87">
        <v>1</v>
      </c>
      <c r="E416" s="192"/>
      <c r="F416" s="87" t="s">
        <v>1981</v>
      </c>
      <c r="G416" s="109"/>
      <c r="H416" s="109"/>
      <c r="I416" s="109"/>
    </row>
    <row r="417" spans="1:9" ht="25.5" x14ac:dyDescent="0.45">
      <c r="A417" s="69">
        <v>416</v>
      </c>
      <c r="B417" s="228" t="s">
        <v>1982</v>
      </c>
      <c r="C417" s="104"/>
      <c r="D417" s="105">
        <v>1</v>
      </c>
      <c r="E417" s="69"/>
      <c r="F417" s="223" t="s">
        <v>1707</v>
      </c>
      <c r="G417" s="109"/>
      <c r="H417" s="109"/>
      <c r="I417" s="109"/>
    </row>
    <row r="418" spans="1:9" x14ac:dyDescent="0.45">
      <c r="A418" s="69">
        <v>417</v>
      </c>
      <c r="B418" s="121" t="s">
        <v>1672</v>
      </c>
      <c r="C418" s="104" t="s">
        <v>334</v>
      </c>
      <c r="D418" s="105"/>
      <c r="E418" s="69">
        <v>1</v>
      </c>
      <c r="F418" s="109"/>
      <c r="G418" s="109"/>
      <c r="H418" s="109"/>
      <c r="I418" s="109"/>
    </row>
    <row r="419" spans="1:9" ht="25.5" x14ac:dyDescent="0.45">
      <c r="A419" s="69">
        <v>418</v>
      </c>
      <c r="B419" s="112" t="s">
        <v>1983</v>
      </c>
      <c r="C419" s="104" t="s">
        <v>2142</v>
      </c>
      <c r="D419" s="105"/>
      <c r="E419" s="69">
        <v>1</v>
      </c>
      <c r="F419" s="109"/>
      <c r="G419" s="109"/>
      <c r="H419" s="109"/>
      <c r="I419" s="109"/>
    </row>
    <row r="420" spans="1:9" ht="25.5" x14ac:dyDescent="0.45">
      <c r="A420" s="69">
        <v>419</v>
      </c>
      <c r="B420" s="108" t="s">
        <v>1984</v>
      </c>
      <c r="C420" s="104"/>
      <c r="D420" s="105"/>
      <c r="E420" s="69"/>
      <c r="F420" s="109"/>
      <c r="G420" s="109"/>
      <c r="H420" s="109"/>
      <c r="I420" s="109"/>
    </row>
    <row r="421" spans="1:9" ht="25.5" x14ac:dyDescent="0.45">
      <c r="A421" s="69">
        <v>420</v>
      </c>
      <c r="B421" s="108" t="s">
        <v>1985</v>
      </c>
      <c r="C421" s="104"/>
      <c r="D421" s="105"/>
      <c r="E421" s="69"/>
      <c r="F421" s="109"/>
      <c r="G421" s="109"/>
      <c r="H421" s="109"/>
      <c r="I421" s="109"/>
    </row>
    <row r="422" spans="1:9" ht="38.25" x14ac:dyDescent="0.45">
      <c r="A422" s="69">
        <v>421</v>
      </c>
      <c r="B422" s="103" t="s">
        <v>1986</v>
      </c>
      <c r="C422" s="104"/>
      <c r="D422" s="105"/>
      <c r="E422" s="69">
        <v>1</v>
      </c>
      <c r="F422" s="109"/>
      <c r="G422" s="109"/>
      <c r="H422" s="109"/>
      <c r="I422" s="109"/>
    </row>
    <row r="423" spans="1:9" x14ac:dyDescent="0.45">
      <c r="A423" s="69">
        <v>422</v>
      </c>
      <c r="B423" s="71" t="s">
        <v>1078</v>
      </c>
      <c r="C423" s="73" t="s">
        <v>960</v>
      </c>
      <c r="D423" s="87"/>
      <c r="E423" s="192">
        <v>1</v>
      </c>
      <c r="G423" s="109"/>
      <c r="H423" s="109"/>
      <c r="I423" s="109"/>
    </row>
    <row r="424" spans="1:9" x14ac:dyDescent="0.45">
      <c r="A424" s="69">
        <v>423</v>
      </c>
      <c r="B424" s="123" t="s">
        <v>1669</v>
      </c>
      <c r="C424" s="125" t="s">
        <v>334</v>
      </c>
      <c r="D424" s="105"/>
      <c r="E424" s="69">
        <v>1</v>
      </c>
      <c r="F424" s="109"/>
      <c r="G424" s="109"/>
      <c r="H424" s="109"/>
      <c r="I424" s="109"/>
    </row>
    <row r="425" spans="1:9" x14ac:dyDescent="0.45">
      <c r="A425" s="69">
        <v>424</v>
      </c>
      <c r="B425" s="123" t="e">
        <f>#REF!</f>
        <v>#REF!</v>
      </c>
      <c r="C425" s="125" t="s">
        <v>1570</v>
      </c>
      <c r="D425" s="105"/>
      <c r="E425" s="69">
        <v>1</v>
      </c>
      <c r="F425" s="109"/>
      <c r="G425" s="109"/>
      <c r="H425" s="109"/>
      <c r="I425" s="109"/>
    </row>
    <row r="426" spans="1:9" ht="38.25" x14ac:dyDescent="0.45">
      <c r="A426" s="69">
        <v>425</v>
      </c>
      <c r="B426" s="113" t="s">
        <v>1304</v>
      </c>
      <c r="C426" s="104" t="s">
        <v>1303</v>
      </c>
      <c r="D426" s="105">
        <v>1</v>
      </c>
      <c r="E426" s="69"/>
      <c r="F426" s="109"/>
      <c r="G426" s="109"/>
      <c r="H426" s="109"/>
      <c r="I426" s="109"/>
    </row>
    <row r="427" spans="1:9" ht="25.5" x14ac:dyDescent="0.45">
      <c r="A427" s="69">
        <v>426</v>
      </c>
      <c r="B427" s="115" t="s">
        <v>1286</v>
      </c>
      <c r="C427" s="104" t="s">
        <v>1272</v>
      </c>
      <c r="D427" s="105"/>
      <c r="E427" s="69">
        <v>1</v>
      </c>
      <c r="F427" s="109"/>
      <c r="G427" s="109"/>
      <c r="H427" s="109"/>
      <c r="I427" s="109"/>
    </row>
    <row r="428" spans="1:9" ht="25.5" x14ac:dyDescent="0.45">
      <c r="A428" s="69">
        <v>427</v>
      </c>
      <c r="B428" s="103" t="s">
        <v>1987</v>
      </c>
      <c r="C428" s="104" t="s">
        <v>524</v>
      </c>
      <c r="D428" s="105"/>
      <c r="E428" s="69">
        <v>1</v>
      </c>
      <c r="F428" s="109"/>
      <c r="G428" s="109"/>
      <c r="H428" s="109"/>
      <c r="I428" s="109"/>
    </row>
    <row r="429" spans="1:9" ht="38.25" x14ac:dyDescent="0.45">
      <c r="A429" s="69">
        <v>428</v>
      </c>
      <c r="B429" s="103" t="e">
        <f>#REF!</f>
        <v>#REF!</v>
      </c>
      <c r="C429" s="104" t="s">
        <v>1570</v>
      </c>
      <c r="D429" s="105"/>
      <c r="E429" s="69">
        <v>1</v>
      </c>
      <c r="F429" s="109"/>
      <c r="G429" s="109"/>
      <c r="H429" s="109"/>
      <c r="I429" s="109"/>
    </row>
    <row r="430" spans="1:9" ht="25.5" x14ac:dyDescent="0.45">
      <c r="A430" s="69">
        <v>429</v>
      </c>
      <c r="B430" s="108" t="s">
        <v>1988</v>
      </c>
      <c r="C430" s="104"/>
      <c r="D430" s="105"/>
      <c r="E430" s="69"/>
      <c r="F430" s="109"/>
      <c r="G430" s="109"/>
      <c r="H430" s="109"/>
      <c r="I430" s="109"/>
    </row>
    <row r="431" spans="1:9" ht="25.5" x14ac:dyDescent="0.45">
      <c r="A431" s="69">
        <v>430</v>
      </c>
      <c r="B431" s="108" t="s">
        <v>1989</v>
      </c>
      <c r="C431" s="104"/>
      <c r="D431" s="105"/>
      <c r="E431" s="69"/>
      <c r="F431" s="109"/>
      <c r="G431" s="109"/>
      <c r="H431" s="109"/>
      <c r="I431" s="109"/>
    </row>
    <row r="432" spans="1:9" ht="38.25" x14ac:dyDescent="0.45">
      <c r="A432" s="69">
        <v>431</v>
      </c>
      <c r="B432" s="112" t="s">
        <v>2198</v>
      </c>
      <c r="C432" s="104" t="s">
        <v>2142</v>
      </c>
      <c r="D432" s="105"/>
      <c r="E432" s="69">
        <v>1</v>
      </c>
      <c r="F432" s="109"/>
      <c r="G432" s="109"/>
      <c r="H432" s="109"/>
      <c r="I432" s="109"/>
    </row>
    <row r="433" spans="1:9" ht="38.25" x14ac:dyDescent="0.45">
      <c r="A433" s="69">
        <v>432</v>
      </c>
      <c r="B433" s="112" t="s">
        <v>2200</v>
      </c>
      <c r="C433" s="104" t="s">
        <v>2142</v>
      </c>
      <c r="D433" s="105"/>
      <c r="E433" s="69">
        <v>1</v>
      </c>
      <c r="F433" s="109"/>
      <c r="G433" s="109"/>
      <c r="H433" s="109"/>
      <c r="I433" s="109"/>
    </row>
    <row r="434" spans="1:9" ht="51" x14ac:dyDescent="0.45">
      <c r="A434" s="69">
        <v>433</v>
      </c>
      <c r="B434" s="112" t="s">
        <v>2202</v>
      </c>
      <c r="C434" s="104" t="s">
        <v>2142</v>
      </c>
      <c r="D434" s="105"/>
      <c r="E434" s="69">
        <v>1</v>
      </c>
      <c r="F434" s="109"/>
      <c r="G434" s="109"/>
      <c r="H434" s="109"/>
      <c r="I434" s="109"/>
    </row>
    <row r="435" spans="1:9" ht="38.25" x14ac:dyDescent="0.45">
      <c r="A435" s="69">
        <v>434</v>
      </c>
      <c r="B435" s="108" t="s">
        <v>1990</v>
      </c>
      <c r="C435" s="104"/>
      <c r="D435" s="105"/>
      <c r="E435" s="69"/>
      <c r="F435" s="109"/>
      <c r="G435" s="109"/>
      <c r="H435" s="109"/>
      <c r="I435" s="109"/>
    </row>
    <row r="436" spans="1:9" ht="25.5" x14ac:dyDescent="0.45">
      <c r="A436" s="69">
        <v>435</v>
      </c>
      <c r="B436" s="108" t="s">
        <v>1991</v>
      </c>
      <c r="C436" s="104"/>
      <c r="D436" s="105"/>
      <c r="E436" s="69"/>
      <c r="F436" s="109"/>
      <c r="G436" s="109"/>
      <c r="H436" s="109"/>
      <c r="I436" s="109"/>
    </row>
    <row r="437" spans="1:9" x14ac:dyDescent="0.45">
      <c r="A437" s="69">
        <v>436</v>
      </c>
      <c r="B437" s="108" t="s">
        <v>1992</v>
      </c>
      <c r="C437" s="104"/>
      <c r="D437" s="105"/>
      <c r="E437" s="69"/>
      <c r="F437" s="109"/>
      <c r="G437" s="109"/>
      <c r="H437" s="109"/>
      <c r="I437" s="109"/>
    </row>
    <row r="438" spans="1:9" ht="38.25" x14ac:dyDescent="0.45">
      <c r="A438" s="69">
        <v>437</v>
      </c>
      <c r="B438" s="112" t="s">
        <v>2204</v>
      </c>
      <c r="C438" s="104" t="s">
        <v>2142</v>
      </c>
      <c r="D438" s="105"/>
      <c r="E438" s="69">
        <v>1</v>
      </c>
      <c r="F438" s="109"/>
      <c r="G438" s="109"/>
      <c r="H438" s="109"/>
      <c r="I438" s="109"/>
    </row>
    <row r="439" spans="1:9" ht="38.25" x14ac:dyDescent="0.45">
      <c r="A439" s="69">
        <v>438</v>
      </c>
      <c r="B439" s="108" t="s">
        <v>1993</v>
      </c>
      <c r="C439" s="104"/>
      <c r="D439" s="105"/>
      <c r="E439" s="69"/>
      <c r="F439" s="109"/>
      <c r="G439" s="109"/>
      <c r="H439" s="109"/>
      <c r="I439" s="109"/>
    </row>
    <row r="440" spans="1:9" ht="25.5" x14ac:dyDescent="0.45">
      <c r="A440" s="69">
        <v>439</v>
      </c>
      <c r="B440" s="108" t="s">
        <v>1994</v>
      </c>
      <c r="C440" s="104"/>
      <c r="D440" s="105"/>
      <c r="E440" s="69"/>
      <c r="F440" s="109" t="s">
        <v>1995</v>
      </c>
      <c r="G440" s="109"/>
      <c r="H440" s="109"/>
      <c r="I440" s="109"/>
    </row>
    <row r="441" spans="1:9" ht="25.5" x14ac:dyDescent="0.45">
      <c r="A441" s="69">
        <v>440</v>
      </c>
      <c r="B441" s="108" t="s">
        <v>1996</v>
      </c>
      <c r="C441" s="104"/>
      <c r="D441" s="105"/>
      <c r="E441" s="69"/>
      <c r="F441" s="109"/>
      <c r="G441" s="109"/>
      <c r="H441" s="109"/>
      <c r="I441" s="109"/>
    </row>
    <row r="442" spans="1:9" x14ac:dyDescent="0.45">
      <c r="A442" s="69">
        <v>441</v>
      </c>
      <c r="B442" s="71" t="s">
        <v>1098</v>
      </c>
      <c r="C442" s="73" t="s">
        <v>960</v>
      </c>
      <c r="D442" s="87"/>
      <c r="E442" s="192">
        <v>1</v>
      </c>
      <c r="G442" s="109"/>
      <c r="H442" s="109"/>
      <c r="I442" s="109"/>
    </row>
    <row r="443" spans="1:9" ht="25.5" x14ac:dyDescent="0.45">
      <c r="A443" s="69">
        <v>442</v>
      </c>
      <c r="B443" s="108" t="s">
        <v>1997</v>
      </c>
      <c r="C443" s="104"/>
      <c r="D443" s="105"/>
      <c r="E443" s="69"/>
      <c r="F443" s="109"/>
      <c r="G443" s="109"/>
      <c r="H443" s="109"/>
      <c r="I443" s="109"/>
    </row>
    <row r="444" spans="1:9" ht="25.5" x14ac:dyDescent="0.45">
      <c r="A444" s="69">
        <v>443</v>
      </c>
      <c r="B444" s="108" t="s">
        <v>1998</v>
      </c>
      <c r="C444" s="104"/>
      <c r="D444" s="105"/>
      <c r="E444" s="69"/>
      <c r="F444" s="109"/>
      <c r="G444" s="109"/>
      <c r="H444" s="109"/>
      <c r="I444" s="109"/>
    </row>
    <row r="445" spans="1:9" ht="25.5" x14ac:dyDescent="0.45">
      <c r="A445" s="69">
        <v>444</v>
      </c>
      <c r="B445" s="103" t="s">
        <v>883</v>
      </c>
      <c r="C445" s="104" t="s">
        <v>524</v>
      </c>
      <c r="D445" s="105"/>
      <c r="E445" s="69">
        <v>1</v>
      </c>
      <c r="F445" s="109"/>
      <c r="G445" s="109"/>
      <c r="H445" s="109"/>
      <c r="I445" s="109"/>
    </row>
    <row r="446" spans="1:9" ht="25.5" x14ac:dyDescent="0.45">
      <c r="A446" s="69">
        <v>445</v>
      </c>
      <c r="B446" s="115" t="s">
        <v>1999</v>
      </c>
      <c r="C446" s="104" t="s">
        <v>1272</v>
      </c>
      <c r="D446" s="105"/>
      <c r="E446" s="69">
        <v>1</v>
      </c>
      <c r="F446" s="109"/>
      <c r="G446" s="109"/>
      <c r="H446" s="109"/>
      <c r="I446" s="109"/>
    </row>
    <row r="447" spans="1:9" x14ac:dyDescent="0.45">
      <c r="A447" s="69">
        <v>446</v>
      </c>
      <c r="B447" s="220" t="s">
        <v>1235</v>
      </c>
      <c r="C447" s="104" t="s">
        <v>2223</v>
      </c>
      <c r="D447" s="105">
        <v>1</v>
      </c>
      <c r="E447" s="69">
        <v>1</v>
      </c>
      <c r="F447" s="109"/>
      <c r="G447" s="109"/>
      <c r="H447" s="109"/>
      <c r="I447" s="109"/>
    </row>
    <row r="448" spans="1:9" ht="25.5" x14ac:dyDescent="0.45">
      <c r="A448" s="69">
        <v>447</v>
      </c>
      <c r="B448" s="108" t="s">
        <v>2000</v>
      </c>
      <c r="C448" s="104"/>
      <c r="D448" s="105"/>
      <c r="E448" s="69"/>
      <c r="F448" s="109"/>
      <c r="G448" s="106"/>
      <c r="H448" s="106"/>
      <c r="I448" s="106"/>
    </row>
    <row r="449" spans="1:9" ht="25.5" x14ac:dyDescent="0.45">
      <c r="A449" s="69">
        <v>448</v>
      </c>
      <c r="B449" s="115" t="s">
        <v>1370</v>
      </c>
      <c r="C449" s="104" t="s">
        <v>1323</v>
      </c>
      <c r="D449" s="105"/>
      <c r="E449" s="69">
        <v>1</v>
      </c>
      <c r="F449" s="109"/>
      <c r="G449" s="109"/>
      <c r="H449" s="109"/>
      <c r="I449" s="109"/>
    </row>
    <row r="450" spans="1:9" ht="38.25" x14ac:dyDescent="0.45">
      <c r="A450" s="69">
        <v>449</v>
      </c>
      <c r="B450" s="115" t="s">
        <v>1282</v>
      </c>
      <c r="C450" s="104" t="s">
        <v>2001</v>
      </c>
      <c r="D450" s="105"/>
      <c r="E450" s="69">
        <v>1</v>
      </c>
      <c r="F450" s="109"/>
      <c r="G450" s="8"/>
      <c r="H450" s="109"/>
      <c r="I450" s="109"/>
    </row>
    <row r="451" spans="1:9" ht="25.5" x14ac:dyDescent="0.45">
      <c r="A451" s="69">
        <v>450</v>
      </c>
      <c r="B451" s="108" t="s">
        <v>2002</v>
      </c>
      <c r="C451" s="104"/>
      <c r="D451" s="105"/>
      <c r="E451" s="69"/>
      <c r="F451" s="109"/>
      <c r="G451" s="109"/>
      <c r="I451" s="109"/>
    </row>
    <row r="452" spans="1:9" ht="25.5" x14ac:dyDescent="0.45">
      <c r="A452" s="69">
        <v>451</v>
      </c>
      <c r="B452" s="111" t="s">
        <v>2003</v>
      </c>
      <c r="C452" s="104" t="s">
        <v>498</v>
      </c>
      <c r="D452" s="105"/>
      <c r="E452" s="69">
        <v>1</v>
      </c>
      <c r="F452" s="109"/>
      <c r="G452" s="106"/>
      <c r="H452" s="106"/>
      <c r="I452" s="106"/>
    </row>
    <row r="453" spans="1:9" ht="25.5" x14ac:dyDescent="0.45">
      <c r="A453" s="69">
        <v>452</v>
      </c>
      <c r="B453" s="113" t="s">
        <v>2004</v>
      </c>
      <c r="C453" s="104" t="s">
        <v>1272</v>
      </c>
      <c r="D453" s="105">
        <v>1</v>
      </c>
      <c r="E453" s="69"/>
      <c r="F453" s="109"/>
      <c r="G453" s="106"/>
      <c r="H453" s="106"/>
      <c r="I453" s="106"/>
    </row>
    <row r="454" spans="1:9" ht="38.25" x14ac:dyDescent="0.45">
      <c r="A454" s="69">
        <v>453</v>
      </c>
      <c r="B454" s="103" t="s">
        <v>2005</v>
      </c>
      <c r="C454" s="104" t="s">
        <v>524</v>
      </c>
      <c r="D454" s="105"/>
      <c r="E454" s="69">
        <v>1</v>
      </c>
      <c r="F454" s="109"/>
      <c r="G454" s="109"/>
      <c r="H454" s="109"/>
      <c r="I454" s="109"/>
    </row>
    <row r="455" spans="1:9" ht="25.5" x14ac:dyDescent="0.45">
      <c r="A455" s="69">
        <v>454</v>
      </c>
      <c r="B455" s="108" t="s">
        <v>2006</v>
      </c>
      <c r="C455" s="104"/>
      <c r="D455" s="105"/>
      <c r="E455" s="69"/>
      <c r="F455" s="109"/>
      <c r="G455" s="109"/>
      <c r="H455" s="109"/>
      <c r="I455" s="109"/>
    </row>
    <row r="456" spans="1:9" ht="25.5" x14ac:dyDescent="0.45">
      <c r="A456" s="69">
        <v>455</v>
      </c>
      <c r="B456" s="108" t="s">
        <v>2007</v>
      </c>
      <c r="C456" s="104"/>
      <c r="D456" s="105"/>
      <c r="E456" s="69"/>
      <c r="F456" s="109"/>
      <c r="G456" s="109"/>
      <c r="H456" s="109"/>
      <c r="I456" s="109"/>
    </row>
    <row r="457" spans="1:9" ht="39" x14ac:dyDescent="0.45">
      <c r="A457" s="69">
        <v>456</v>
      </c>
      <c r="B457" s="252" t="s">
        <v>2008</v>
      </c>
      <c r="C457" s="104"/>
      <c r="D457" s="105"/>
      <c r="E457" s="69"/>
      <c r="F457" s="109"/>
      <c r="G457" s="109"/>
      <c r="H457" s="109"/>
      <c r="I457" s="109"/>
    </row>
    <row r="458" spans="1:9" ht="25.5" x14ac:dyDescent="0.45">
      <c r="A458" s="69">
        <v>457</v>
      </c>
      <c r="B458" s="108" t="s">
        <v>2009</v>
      </c>
      <c r="C458" s="104"/>
      <c r="D458" s="105"/>
      <c r="E458" s="69"/>
      <c r="F458" s="109"/>
      <c r="G458" s="109"/>
      <c r="H458" s="109"/>
      <c r="I458" s="109"/>
    </row>
    <row r="459" spans="1:9" ht="25.5" x14ac:dyDescent="0.45">
      <c r="A459" s="69">
        <v>458</v>
      </c>
      <c r="B459" s="108" t="s">
        <v>2010</v>
      </c>
      <c r="C459" s="104"/>
      <c r="D459" s="105"/>
      <c r="E459" s="69"/>
      <c r="F459" s="109"/>
      <c r="G459" s="109"/>
      <c r="H459" s="109"/>
      <c r="I459" s="109"/>
    </row>
    <row r="460" spans="1:9" ht="25.5" x14ac:dyDescent="0.45">
      <c r="A460" s="69">
        <v>459</v>
      </c>
      <c r="B460" s="108" t="s">
        <v>2011</v>
      </c>
      <c r="C460" s="104"/>
      <c r="D460" s="105"/>
      <c r="E460" s="69"/>
      <c r="F460" s="109"/>
      <c r="G460" s="109"/>
      <c r="H460" s="109"/>
      <c r="I460" s="109"/>
    </row>
    <row r="461" spans="1:9" ht="25.5" x14ac:dyDescent="0.45">
      <c r="A461" s="69">
        <v>460</v>
      </c>
      <c r="B461" s="108" t="s">
        <v>2012</v>
      </c>
      <c r="C461" s="104"/>
      <c r="D461" s="105"/>
      <c r="E461" s="69"/>
      <c r="F461" s="109"/>
      <c r="G461" s="109"/>
      <c r="H461" s="109"/>
      <c r="I461" s="109"/>
    </row>
    <row r="462" spans="1:9" ht="38.25" x14ac:dyDescent="0.45">
      <c r="A462" s="69">
        <v>461</v>
      </c>
      <c r="B462" s="103" t="s">
        <v>2013</v>
      </c>
      <c r="C462" s="104" t="s">
        <v>524</v>
      </c>
      <c r="D462" s="105"/>
      <c r="E462" s="69">
        <v>1</v>
      </c>
      <c r="F462" s="109"/>
      <c r="G462" s="109"/>
      <c r="H462" s="109"/>
      <c r="I462" s="109"/>
    </row>
    <row r="463" spans="1:9" ht="25.5" x14ac:dyDescent="0.45">
      <c r="A463" s="69">
        <v>462</v>
      </c>
      <c r="B463" s="103" t="s">
        <v>2014</v>
      </c>
      <c r="C463" s="104" t="s">
        <v>2015</v>
      </c>
      <c r="D463" s="105"/>
      <c r="E463" s="69">
        <v>1</v>
      </c>
      <c r="F463" s="109"/>
      <c r="G463" s="109"/>
      <c r="H463" s="109"/>
      <c r="I463" s="109"/>
    </row>
    <row r="464" spans="1:9" ht="25.5" x14ac:dyDescent="0.45">
      <c r="A464" s="69">
        <v>463</v>
      </c>
      <c r="B464" s="108" t="s">
        <v>2016</v>
      </c>
      <c r="C464" s="104"/>
      <c r="D464" s="105"/>
      <c r="E464" s="69"/>
      <c r="F464" s="109"/>
      <c r="G464" s="109"/>
      <c r="H464" s="109"/>
      <c r="I464" s="109"/>
    </row>
    <row r="465" spans="1:9" ht="25.5" x14ac:dyDescent="0.45">
      <c r="A465" s="69">
        <v>464</v>
      </c>
      <c r="B465" s="227" t="s">
        <v>2017</v>
      </c>
      <c r="C465" s="104"/>
      <c r="D465" s="105">
        <v>1</v>
      </c>
      <c r="E465" s="69"/>
      <c r="F465" s="225" t="s">
        <v>1710</v>
      </c>
      <c r="G465" s="109"/>
      <c r="H465" s="109"/>
      <c r="I465" s="109"/>
    </row>
    <row r="466" spans="1:9" ht="38.25" x14ac:dyDescent="0.45">
      <c r="A466" s="69">
        <v>465</v>
      </c>
      <c r="B466" s="103" t="s">
        <v>2018</v>
      </c>
      <c r="C466" s="104" t="s">
        <v>524</v>
      </c>
      <c r="D466" s="105"/>
      <c r="E466" s="69">
        <v>1</v>
      </c>
      <c r="F466" s="109"/>
      <c r="G466" s="109"/>
      <c r="H466" s="109"/>
      <c r="I466" s="109"/>
    </row>
    <row r="467" spans="1:9" x14ac:dyDescent="0.45">
      <c r="A467" s="69">
        <v>466</v>
      </c>
      <c r="B467" s="71" t="s">
        <v>991</v>
      </c>
      <c r="C467" s="73" t="s">
        <v>960</v>
      </c>
      <c r="D467" s="87"/>
      <c r="E467" s="192">
        <v>1</v>
      </c>
      <c r="G467" s="109"/>
      <c r="H467" s="109"/>
      <c r="I467" s="109"/>
    </row>
    <row r="468" spans="1:9" ht="25.5" x14ac:dyDescent="0.45">
      <c r="A468" s="69">
        <v>467</v>
      </c>
      <c r="B468" s="108" t="s">
        <v>2019</v>
      </c>
      <c r="C468" s="104"/>
      <c r="D468" s="105"/>
      <c r="E468" s="69"/>
      <c r="F468" s="109"/>
      <c r="G468" s="109"/>
      <c r="H468" s="109"/>
      <c r="I468" s="109"/>
    </row>
    <row r="469" spans="1:9" ht="25.5" x14ac:dyDescent="0.45">
      <c r="A469" s="69">
        <v>468</v>
      </c>
      <c r="B469" s="108" t="s">
        <v>2020</v>
      </c>
      <c r="C469" s="104"/>
      <c r="D469" s="105"/>
      <c r="E469" s="69"/>
      <c r="F469" s="109"/>
      <c r="G469" s="109"/>
      <c r="H469" s="109"/>
      <c r="I469" s="109"/>
    </row>
    <row r="470" spans="1:9" ht="25.5" x14ac:dyDescent="0.45">
      <c r="A470" s="69">
        <v>469</v>
      </c>
      <c r="B470" s="112" t="s">
        <v>2209</v>
      </c>
      <c r="C470" s="104" t="s">
        <v>2142</v>
      </c>
      <c r="D470" s="105"/>
      <c r="E470" s="69">
        <v>1</v>
      </c>
      <c r="F470" s="109"/>
      <c r="G470" s="109"/>
      <c r="H470" s="109"/>
      <c r="I470" s="109"/>
    </row>
    <row r="471" spans="1:9" ht="25.5" x14ac:dyDescent="0.45">
      <c r="A471" s="69">
        <v>470</v>
      </c>
      <c r="B471" s="108" t="s">
        <v>2021</v>
      </c>
      <c r="C471" s="104"/>
      <c r="D471" s="105"/>
      <c r="E471" s="69"/>
      <c r="F471" s="109"/>
      <c r="G471" s="109"/>
      <c r="H471" s="109"/>
      <c r="I471" s="109"/>
    </row>
    <row r="472" spans="1:9" ht="25.5" x14ac:dyDescent="0.45">
      <c r="A472" s="69">
        <v>471</v>
      </c>
      <c r="B472" s="112" t="s">
        <v>2211</v>
      </c>
      <c r="C472" s="104" t="s">
        <v>2142</v>
      </c>
      <c r="D472" s="105"/>
      <c r="E472" s="69">
        <v>1</v>
      </c>
      <c r="F472" s="109"/>
      <c r="G472" s="109"/>
      <c r="H472" s="109"/>
      <c r="I472" s="109"/>
    </row>
    <row r="473" spans="1:9" ht="38.25" x14ac:dyDescent="0.45">
      <c r="A473" s="69">
        <v>472</v>
      </c>
      <c r="B473" s="108" t="s">
        <v>2022</v>
      </c>
      <c r="C473" s="104"/>
      <c r="D473" s="105"/>
      <c r="E473" s="69"/>
      <c r="F473" s="109"/>
      <c r="G473" s="109"/>
      <c r="H473" s="109"/>
      <c r="I473" s="109"/>
    </row>
    <row r="474" spans="1:9" ht="25.5" x14ac:dyDescent="0.45">
      <c r="A474" s="69">
        <v>473</v>
      </c>
      <c r="B474" s="115" t="s">
        <v>1289</v>
      </c>
      <c r="C474" s="104" t="s">
        <v>1272</v>
      </c>
      <c r="D474" s="105"/>
      <c r="E474" s="69">
        <v>1</v>
      </c>
      <c r="F474" s="109"/>
      <c r="G474" s="109"/>
      <c r="H474" s="109"/>
      <c r="I474" s="109"/>
    </row>
    <row r="475" spans="1:9" ht="38.25" x14ac:dyDescent="0.45">
      <c r="A475" s="69">
        <v>474</v>
      </c>
      <c r="B475" s="115" t="e">
        <f>#REF!</f>
        <v>#REF!</v>
      </c>
      <c r="C475" s="104" t="s">
        <v>1570</v>
      </c>
      <c r="D475" s="105"/>
      <c r="E475" s="69">
        <v>1</v>
      </c>
      <c r="F475" s="109"/>
      <c r="G475" s="109"/>
      <c r="H475" s="109"/>
      <c r="I475" s="109"/>
    </row>
    <row r="476" spans="1:9" ht="25.5" x14ac:dyDescent="0.45">
      <c r="A476" s="69">
        <v>475</v>
      </c>
      <c r="B476" s="108" t="s">
        <v>2023</v>
      </c>
      <c r="C476" s="104"/>
      <c r="D476" s="105"/>
      <c r="E476" s="69"/>
      <c r="F476" s="109"/>
      <c r="G476" s="109"/>
      <c r="H476" s="109"/>
      <c r="I476" s="109"/>
    </row>
    <row r="477" spans="1:9" x14ac:dyDescent="0.45">
      <c r="A477" s="69">
        <v>476</v>
      </c>
      <c r="B477" s="221" t="s">
        <v>2024</v>
      </c>
      <c r="C477" s="104" t="s">
        <v>1323</v>
      </c>
      <c r="D477" s="105"/>
      <c r="E477" s="69">
        <v>1</v>
      </c>
      <c r="F477" s="109"/>
      <c r="G477" s="109"/>
      <c r="H477" s="109"/>
      <c r="I477" s="109"/>
    </row>
    <row r="478" spans="1:9" ht="38.25" x14ac:dyDescent="0.45">
      <c r="A478" s="69">
        <v>477</v>
      </c>
      <c r="B478" s="103" t="s">
        <v>2025</v>
      </c>
      <c r="C478" s="104" t="s">
        <v>524</v>
      </c>
      <c r="D478" s="105"/>
      <c r="E478" s="69">
        <v>1</v>
      </c>
      <c r="F478" s="109"/>
      <c r="G478" s="109"/>
      <c r="H478" s="109"/>
      <c r="I478" s="109"/>
    </row>
    <row r="479" spans="1:9" ht="25.5" x14ac:dyDescent="0.45">
      <c r="A479" s="69">
        <v>478</v>
      </c>
      <c r="B479" s="103" t="e">
        <f>#REF!</f>
        <v>#REF!</v>
      </c>
      <c r="C479" s="104" t="s">
        <v>1676</v>
      </c>
      <c r="D479" s="105"/>
      <c r="E479" s="69">
        <v>1</v>
      </c>
      <c r="F479" s="109"/>
      <c r="G479" s="109"/>
      <c r="H479" s="109"/>
      <c r="I479" s="109"/>
    </row>
    <row r="480" spans="1:9" ht="38.25" x14ac:dyDescent="0.45">
      <c r="A480" s="69">
        <v>479</v>
      </c>
      <c r="B480" s="108" t="s">
        <v>2026</v>
      </c>
      <c r="C480" s="104"/>
      <c r="D480" s="105"/>
      <c r="E480" s="69"/>
      <c r="F480" s="109"/>
      <c r="G480" s="109"/>
      <c r="H480" s="109"/>
      <c r="I480" s="109"/>
    </row>
    <row r="481" spans="1:9" ht="25.5" x14ac:dyDescent="0.45">
      <c r="A481" s="69">
        <v>480</v>
      </c>
      <c r="B481" s="108" t="s">
        <v>2027</v>
      </c>
      <c r="C481" s="104"/>
      <c r="D481" s="105"/>
      <c r="E481" s="69"/>
      <c r="F481" s="106"/>
      <c r="G481" s="106"/>
      <c r="H481" s="106"/>
      <c r="I481" s="106"/>
    </row>
    <row r="482" spans="1:9" ht="51" x14ac:dyDescent="0.45">
      <c r="A482" s="69">
        <v>481</v>
      </c>
      <c r="B482" s="227" t="s">
        <v>2028</v>
      </c>
      <c r="C482" s="104"/>
      <c r="D482" s="105">
        <v>1</v>
      </c>
      <c r="E482" s="69"/>
      <c r="F482" s="225" t="s">
        <v>1710</v>
      </c>
      <c r="G482" s="106"/>
      <c r="H482" s="106"/>
      <c r="I482" s="106"/>
    </row>
    <row r="483" spans="1:9" ht="25.5" x14ac:dyDescent="0.45">
      <c r="A483" s="69">
        <v>482</v>
      </c>
      <c r="B483" s="115" t="s">
        <v>2029</v>
      </c>
      <c r="C483" s="104" t="s">
        <v>1272</v>
      </c>
      <c r="D483" s="105"/>
      <c r="E483" s="69">
        <v>1</v>
      </c>
      <c r="F483" s="223" t="s">
        <v>1707</v>
      </c>
      <c r="G483" s="109"/>
      <c r="H483" s="109"/>
      <c r="I483" s="109"/>
    </row>
    <row r="484" spans="1:9" ht="25.5" x14ac:dyDescent="0.45">
      <c r="A484" s="69">
        <v>483</v>
      </c>
      <c r="B484" s="108" t="s">
        <v>2030</v>
      </c>
      <c r="C484" s="104"/>
      <c r="D484" s="105"/>
      <c r="E484" s="69"/>
      <c r="F484" s="109"/>
      <c r="G484" s="109"/>
      <c r="H484" s="109"/>
      <c r="I484" s="109"/>
    </row>
    <row r="485" spans="1:9" ht="25.5" x14ac:dyDescent="0.45">
      <c r="A485" s="69">
        <v>484</v>
      </c>
      <c r="B485" s="108" t="s">
        <v>2031</v>
      </c>
      <c r="C485" s="104"/>
      <c r="D485" s="105"/>
      <c r="E485" s="69"/>
      <c r="F485" s="106"/>
      <c r="G485" s="109"/>
      <c r="H485" s="109"/>
      <c r="I485" s="109"/>
    </row>
    <row r="486" spans="1:9" ht="25.5" x14ac:dyDescent="0.45">
      <c r="A486" s="69">
        <v>485</v>
      </c>
      <c r="B486" s="103" t="s">
        <v>2032</v>
      </c>
      <c r="C486" s="104" t="s">
        <v>524</v>
      </c>
      <c r="D486" s="105"/>
      <c r="E486" s="69">
        <v>1</v>
      </c>
      <c r="F486" s="106"/>
      <c r="G486" s="109"/>
      <c r="H486" s="109"/>
      <c r="I486" s="109"/>
    </row>
    <row r="487" spans="1:9" ht="25.5" x14ac:dyDescent="0.45">
      <c r="A487" s="69">
        <v>486</v>
      </c>
      <c r="B487" s="108" t="s">
        <v>2033</v>
      </c>
      <c r="C487" s="104"/>
      <c r="D487" s="105"/>
      <c r="E487" s="69"/>
      <c r="F487" s="109"/>
      <c r="G487" s="109"/>
      <c r="H487" s="109"/>
      <c r="I487" s="109"/>
    </row>
    <row r="488" spans="1:9" ht="25.5" x14ac:dyDescent="0.45">
      <c r="A488" s="69">
        <v>487</v>
      </c>
      <c r="B488" s="108" t="s">
        <v>2034</v>
      </c>
      <c r="C488" s="104"/>
      <c r="D488" s="105"/>
      <c r="E488" s="69"/>
      <c r="F488" s="109"/>
      <c r="G488" s="109"/>
      <c r="H488" s="109"/>
      <c r="I488" s="109"/>
    </row>
    <row r="489" spans="1:9" ht="38.25" x14ac:dyDescent="0.45">
      <c r="A489" s="69">
        <v>488</v>
      </c>
      <c r="B489" s="108" t="s">
        <v>2035</v>
      </c>
      <c r="C489" s="104"/>
      <c r="D489" s="105"/>
      <c r="E489" s="69"/>
      <c r="F489" s="109"/>
      <c r="G489" s="109"/>
      <c r="H489" s="109"/>
      <c r="I489" s="109"/>
    </row>
    <row r="490" spans="1:9" ht="25.5" x14ac:dyDescent="0.45">
      <c r="A490" s="69">
        <v>489</v>
      </c>
      <c r="B490" s="108" t="s">
        <v>2036</v>
      </c>
      <c r="C490" s="104"/>
      <c r="D490" s="105"/>
      <c r="E490" s="69"/>
      <c r="F490" s="109"/>
      <c r="G490" s="109"/>
      <c r="H490" s="109"/>
      <c r="I490" s="109"/>
    </row>
    <row r="491" spans="1:9" ht="38.25" x14ac:dyDescent="0.45">
      <c r="A491" s="69">
        <v>490</v>
      </c>
      <c r="B491" s="108" t="s">
        <v>2037</v>
      </c>
      <c r="C491" s="104"/>
      <c r="D491" s="105"/>
      <c r="E491" s="69"/>
      <c r="F491" s="109"/>
      <c r="G491" s="109"/>
      <c r="H491" s="109"/>
      <c r="I491" s="109"/>
    </row>
    <row r="492" spans="1:9" ht="38.25" x14ac:dyDescent="0.45">
      <c r="A492" s="69">
        <v>491</v>
      </c>
      <c r="B492" s="108" t="s">
        <v>2098</v>
      </c>
      <c r="C492" s="104"/>
      <c r="D492" s="105"/>
      <c r="E492" s="69"/>
      <c r="F492" s="109" t="s">
        <v>2099</v>
      </c>
      <c r="G492" s="109"/>
      <c r="H492" s="109"/>
      <c r="I492" s="109"/>
    </row>
    <row r="493" spans="1:9" ht="25.5" x14ac:dyDescent="0.45">
      <c r="A493" s="69">
        <v>492</v>
      </c>
      <c r="B493" s="108" t="s">
        <v>2038</v>
      </c>
      <c r="C493" s="104"/>
      <c r="D493" s="105"/>
      <c r="E493" s="69"/>
      <c r="F493" s="109"/>
    </row>
    <row r="494" spans="1:9" ht="25.5" x14ac:dyDescent="0.45">
      <c r="A494" s="69">
        <v>493</v>
      </c>
      <c r="B494" s="108" t="s">
        <v>2039</v>
      </c>
      <c r="C494" s="104"/>
      <c r="D494" s="105"/>
      <c r="E494" s="69"/>
      <c r="F494" s="109"/>
    </row>
    <row r="495" spans="1:9" ht="38.25" x14ac:dyDescent="0.45">
      <c r="A495" s="69">
        <v>494</v>
      </c>
      <c r="B495" s="115" t="s">
        <v>2040</v>
      </c>
      <c r="C495" s="104" t="s">
        <v>1676</v>
      </c>
      <c r="D495" s="105"/>
      <c r="E495" s="69">
        <v>1</v>
      </c>
      <c r="F495" s="109"/>
    </row>
    <row r="496" spans="1:9" x14ac:dyDescent="0.45">
      <c r="A496" s="69">
        <v>495</v>
      </c>
      <c r="B496" s="108" t="s">
        <v>2041</v>
      </c>
      <c r="C496" s="104"/>
      <c r="D496" s="105"/>
      <c r="E496" s="69"/>
      <c r="F496" s="109"/>
    </row>
    <row r="497" spans="1:6" ht="25.5" x14ac:dyDescent="0.45">
      <c r="A497" s="69">
        <v>496</v>
      </c>
      <c r="B497" s="108" t="s">
        <v>2042</v>
      </c>
      <c r="C497" s="104"/>
      <c r="D497" s="105"/>
      <c r="E497" s="69"/>
      <c r="F497" s="109"/>
    </row>
    <row r="498" spans="1:6" ht="25.5" x14ac:dyDescent="0.45">
      <c r="A498" s="69">
        <v>497</v>
      </c>
      <c r="B498" s="115" t="s">
        <v>2043</v>
      </c>
      <c r="C498" s="104" t="s">
        <v>1676</v>
      </c>
      <c r="D498" s="105"/>
      <c r="E498" s="69">
        <v>1</v>
      </c>
      <c r="F498" s="109"/>
    </row>
    <row r="499" spans="1:6" x14ac:dyDescent="0.45">
      <c r="A499" s="69">
        <v>498</v>
      </c>
      <c r="B499" s="117" t="s">
        <v>491</v>
      </c>
      <c r="C499" s="104" t="s">
        <v>476</v>
      </c>
      <c r="D499" s="105"/>
      <c r="E499" s="69">
        <v>1</v>
      </c>
      <c r="F499" s="109"/>
    </row>
    <row r="500" spans="1:6" x14ac:dyDescent="0.45">
      <c r="A500" s="69">
        <v>499</v>
      </c>
      <c r="B500" s="71" t="s">
        <v>1099</v>
      </c>
      <c r="C500" s="7" t="s">
        <v>960</v>
      </c>
      <c r="E500" s="32">
        <v>1</v>
      </c>
    </row>
    <row r="501" spans="1:6" ht="25.5" x14ac:dyDescent="0.45">
      <c r="A501" s="69">
        <v>500</v>
      </c>
      <c r="B501" s="103" t="s">
        <v>2044</v>
      </c>
      <c r="C501" s="104" t="s">
        <v>524</v>
      </c>
      <c r="D501" s="105"/>
      <c r="E501" s="69">
        <v>1</v>
      </c>
      <c r="F501" s="109"/>
    </row>
    <row r="502" spans="1:6" ht="25.5" x14ac:dyDescent="0.45">
      <c r="A502" s="69">
        <v>501</v>
      </c>
      <c r="B502" s="103" t="s">
        <v>947</v>
      </c>
      <c r="C502" s="104" t="s">
        <v>524</v>
      </c>
      <c r="D502" s="105"/>
      <c r="E502" s="69">
        <v>1</v>
      </c>
      <c r="F502" s="109"/>
    </row>
    <row r="503" spans="1:6" ht="25.5" x14ac:dyDescent="0.45">
      <c r="A503" s="69">
        <v>502</v>
      </c>
      <c r="B503" s="108" t="s">
        <v>2045</v>
      </c>
      <c r="C503" s="104"/>
      <c r="D503" s="105"/>
      <c r="E503" s="69"/>
      <c r="F503" s="109"/>
    </row>
    <row r="504" spans="1:6" ht="25.5" x14ac:dyDescent="0.45">
      <c r="A504" s="69">
        <v>503</v>
      </c>
      <c r="B504" s="108" t="s">
        <v>2046</v>
      </c>
      <c r="C504" s="104"/>
      <c r="D504" s="105"/>
      <c r="E504" s="69"/>
      <c r="F504" s="109"/>
    </row>
    <row r="505" spans="1:6" ht="25.5" x14ac:dyDescent="0.45">
      <c r="A505" s="69">
        <v>504</v>
      </c>
      <c r="B505" s="108" t="s">
        <v>2047</v>
      </c>
      <c r="C505" s="104"/>
      <c r="D505" s="105"/>
      <c r="E505" s="69"/>
      <c r="F505" s="109"/>
    </row>
    <row r="506" spans="1:6" x14ac:dyDescent="0.45">
      <c r="A506" s="69">
        <v>505</v>
      </c>
      <c r="B506" s="108" t="s">
        <v>2048</v>
      </c>
      <c r="C506" s="104"/>
      <c r="D506" s="105"/>
      <c r="E506" s="69"/>
      <c r="F506" s="109"/>
    </row>
    <row r="507" spans="1:6" ht="25.5" x14ac:dyDescent="0.45">
      <c r="A507" s="69">
        <v>506</v>
      </c>
      <c r="B507" s="108" t="s">
        <v>2049</v>
      </c>
      <c r="C507" s="104"/>
      <c r="D507" s="105"/>
      <c r="E507" s="69"/>
      <c r="F507" s="109"/>
    </row>
    <row r="508" spans="1:6" ht="25.5" x14ac:dyDescent="0.45">
      <c r="A508" s="69">
        <v>507</v>
      </c>
      <c r="B508" s="108" t="s">
        <v>2050</v>
      </c>
      <c r="C508" s="104"/>
      <c r="D508" s="105"/>
      <c r="E508" s="69"/>
      <c r="F508" s="109"/>
    </row>
    <row r="509" spans="1:6" ht="38.25" x14ac:dyDescent="0.45">
      <c r="A509" s="69">
        <v>508</v>
      </c>
      <c r="B509" s="108" t="s">
        <v>2051</v>
      </c>
      <c r="C509" s="104"/>
      <c r="D509" s="105"/>
      <c r="E509" s="69"/>
      <c r="F509" s="109"/>
    </row>
    <row r="510" spans="1:6" ht="25.5" x14ac:dyDescent="0.45">
      <c r="A510" s="69">
        <v>509</v>
      </c>
      <c r="B510" s="108" t="s">
        <v>2052</v>
      </c>
      <c r="C510" s="104"/>
      <c r="D510" s="105"/>
      <c r="E510" s="69"/>
      <c r="F510" s="109"/>
    </row>
    <row r="511" spans="1:6" x14ac:dyDescent="0.45">
      <c r="A511" s="69">
        <v>510</v>
      </c>
      <c r="B511" s="71" t="s">
        <v>1096</v>
      </c>
      <c r="C511" s="7" t="s">
        <v>960</v>
      </c>
      <c r="E511" s="32">
        <v>1</v>
      </c>
    </row>
    <row r="512" spans="1:6" ht="25.5" x14ac:dyDescent="0.45">
      <c r="A512" s="69">
        <v>511</v>
      </c>
      <c r="B512" s="108" t="s">
        <v>2053</v>
      </c>
      <c r="C512" s="104"/>
      <c r="D512" s="105"/>
      <c r="E512" s="69"/>
      <c r="F512" s="109"/>
    </row>
    <row r="513" spans="1:6" ht="63.75" x14ac:dyDescent="0.45">
      <c r="A513" s="69">
        <v>512</v>
      </c>
      <c r="B513" s="112" t="e">
        <f>#REF!</f>
        <v>#REF!</v>
      </c>
      <c r="C513" s="104" t="s">
        <v>1570</v>
      </c>
      <c r="D513" s="105"/>
      <c r="E513" s="69">
        <v>1</v>
      </c>
      <c r="F513" s="109"/>
    </row>
    <row r="514" spans="1:6" ht="38.25" x14ac:dyDescent="0.45">
      <c r="A514" s="69">
        <v>513</v>
      </c>
      <c r="B514" s="108" t="s">
        <v>2054</v>
      </c>
      <c r="C514" s="104"/>
      <c r="D514" s="105"/>
      <c r="E514" s="69"/>
      <c r="F514" s="109"/>
    </row>
    <row r="515" spans="1:6" ht="25.5" x14ac:dyDescent="0.45">
      <c r="A515" s="69">
        <v>514</v>
      </c>
      <c r="B515" s="108" t="s">
        <v>2055</v>
      </c>
      <c r="C515" s="104"/>
      <c r="D515" s="105"/>
      <c r="E515" s="69"/>
      <c r="F515" s="109"/>
    </row>
    <row r="516" spans="1:6" ht="25.5" x14ac:dyDescent="0.45">
      <c r="A516" s="69">
        <v>515</v>
      </c>
      <c r="B516" s="111" t="s">
        <v>2056</v>
      </c>
      <c r="C516" s="104" t="s">
        <v>476</v>
      </c>
      <c r="D516" s="105"/>
      <c r="E516" s="70">
        <v>1</v>
      </c>
      <c r="F516" s="109"/>
    </row>
    <row r="517" spans="1:6" x14ac:dyDescent="0.45">
      <c r="A517" s="69">
        <v>516</v>
      </c>
      <c r="B517" s="71" t="s">
        <v>1077</v>
      </c>
      <c r="C517" s="7" t="s">
        <v>960</v>
      </c>
      <c r="E517" s="32">
        <v>1</v>
      </c>
    </row>
    <row r="518" spans="1:6" ht="25.5" x14ac:dyDescent="0.45">
      <c r="A518" s="69">
        <v>517</v>
      </c>
      <c r="B518" s="119" t="s">
        <v>519</v>
      </c>
      <c r="C518" s="104" t="s">
        <v>518</v>
      </c>
      <c r="D518" s="105">
        <v>1</v>
      </c>
      <c r="E518" s="69" t="s">
        <v>1667</v>
      </c>
      <c r="F518" s="109"/>
    </row>
    <row r="519" spans="1:6" ht="25.5" x14ac:dyDescent="0.45">
      <c r="A519" s="69">
        <v>518</v>
      </c>
      <c r="B519" s="108" t="s">
        <v>2057</v>
      </c>
      <c r="C519" s="104"/>
      <c r="D519" s="105"/>
      <c r="E519" s="69"/>
      <c r="F519" s="109"/>
    </row>
    <row r="520" spans="1:6" ht="25.5" x14ac:dyDescent="0.45">
      <c r="A520" s="69">
        <v>519</v>
      </c>
      <c r="B520" s="103" t="s">
        <v>2058</v>
      </c>
      <c r="C520" s="104" t="s">
        <v>524</v>
      </c>
      <c r="D520" s="105"/>
      <c r="E520" s="69">
        <v>1</v>
      </c>
      <c r="F520" s="106"/>
    </row>
    <row r="521" spans="1:6" ht="25.5" x14ac:dyDescent="0.45">
      <c r="A521" s="69">
        <v>520</v>
      </c>
      <c r="B521" s="108" t="s">
        <v>2059</v>
      </c>
      <c r="C521" s="104"/>
      <c r="D521" s="105"/>
      <c r="E521" s="69"/>
      <c r="F521" s="109"/>
    </row>
    <row r="522" spans="1:6" x14ac:dyDescent="0.45">
      <c r="A522" s="69">
        <v>521</v>
      </c>
      <c r="B522" s="71" t="s">
        <v>1062</v>
      </c>
      <c r="C522" s="7" t="s">
        <v>960</v>
      </c>
      <c r="E522" s="32">
        <v>1</v>
      </c>
    </row>
    <row r="523" spans="1:6" ht="25.5" x14ac:dyDescent="0.45">
      <c r="A523" s="69">
        <v>522</v>
      </c>
      <c r="B523" s="103" t="s">
        <v>675</v>
      </c>
      <c r="C523" s="104" t="s">
        <v>524</v>
      </c>
      <c r="D523" s="105"/>
      <c r="E523" s="69">
        <v>1</v>
      </c>
      <c r="F523" s="106"/>
    </row>
    <row r="524" spans="1:6" ht="25.5" x14ac:dyDescent="0.45">
      <c r="A524" s="69">
        <v>523</v>
      </c>
      <c r="B524" s="108" t="s">
        <v>2060</v>
      </c>
      <c r="C524" s="104"/>
      <c r="D524" s="105"/>
      <c r="E524" s="69"/>
      <c r="F524" s="109"/>
    </row>
    <row r="525" spans="1:6" ht="38.25" x14ac:dyDescent="0.45">
      <c r="A525" s="69">
        <v>524</v>
      </c>
      <c r="B525" s="108" t="s">
        <v>2061</v>
      </c>
      <c r="C525" s="104"/>
      <c r="D525" s="105"/>
      <c r="E525" s="69"/>
      <c r="F525" s="109"/>
    </row>
    <row r="526" spans="1:6" ht="51" x14ac:dyDescent="0.45">
      <c r="A526" s="69">
        <v>525</v>
      </c>
      <c r="B526" s="227" t="s">
        <v>2062</v>
      </c>
      <c r="C526" s="104"/>
      <c r="D526" s="105">
        <v>1</v>
      </c>
      <c r="E526" s="69"/>
      <c r="F526" s="225" t="s">
        <v>2063</v>
      </c>
    </row>
    <row r="527" spans="1:6" ht="25.5" x14ac:dyDescent="0.45">
      <c r="A527" s="69">
        <v>526</v>
      </c>
      <c r="B527" s="108" t="s">
        <v>2064</v>
      </c>
      <c r="C527" s="104"/>
      <c r="D527" s="105"/>
      <c r="E527" s="69"/>
      <c r="F527" s="109"/>
    </row>
    <row r="528" spans="1:6" ht="38.25" x14ac:dyDescent="0.45">
      <c r="A528" s="69">
        <v>527</v>
      </c>
      <c r="B528" s="116" t="s">
        <v>1462</v>
      </c>
      <c r="C528" s="104" t="s">
        <v>1461</v>
      </c>
      <c r="D528" s="105">
        <v>1</v>
      </c>
      <c r="E528" s="69"/>
      <c r="F528" s="109"/>
    </row>
    <row r="529" spans="1:6" x14ac:dyDescent="0.45">
      <c r="A529" s="69">
        <v>528</v>
      </c>
      <c r="B529" s="71" t="s">
        <v>1039</v>
      </c>
      <c r="C529" s="7" t="s">
        <v>960</v>
      </c>
      <c r="E529" s="32">
        <v>1</v>
      </c>
    </row>
    <row r="530" spans="1:6" x14ac:dyDescent="0.45">
      <c r="A530" s="69">
        <v>529</v>
      </c>
      <c r="B530" s="71" t="e">
        <f>#REF!</f>
        <v>#REF!</v>
      </c>
      <c r="C530" s="7" t="s">
        <v>1570</v>
      </c>
      <c r="E530" s="32">
        <v>1</v>
      </c>
    </row>
    <row r="531" spans="1:6" ht="38.25" x14ac:dyDescent="0.45">
      <c r="A531" s="69">
        <v>530</v>
      </c>
      <c r="B531" s="108" t="s">
        <v>2065</v>
      </c>
      <c r="C531" s="104"/>
      <c r="D531" s="105"/>
      <c r="E531" s="69"/>
      <c r="F531" s="109"/>
    </row>
    <row r="532" spans="1:6" ht="25.5" x14ac:dyDescent="0.45">
      <c r="A532" s="69">
        <v>531</v>
      </c>
      <c r="B532" s="108" t="s">
        <v>2066</v>
      </c>
      <c r="C532" s="104"/>
      <c r="D532" s="105"/>
      <c r="E532" s="69"/>
      <c r="F532" s="109"/>
    </row>
  </sheetData>
  <sortState xmlns:xlrd2="http://schemas.microsoft.com/office/spreadsheetml/2017/richdata2" ref="B2:F532">
    <sortCondition ref="B2:B532"/>
  </sortState>
  <phoneticPr fontId="2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Data variable &amp; description</vt:lpstr>
      <vt:lpstr>Dropdown list</vt:lpstr>
      <vt:lpstr>Study information</vt:lpstr>
      <vt:lpstr>Summary (CN Stocks)</vt:lpstr>
      <vt:lpstr>Ref Check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Dominic Andradi-Brown</dc:creator>
  <cp:keywords/>
  <dc:description/>
  <cp:lastModifiedBy>Paul Kennedy</cp:lastModifiedBy>
  <cp:revision/>
  <dcterms:created xsi:type="dcterms:W3CDTF">2013-03-27T16:02:12Z</dcterms:created>
  <dcterms:modified xsi:type="dcterms:W3CDTF">2022-10-20T14:46:37Z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f488380-630a-4f55-a077-a19445e3f360_Enabled">
    <vt:lpwstr>true</vt:lpwstr>
  </property>
  <property fmtid="{D5CDD505-2E9C-101B-9397-08002B2CF9AE}" pid="3" name="MSIP_Label_0f488380-630a-4f55-a077-a19445e3f360_SetDate">
    <vt:lpwstr>2022-03-15T08:10:36Z</vt:lpwstr>
  </property>
  <property fmtid="{D5CDD505-2E9C-101B-9397-08002B2CF9AE}" pid="4" name="MSIP_Label_0f488380-630a-4f55-a077-a19445e3f360_Method">
    <vt:lpwstr>Standard</vt:lpwstr>
  </property>
  <property fmtid="{D5CDD505-2E9C-101B-9397-08002B2CF9AE}" pid="5" name="MSIP_Label_0f488380-630a-4f55-a077-a19445e3f360_Name">
    <vt:lpwstr>OFFICIAL - INTERNAL</vt:lpwstr>
  </property>
  <property fmtid="{D5CDD505-2E9C-101B-9397-08002B2CF9AE}" pid="6" name="MSIP_Label_0f488380-630a-4f55-a077-a19445e3f360_SiteId">
    <vt:lpwstr>b6e377cf-9db3-46cb-91a2-fad9605bb15c</vt:lpwstr>
  </property>
  <property fmtid="{D5CDD505-2E9C-101B-9397-08002B2CF9AE}" pid="7" name="MSIP_Label_0f488380-630a-4f55-a077-a19445e3f360_ActionId">
    <vt:lpwstr>ed8c4329-e09c-454a-8a11-b01b6a5b748e</vt:lpwstr>
  </property>
  <property fmtid="{D5CDD505-2E9C-101B-9397-08002B2CF9AE}" pid="8" name="MSIP_Label_0f488380-630a-4f55-a077-a19445e3f360_ContentBits">
    <vt:lpwstr>0</vt:lpwstr>
  </property>
</Properties>
</file>