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y\Desktop\"/>
    </mc:Choice>
  </mc:AlternateContent>
  <xr:revisionPtr revIDLastSave="0" documentId="13_ncr:1_{BFD6EF93-68E7-45B9-AE20-15DF1659B3C1}" xr6:coauthVersionLast="28" xr6:coauthVersionMax="28" xr10:uidLastSave="{00000000-0000-0000-0000-000000000000}"/>
  <bookViews>
    <workbookView xWindow="240" yWindow="153" windowWidth="20113" windowHeight="7993" tabRatio="696" xr2:uid="{00000000-000D-0000-FFFF-FFFF00000000}"/>
  </bookViews>
  <sheets>
    <sheet name="Field Measurements" sheetId="1" r:id="rId1"/>
    <sheet name="Density" sheetId="2" r:id="rId2"/>
    <sheet name="Allo_RM" sheetId="3" r:id="rId3"/>
    <sheet name="Allo_AG" sheetId="4" r:id="rId4"/>
    <sheet name="Allo_LR" sheetId="5" r:id="rId5"/>
  </sheets>
  <calcPr calcId="171027"/>
</workbook>
</file>

<file path=xl/calcChain.xml><?xml version="1.0" encoding="utf-8"?>
<calcChain xmlns="http://schemas.openxmlformats.org/spreadsheetml/2006/main">
  <c r="K158" i="5" l="1"/>
  <c r="K186" i="5" l="1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199" i="5"/>
  <c r="K200" i="5"/>
  <c r="K201" i="5"/>
  <c r="K202" i="5"/>
  <c r="K203" i="5"/>
  <c r="K204" i="5"/>
  <c r="K205" i="5"/>
  <c r="K198" i="5"/>
  <c r="N189" i="5" l="1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186" i="5"/>
  <c r="N187" i="5"/>
  <c r="N18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2" i="5"/>
  <c r="J188" i="5"/>
  <c r="J189" i="5"/>
  <c r="J190" i="5"/>
  <c r="J191" i="5"/>
  <c r="J192" i="5"/>
  <c r="J193" i="5"/>
  <c r="J194" i="5"/>
  <c r="J195" i="5"/>
  <c r="J196" i="5"/>
  <c r="J197" i="5"/>
  <c r="J18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2" i="5"/>
  <c r="J3" i="4"/>
  <c r="L3" i="4"/>
  <c r="J4" i="4"/>
  <c r="L4" i="4" s="1"/>
  <c r="J5" i="4"/>
  <c r="L5" i="4"/>
  <c r="J6" i="4"/>
  <c r="L6" i="4" s="1"/>
  <c r="J7" i="4"/>
  <c r="L7" i="4"/>
  <c r="J8" i="4"/>
  <c r="L8" i="4" s="1"/>
  <c r="J9" i="4"/>
  <c r="L9" i="4"/>
  <c r="J10" i="4"/>
  <c r="L10" i="4" s="1"/>
  <c r="J11" i="4"/>
  <c r="L11" i="4"/>
  <c r="J12" i="4"/>
  <c r="L12" i="4" s="1"/>
  <c r="J13" i="4"/>
  <c r="L13" i="4"/>
  <c r="J14" i="4"/>
  <c r="L14" i="4" s="1"/>
  <c r="J15" i="4"/>
  <c r="L15" i="4"/>
  <c r="J16" i="4"/>
  <c r="L16" i="4" s="1"/>
  <c r="J17" i="4"/>
  <c r="L17" i="4"/>
  <c r="J18" i="4"/>
  <c r="L18" i="4" s="1"/>
  <c r="J19" i="4"/>
  <c r="L19" i="4"/>
  <c r="J20" i="4"/>
  <c r="L20" i="4" s="1"/>
  <c r="J21" i="4"/>
  <c r="L21" i="4"/>
  <c r="J22" i="4"/>
  <c r="L22" i="4" s="1"/>
  <c r="J23" i="4"/>
  <c r="L23" i="4"/>
  <c r="J24" i="4"/>
  <c r="L24" i="4" s="1"/>
  <c r="J25" i="4"/>
  <c r="L25" i="4" s="1"/>
  <c r="J26" i="4"/>
  <c r="L26" i="4"/>
  <c r="J27" i="4"/>
  <c r="L27" i="4" s="1"/>
  <c r="J28" i="4"/>
  <c r="L28" i="4" s="1"/>
  <c r="J29" i="4"/>
  <c r="L29" i="4"/>
  <c r="J30" i="4"/>
  <c r="L30" i="4" s="1"/>
  <c r="J31" i="4"/>
  <c r="L31" i="4" s="1"/>
  <c r="J32" i="4"/>
  <c r="L32" i="4" s="1"/>
  <c r="J33" i="4"/>
  <c r="L33" i="4" s="1"/>
  <c r="J34" i="4"/>
  <c r="L34" i="4"/>
  <c r="J35" i="4"/>
  <c r="L35" i="4" s="1"/>
  <c r="J36" i="4"/>
  <c r="L36" i="4" s="1"/>
  <c r="J37" i="4"/>
  <c r="L37" i="4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/>
  <c r="J50" i="4"/>
  <c r="L50" i="4" s="1"/>
  <c r="J51" i="4"/>
  <c r="L51" i="4" s="1"/>
  <c r="J52" i="4"/>
  <c r="L52" i="4" s="1"/>
  <c r="J53" i="4"/>
  <c r="L53" i="4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/>
  <c r="J66" i="4"/>
  <c r="L66" i="4" s="1"/>
  <c r="J67" i="4"/>
  <c r="L67" i="4" s="1"/>
  <c r="J68" i="4"/>
  <c r="L68" i="4" s="1"/>
  <c r="J69" i="4"/>
  <c r="L69" i="4"/>
  <c r="J70" i="4"/>
  <c r="L70" i="4" s="1"/>
  <c r="J71" i="4"/>
  <c r="L71" i="4" s="1"/>
  <c r="J72" i="4"/>
  <c r="L7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 s="1"/>
  <c r="J81" i="4"/>
  <c r="L81" i="4"/>
  <c r="J82" i="4"/>
  <c r="L82" i="4" s="1"/>
  <c r="J83" i="4"/>
  <c r="L83" i="4" s="1"/>
  <c r="J84" i="4"/>
  <c r="L84" i="4" s="1"/>
  <c r="J85" i="4"/>
  <c r="L85" i="4"/>
  <c r="J86" i="4"/>
  <c r="L86" i="4" s="1"/>
  <c r="J87" i="4"/>
  <c r="L87" i="4" s="1"/>
  <c r="J88" i="4"/>
  <c r="L88" i="4" s="1"/>
  <c r="J89" i="4"/>
  <c r="L89" i="4" s="1"/>
  <c r="J90" i="4"/>
  <c r="L90" i="4" s="1"/>
  <c r="J91" i="4"/>
  <c r="L91" i="4" s="1"/>
  <c r="J92" i="4"/>
  <c r="L92" i="4" s="1"/>
  <c r="J93" i="4"/>
  <c r="L93" i="4" s="1"/>
  <c r="J94" i="4"/>
  <c r="L94" i="4" s="1"/>
  <c r="J95" i="4"/>
  <c r="L95" i="4" s="1"/>
  <c r="J96" i="4"/>
  <c r="L96" i="4" s="1"/>
  <c r="J97" i="4"/>
  <c r="L97" i="4"/>
  <c r="J98" i="4"/>
  <c r="L98" i="4" s="1"/>
  <c r="J99" i="4"/>
  <c r="L99" i="4" s="1"/>
  <c r="J100" i="4"/>
  <c r="L100" i="4" s="1"/>
  <c r="J101" i="4"/>
  <c r="L101" i="4"/>
  <c r="J102" i="4"/>
  <c r="L102" i="4" s="1"/>
  <c r="J103" i="4"/>
  <c r="L103" i="4" s="1"/>
  <c r="J104" i="4"/>
  <c r="L104" i="4" s="1"/>
  <c r="J105" i="4"/>
  <c r="L105" i="4" s="1"/>
  <c r="J106" i="4"/>
  <c r="L106" i="4" s="1"/>
  <c r="J107" i="4"/>
  <c r="L107" i="4" s="1"/>
  <c r="J108" i="4"/>
  <c r="L108" i="4" s="1"/>
  <c r="J109" i="4"/>
  <c r="L109" i="4" s="1"/>
  <c r="J110" i="4"/>
  <c r="L110" i="4" s="1"/>
  <c r="J111" i="4"/>
  <c r="L111" i="4" s="1"/>
  <c r="J112" i="4"/>
  <c r="L112" i="4" s="1"/>
  <c r="J113" i="4"/>
  <c r="L113" i="4"/>
  <c r="J114" i="4"/>
  <c r="L114" i="4" s="1"/>
  <c r="J115" i="4"/>
  <c r="L115" i="4" s="1"/>
  <c r="J116" i="4"/>
  <c r="L116" i="4" s="1"/>
  <c r="J117" i="4"/>
  <c r="L117" i="4"/>
  <c r="J118" i="4"/>
  <c r="L118" i="4" s="1"/>
  <c r="J119" i="4"/>
  <c r="L119" i="4" s="1"/>
  <c r="J120" i="4"/>
  <c r="L120" i="4" s="1"/>
  <c r="J121" i="4"/>
  <c r="L121" i="4" s="1"/>
  <c r="J122" i="4"/>
  <c r="L122" i="4" s="1"/>
  <c r="J123" i="4"/>
  <c r="L123" i="4" s="1"/>
  <c r="J124" i="4"/>
  <c r="L124" i="4" s="1"/>
  <c r="J125" i="4"/>
  <c r="L125" i="4" s="1"/>
  <c r="J126" i="4"/>
  <c r="L126" i="4" s="1"/>
  <c r="J127" i="4"/>
  <c r="L127" i="4" s="1"/>
  <c r="J128" i="4"/>
  <c r="L128" i="4" s="1"/>
  <c r="J129" i="4"/>
  <c r="L129" i="4"/>
  <c r="J130" i="4"/>
  <c r="L130" i="4" s="1"/>
  <c r="J131" i="4"/>
  <c r="L131" i="4" s="1"/>
  <c r="J132" i="4"/>
  <c r="L132" i="4" s="1"/>
  <c r="J133" i="4"/>
  <c r="L133" i="4"/>
  <c r="J134" i="4"/>
  <c r="L134" i="4" s="1"/>
  <c r="J135" i="4"/>
  <c r="L135" i="4" s="1"/>
  <c r="J136" i="4"/>
  <c r="L136" i="4" s="1"/>
  <c r="J137" i="4"/>
  <c r="L137" i="4" s="1"/>
  <c r="J138" i="4"/>
  <c r="L138" i="4" s="1"/>
  <c r="J139" i="4"/>
  <c r="L139" i="4" s="1"/>
  <c r="J140" i="4"/>
  <c r="L140" i="4" s="1"/>
  <c r="J141" i="4"/>
  <c r="L141" i="4" s="1"/>
  <c r="J2" i="4"/>
  <c r="L2" i="4" s="1"/>
  <c r="K2" i="3"/>
  <c r="L2" i="3" s="1"/>
  <c r="K3" i="3"/>
  <c r="L3" i="3" s="1"/>
  <c r="L5" i="3"/>
  <c r="L6" i="3"/>
  <c r="L21" i="3"/>
  <c r="L22" i="3"/>
  <c r="L37" i="3"/>
  <c r="L3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2" i="3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K22" i="3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K38" i="3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4" i="3"/>
  <c r="L4" i="3" s="1"/>
  <c r="K5" i="3"/>
  <c r="K6" i="3"/>
  <c r="K7" i="3"/>
  <c r="L7" i="3" s="1"/>
  <c r="K8" i="3"/>
  <c r="L8" i="3" s="1"/>
  <c r="K9" i="3"/>
  <c r="L9" i="3" s="1"/>
  <c r="K10" i="3"/>
  <c r="L10" i="3" s="1"/>
  <c r="I27" i="2"/>
  <c r="I26" i="2"/>
  <c r="I28" i="2"/>
  <c r="I15" i="2"/>
  <c r="I14" i="2"/>
  <c r="I16" i="2"/>
  <c r="I12" i="2"/>
  <c r="I11" i="2"/>
  <c r="I13" i="2"/>
  <c r="I9" i="2"/>
  <c r="I10" i="2"/>
  <c r="I8" i="2"/>
  <c r="I18" i="2"/>
  <c r="I17" i="2"/>
  <c r="I19" i="2"/>
  <c r="I6" i="2"/>
  <c r="I5" i="2"/>
  <c r="I7" i="2"/>
  <c r="I3" i="2"/>
  <c r="I4" i="2"/>
  <c r="I2" i="2"/>
</calcChain>
</file>

<file path=xl/sharedStrings.xml><?xml version="1.0" encoding="utf-8"?>
<sst xmlns="http://schemas.openxmlformats.org/spreadsheetml/2006/main" count="1876" uniqueCount="105">
  <si>
    <t>Plot</t>
  </si>
  <si>
    <t>Subplot</t>
  </si>
  <si>
    <t>Stature</t>
  </si>
  <si>
    <t>Tree #</t>
  </si>
  <si>
    <t>Height (m)</t>
  </si>
  <si>
    <t>DBH (cm)</t>
  </si>
  <si>
    <t>Rhiz</t>
  </si>
  <si>
    <t>Avi</t>
  </si>
  <si>
    <t>Lagunc</t>
  </si>
  <si>
    <t>Total</t>
  </si>
  <si>
    <t>Notes</t>
  </si>
  <si>
    <t>Short</t>
  </si>
  <si>
    <t>MC-22</t>
  </si>
  <si>
    <t>A</t>
  </si>
  <si>
    <t>plot 1</t>
  </si>
  <si>
    <t>Crown Width (m)</t>
  </si>
  <si>
    <t>Species</t>
  </si>
  <si>
    <t>LR</t>
  </si>
  <si>
    <t>AG</t>
  </si>
  <si>
    <t>plot 2</t>
  </si>
  <si>
    <t>3x3, measured trees in 1.5</t>
  </si>
  <si>
    <t>small</t>
  </si>
  <si>
    <t>C</t>
  </si>
  <si>
    <t>B</t>
  </si>
  <si>
    <t>plot 3</t>
  </si>
  <si>
    <t>plot 4, took tree measurements for all trees in 3x3</t>
  </si>
  <si>
    <t>mature</t>
  </si>
  <si>
    <t>MC-19</t>
  </si>
  <si>
    <t>crown hopefully not needed, hard to measure</t>
  </si>
  <si>
    <t xml:space="preserve">plot 5 </t>
  </si>
  <si>
    <t xml:space="preserve">plot 6 </t>
  </si>
  <si>
    <t xml:space="preserve">plot 7 </t>
  </si>
  <si>
    <t>MC-05</t>
  </si>
  <si>
    <t>C7 on gps</t>
  </si>
  <si>
    <t>plot 8</t>
  </si>
  <si>
    <t>*heather's roots</t>
  </si>
  <si>
    <t xml:space="preserve">plot 9 </t>
  </si>
  <si>
    <t>plot 10</t>
  </si>
  <si>
    <t>MC-08</t>
  </si>
  <si>
    <t>X</t>
  </si>
  <si>
    <t>plot 11</t>
  </si>
  <si>
    <t>MC-15</t>
  </si>
  <si>
    <t>measured only in 1.5x1.5</t>
  </si>
  <si>
    <t>plot 12</t>
  </si>
  <si>
    <t>plot 13</t>
  </si>
  <si>
    <t>gps:063</t>
  </si>
  <si>
    <t>12 small LG where I estimated avg for them all</t>
  </si>
  <si>
    <t>small/short</t>
  </si>
  <si>
    <t>D @ 0.3 cm</t>
  </si>
  <si>
    <t>plot 14</t>
  </si>
  <si>
    <t>GPs: 064</t>
  </si>
  <si>
    <t>plot 15</t>
  </si>
  <si>
    <t>gps 065</t>
  </si>
  <si>
    <t>split stem</t>
  </si>
  <si>
    <t>plot 16</t>
  </si>
  <si>
    <t>gps 066</t>
  </si>
  <si>
    <t>D @ 0.3</t>
  </si>
  <si>
    <t>think we measured all in 3x3</t>
  </si>
  <si>
    <t>gps 067</t>
  </si>
  <si>
    <t>plot16</t>
  </si>
  <si>
    <t>plot 18</t>
  </si>
  <si>
    <t>gps 068</t>
  </si>
  <si>
    <t>plot 19</t>
  </si>
  <si>
    <t>gps 069</t>
  </si>
  <si>
    <t>MC-10</t>
  </si>
  <si>
    <t>RM</t>
  </si>
  <si>
    <t>RM D above highest prop root</t>
  </si>
  <si>
    <t>plot20</t>
  </si>
  <si>
    <t>gps 070</t>
  </si>
  <si>
    <t>plot 21</t>
  </si>
  <si>
    <t>gps071</t>
  </si>
  <si>
    <t>measured all</t>
  </si>
  <si>
    <t>measured all in 3x3</t>
  </si>
  <si>
    <t>plot 22</t>
  </si>
  <si>
    <t>gps 072</t>
  </si>
  <si>
    <t>measured 1.5x1.5</t>
  </si>
  <si>
    <t>short</t>
  </si>
  <si>
    <t>MC-11</t>
  </si>
  <si>
    <t>1.5x1.5</t>
  </si>
  <si>
    <t>3x3</t>
  </si>
  <si>
    <t>Plot size</t>
  </si>
  <si>
    <t>MC-12</t>
  </si>
  <si>
    <t>plot23</t>
  </si>
  <si>
    <t>gps 073</t>
  </si>
  <si>
    <t>plot 24</t>
  </si>
  <si>
    <t>gps 074</t>
  </si>
  <si>
    <t>plot 25</t>
  </si>
  <si>
    <t>gps 075</t>
  </si>
  <si>
    <t>plot 26</t>
  </si>
  <si>
    <t>gps 076</t>
  </si>
  <si>
    <t>gps 077</t>
  </si>
  <si>
    <t>MC-16</t>
  </si>
  <si>
    <t>Dom. Spp</t>
  </si>
  <si>
    <t>%</t>
  </si>
  <si>
    <r>
      <t>D</t>
    </r>
    <r>
      <rPr>
        <b/>
        <sz val="8"/>
        <color theme="3"/>
        <rFont val="Calibri"/>
        <family val="2"/>
        <scheme val="minor"/>
      </rPr>
      <t>R</t>
    </r>
    <r>
      <rPr>
        <b/>
        <sz val="11"/>
        <color theme="3"/>
        <rFont val="Calibri"/>
        <family val="2"/>
        <scheme val="minor"/>
      </rPr>
      <t xml:space="preserve"> (cm)</t>
    </r>
  </si>
  <si>
    <t>tall/med</t>
  </si>
  <si>
    <t>dwarf</t>
  </si>
  <si>
    <t>Biomass (DBH) (kg)</t>
  </si>
  <si>
    <r>
      <t>Biomass (D</t>
    </r>
    <r>
      <rPr>
        <b/>
        <sz val="8"/>
        <color theme="3"/>
        <rFont val="Calibri"/>
        <family val="2"/>
        <scheme val="minor"/>
      </rPr>
      <t>30</t>
    </r>
    <r>
      <rPr>
        <b/>
        <sz val="11"/>
        <color theme="3"/>
        <rFont val="Calibri"/>
        <family val="2"/>
        <scheme val="minor"/>
      </rPr>
      <t>) (kg)</t>
    </r>
  </si>
  <si>
    <t>D @ 0.3 (cm)</t>
  </si>
  <si>
    <t>*12 &amp; 16 may be the "dwarf-iest"</t>
  </si>
  <si>
    <t>Total AG Biomass</t>
  </si>
  <si>
    <t>AG Biomass C (kg)</t>
  </si>
  <si>
    <t>AG Biomass (kg) (height eq</t>
  </si>
  <si>
    <t>AG Biomass (kg) (DBH)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</si>
</sst>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36">
    <xf numFmtId="0" fontId="0" fillId="0" borderId="0" xfId="0"/>
    <xf numFmtId="0" fontId="0" fillId="0" borderId="0" xfId="0"/>
    <xf numFmtId="0" fontId="1" fillId="0" borderId="1" xfId="1" applyFill="1" applyAlignment="1">
      <alignment horizontal="left"/>
    </xf>
    <xf numFmtId="0" fontId="1" fillId="0" borderId="1" xfId="1" applyFill="1" applyAlignment="1">
      <alignment horizontal="left" wrapText="1"/>
    </xf>
    <xf numFmtId="0" fontId="1" fillId="2" borderId="1" xfId="1" applyFill="1" applyAlignment="1">
      <alignment horizontal="center" wrapText="1"/>
    </xf>
    <xf numFmtId="0" fontId="1" fillId="2" borderId="1" xfId="1" applyFill="1" applyAlignment="1">
      <alignment wrapText="1"/>
    </xf>
    <xf numFmtId="0" fontId="1" fillId="3" borderId="1" xfId="1" applyFill="1" applyAlignment="1">
      <alignment wrapText="1"/>
    </xf>
    <xf numFmtId="0" fontId="1" fillId="0" borderId="1" xfId="1" applyAlignment="1">
      <alignment horizontal="left"/>
    </xf>
    <xf numFmtId="0" fontId="1" fillId="0" borderId="1" xfId="1"/>
    <xf numFmtId="0" fontId="1" fillId="0" borderId="1" xfId="1" applyFill="1" applyAlignment="1">
      <alignment wrapText="1"/>
    </xf>
    <xf numFmtId="0" fontId="0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 applyFill="1"/>
    <xf numFmtId="0" fontId="3" fillId="6" borderId="0" xfId="0" applyFont="1" applyFill="1"/>
    <xf numFmtId="0" fontId="0" fillId="6" borderId="0" xfId="0" applyFill="1"/>
    <xf numFmtId="0" fontId="0" fillId="5" borderId="0" xfId="0" applyFill="1"/>
    <xf numFmtId="0" fontId="3" fillId="7" borderId="0" xfId="0" applyFont="1" applyFill="1"/>
    <xf numFmtId="0" fontId="1" fillId="0" borderId="1" xfId="1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1" applyAlignment="1">
      <alignment wrapText="1"/>
    </xf>
    <xf numFmtId="0" fontId="1" fillId="0" borderId="1" xfId="1" applyAlignment="1">
      <alignment horizontal="left" wrapText="1"/>
    </xf>
    <xf numFmtId="0" fontId="0" fillId="0" borderId="0" xfId="0" applyAlignment="1">
      <alignment wrapText="1"/>
    </xf>
    <xf numFmtId="0" fontId="1" fillId="0" borderId="1" xfId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/>
    <xf numFmtId="0" fontId="0" fillId="4" borderId="0" xfId="0" applyFill="1"/>
    <xf numFmtId="0" fontId="0" fillId="0" borderId="0" xfId="0" applyFill="1"/>
    <xf numFmtId="0" fontId="1" fillId="0" borderId="1" xfId="1" applyAlignment="1">
      <alignment horizontal="left" wrapText="1"/>
    </xf>
    <xf numFmtId="0" fontId="0" fillId="0" borderId="0" xfId="0"/>
    <xf numFmtId="0" fontId="1" fillId="0" borderId="1" xfId="1" applyFill="1" applyAlignment="1">
      <alignment wrapText="1"/>
    </xf>
    <xf numFmtId="0" fontId="0" fillId="4" borderId="0" xfId="0" applyFill="1"/>
    <xf numFmtId="0" fontId="0" fillId="0" borderId="0" xfId="0" applyFill="1"/>
    <xf numFmtId="0" fontId="1" fillId="0" borderId="1" xfId="1" applyAlignment="1">
      <alignment horizontal="left" wrapText="1"/>
    </xf>
  </cellXfs>
  <cellStyles count="3">
    <cellStyle name="Heading 3" xfId="1" builtinId="1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35" x14ac:dyDescent="0.5"/>
  <cols>
    <col min="3" max="3" width="13" customWidth="1"/>
    <col min="4" max="4" width="8.41015625" style="1" bestFit="1" customWidth="1"/>
    <col min="6" max="6" width="10.3515625" style="21" customWidth="1"/>
    <col min="7" max="7" width="10.41015625" bestFit="1" customWidth="1"/>
    <col min="8" max="8" width="10" bestFit="1" customWidth="1"/>
    <col min="9" max="9" width="10" style="1" customWidth="1"/>
    <col min="10" max="10" width="16.41015625" bestFit="1" customWidth="1"/>
  </cols>
  <sheetData>
    <row r="1" spans="1:16" s="24" customFormat="1" ht="14.7" thickBot="1" x14ac:dyDescent="0.55000000000000004">
      <c r="A1" s="22" t="s">
        <v>0</v>
      </c>
      <c r="B1" s="23" t="s">
        <v>1</v>
      </c>
      <c r="C1" s="23" t="s">
        <v>2</v>
      </c>
      <c r="D1" s="23" t="s">
        <v>80</v>
      </c>
      <c r="E1" s="23" t="s">
        <v>3</v>
      </c>
      <c r="F1" s="25" t="s">
        <v>16</v>
      </c>
      <c r="G1" s="23" t="s">
        <v>4</v>
      </c>
      <c r="H1" s="23" t="s">
        <v>5</v>
      </c>
      <c r="I1" s="23" t="s">
        <v>56</v>
      </c>
      <c r="J1" s="23" t="s">
        <v>15</v>
      </c>
      <c r="K1" s="9"/>
      <c r="L1" s="5" t="s">
        <v>10</v>
      </c>
      <c r="M1" s="20"/>
      <c r="N1" s="20"/>
      <c r="O1" s="3"/>
      <c r="P1" s="3"/>
    </row>
    <row r="2" spans="1:16" x14ac:dyDescent="0.5">
      <c r="A2" t="s">
        <v>12</v>
      </c>
      <c r="B2" t="s">
        <v>22</v>
      </c>
      <c r="C2" t="s">
        <v>11</v>
      </c>
      <c r="D2" s="1" t="s">
        <v>78</v>
      </c>
      <c r="E2">
        <v>1</v>
      </c>
      <c r="F2" s="21" t="s">
        <v>17</v>
      </c>
      <c r="G2">
        <v>1.65</v>
      </c>
      <c r="H2">
        <v>0.6</v>
      </c>
      <c r="J2">
        <v>0.14000000000000001</v>
      </c>
      <c r="L2" t="s">
        <v>14</v>
      </c>
    </row>
    <row r="3" spans="1:16" x14ac:dyDescent="0.5">
      <c r="E3" s="1">
        <v>2</v>
      </c>
      <c r="F3" s="21" t="s">
        <v>17</v>
      </c>
      <c r="G3">
        <v>2.0499999999999998</v>
      </c>
      <c r="H3">
        <v>1</v>
      </c>
      <c r="J3">
        <v>0.16</v>
      </c>
      <c r="L3" t="s">
        <v>20</v>
      </c>
    </row>
    <row r="4" spans="1:16" x14ac:dyDescent="0.5">
      <c r="E4" s="1">
        <v>3</v>
      </c>
      <c r="F4" s="21" t="s">
        <v>17</v>
      </c>
      <c r="G4">
        <v>1</v>
      </c>
      <c r="H4">
        <v>0.7</v>
      </c>
      <c r="J4">
        <v>0.13</v>
      </c>
    </row>
    <row r="5" spans="1:16" x14ac:dyDescent="0.5">
      <c r="E5" s="1">
        <v>4</v>
      </c>
      <c r="F5" s="21" t="s">
        <v>17</v>
      </c>
      <c r="G5">
        <v>1.6</v>
      </c>
      <c r="H5">
        <v>0.7</v>
      </c>
      <c r="J5">
        <v>0.19</v>
      </c>
    </row>
    <row r="6" spans="1:16" x14ac:dyDescent="0.5">
      <c r="E6" s="1">
        <v>5</v>
      </c>
      <c r="F6" s="21" t="s">
        <v>17</v>
      </c>
      <c r="G6">
        <v>1.05</v>
      </c>
      <c r="H6">
        <v>0.7</v>
      </c>
      <c r="J6">
        <v>0.15</v>
      </c>
    </row>
    <row r="7" spans="1:16" x14ac:dyDescent="0.5">
      <c r="E7" s="1">
        <v>6</v>
      </c>
      <c r="F7" s="21" t="s">
        <v>17</v>
      </c>
      <c r="G7">
        <v>1.6</v>
      </c>
      <c r="H7">
        <v>0.8</v>
      </c>
      <c r="J7">
        <v>0.11</v>
      </c>
    </row>
    <row r="8" spans="1:16" x14ac:dyDescent="0.5">
      <c r="E8" s="1">
        <v>7</v>
      </c>
      <c r="F8" s="21" t="s">
        <v>17</v>
      </c>
      <c r="G8">
        <v>1.5</v>
      </c>
      <c r="H8">
        <v>0.8</v>
      </c>
      <c r="J8">
        <v>0.18</v>
      </c>
    </row>
    <row r="9" spans="1:16" x14ac:dyDescent="0.5">
      <c r="E9" s="1">
        <v>8</v>
      </c>
      <c r="F9" s="21" t="s">
        <v>17</v>
      </c>
      <c r="G9">
        <v>1.95</v>
      </c>
      <c r="H9">
        <v>0.95</v>
      </c>
      <c r="J9">
        <v>0.28000000000000003</v>
      </c>
    </row>
    <row r="10" spans="1:16" x14ac:dyDescent="0.5">
      <c r="E10" s="1">
        <v>9</v>
      </c>
      <c r="F10" s="21" t="s">
        <v>17</v>
      </c>
      <c r="G10">
        <v>2.1</v>
      </c>
      <c r="H10">
        <v>1.2</v>
      </c>
      <c r="J10">
        <v>0.3</v>
      </c>
    </row>
    <row r="11" spans="1:16" x14ac:dyDescent="0.5">
      <c r="E11" s="1">
        <v>10</v>
      </c>
      <c r="F11" s="21" t="s">
        <v>17</v>
      </c>
      <c r="G11">
        <v>1.55</v>
      </c>
      <c r="H11">
        <v>0.6</v>
      </c>
      <c r="J11">
        <v>0.19</v>
      </c>
    </row>
    <row r="12" spans="1:16" x14ac:dyDescent="0.5">
      <c r="E12" s="1">
        <v>11</v>
      </c>
      <c r="F12" s="21" t="s">
        <v>17</v>
      </c>
      <c r="G12">
        <v>1.6</v>
      </c>
      <c r="H12">
        <v>0.8</v>
      </c>
      <c r="J12">
        <v>0.24</v>
      </c>
    </row>
    <row r="13" spans="1:16" x14ac:dyDescent="0.5">
      <c r="E13" s="1">
        <v>12</v>
      </c>
      <c r="F13" s="21" t="s">
        <v>17</v>
      </c>
      <c r="G13">
        <v>1.75</v>
      </c>
      <c r="H13">
        <v>0.7</v>
      </c>
      <c r="J13">
        <v>0.33</v>
      </c>
    </row>
    <row r="14" spans="1:16" x14ac:dyDescent="0.5">
      <c r="E14" s="1">
        <v>13</v>
      </c>
      <c r="F14" s="21" t="s">
        <v>18</v>
      </c>
      <c r="G14">
        <v>2</v>
      </c>
      <c r="H14">
        <v>1.4</v>
      </c>
      <c r="J14">
        <v>0.54</v>
      </c>
    </row>
    <row r="15" spans="1:16" x14ac:dyDescent="0.5">
      <c r="E15" s="1">
        <v>14</v>
      </c>
      <c r="F15" s="21" t="s">
        <v>18</v>
      </c>
      <c r="G15">
        <v>1.75</v>
      </c>
      <c r="H15">
        <v>1.2</v>
      </c>
      <c r="J15">
        <v>0.87</v>
      </c>
    </row>
    <row r="16" spans="1:16" x14ac:dyDescent="0.5">
      <c r="E16" s="1">
        <v>15</v>
      </c>
      <c r="F16" s="21" t="s">
        <v>18</v>
      </c>
      <c r="G16">
        <v>1.8</v>
      </c>
      <c r="H16">
        <v>1.25</v>
      </c>
      <c r="J16">
        <v>0.35</v>
      </c>
    </row>
    <row r="17" spans="1:12" x14ac:dyDescent="0.5">
      <c r="E17" s="1">
        <v>16</v>
      </c>
      <c r="F17" s="21" t="s">
        <v>17</v>
      </c>
      <c r="G17">
        <v>1.4</v>
      </c>
      <c r="H17">
        <v>1.2</v>
      </c>
      <c r="J17">
        <v>0.23</v>
      </c>
    </row>
    <row r="18" spans="1:12" x14ac:dyDescent="0.5">
      <c r="E18" s="1">
        <v>17</v>
      </c>
      <c r="F18" s="21" t="s">
        <v>17</v>
      </c>
      <c r="G18">
        <v>1.7</v>
      </c>
      <c r="H18">
        <v>1</v>
      </c>
      <c r="J18">
        <v>0.34</v>
      </c>
    </row>
    <row r="19" spans="1:12" x14ac:dyDescent="0.5">
      <c r="E19" s="1">
        <v>18</v>
      </c>
      <c r="F19" s="21" t="s">
        <v>17</v>
      </c>
      <c r="G19">
        <v>1.55</v>
      </c>
      <c r="H19">
        <v>0.6</v>
      </c>
      <c r="J19">
        <v>0.34</v>
      </c>
    </row>
    <row r="20" spans="1:12" x14ac:dyDescent="0.5">
      <c r="E20" s="1">
        <v>19</v>
      </c>
      <c r="F20" s="21" t="s">
        <v>18</v>
      </c>
      <c r="G20">
        <v>1.8</v>
      </c>
      <c r="H20">
        <v>1</v>
      </c>
      <c r="J20">
        <v>0.33</v>
      </c>
    </row>
    <row r="21" spans="1:12" x14ac:dyDescent="0.5">
      <c r="E21" s="1">
        <v>20</v>
      </c>
      <c r="F21" s="21" t="s">
        <v>18</v>
      </c>
      <c r="G21">
        <v>1.9</v>
      </c>
      <c r="H21">
        <v>1</v>
      </c>
      <c r="J21">
        <v>0.28999999999999998</v>
      </c>
    </row>
    <row r="22" spans="1:12" x14ac:dyDescent="0.5">
      <c r="E22" s="1">
        <v>21</v>
      </c>
      <c r="F22" s="21" t="s">
        <v>17</v>
      </c>
      <c r="G22">
        <v>1.9</v>
      </c>
      <c r="H22">
        <v>1.1000000000000001</v>
      </c>
      <c r="J22">
        <v>0.28000000000000003</v>
      </c>
    </row>
    <row r="23" spans="1:12" x14ac:dyDescent="0.5">
      <c r="E23" s="1">
        <v>22</v>
      </c>
      <c r="F23" s="21" t="s">
        <v>18</v>
      </c>
      <c r="G23">
        <v>1.7</v>
      </c>
      <c r="H23">
        <v>0.6</v>
      </c>
      <c r="J23">
        <v>0.2</v>
      </c>
    </row>
    <row r="24" spans="1:12" x14ac:dyDescent="0.5">
      <c r="E24" s="1">
        <v>23</v>
      </c>
      <c r="F24" s="21" t="s">
        <v>18</v>
      </c>
      <c r="G24">
        <v>2</v>
      </c>
      <c r="H24">
        <v>0.8</v>
      </c>
      <c r="J24">
        <v>0.34</v>
      </c>
    </row>
    <row r="25" spans="1:12" x14ac:dyDescent="0.5">
      <c r="E25" s="1">
        <v>24</v>
      </c>
      <c r="F25" s="21" t="s">
        <v>17</v>
      </c>
      <c r="G25">
        <v>1.3</v>
      </c>
      <c r="H25">
        <v>0.6</v>
      </c>
      <c r="J25">
        <v>0.2</v>
      </c>
    </row>
    <row r="26" spans="1:12" x14ac:dyDescent="0.5">
      <c r="E26" s="1">
        <v>25</v>
      </c>
      <c r="F26" s="21" t="s">
        <v>18</v>
      </c>
      <c r="G26">
        <v>1.6</v>
      </c>
      <c r="H26">
        <v>0.5</v>
      </c>
      <c r="J26">
        <v>0.18</v>
      </c>
    </row>
    <row r="27" spans="1:12" x14ac:dyDescent="0.5">
      <c r="E27" s="1">
        <v>26</v>
      </c>
      <c r="F27" s="21" t="s">
        <v>18</v>
      </c>
      <c r="G27">
        <v>1.9</v>
      </c>
      <c r="H27">
        <v>0.9</v>
      </c>
      <c r="J27">
        <v>0.7</v>
      </c>
    </row>
    <row r="28" spans="1:12" x14ac:dyDescent="0.5">
      <c r="E28" s="1">
        <v>27</v>
      </c>
      <c r="F28" s="21" t="s">
        <v>18</v>
      </c>
      <c r="G28">
        <v>1.75</v>
      </c>
      <c r="H28">
        <v>0.7</v>
      </c>
      <c r="J28">
        <v>0.5</v>
      </c>
    </row>
    <row r="29" spans="1:12" x14ac:dyDescent="0.5">
      <c r="A29" t="s">
        <v>12</v>
      </c>
      <c r="B29" t="s">
        <v>23</v>
      </c>
      <c r="C29" t="s">
        <v>21</v>
      </c>
      <c r="D29" s="1" t="s">
        <v>78</v>
      </c>
      <c r="E29">
        <v>1</v>
      </c>
      <c r="F29" s="21" t="s">
        <v>18</v>
      </c>
      <c r="G29">
        <v>1.9</v>
      </c>
      <c r="H29">
        <v>0.8</v>
      </c>
      <c r="J29">
        <v>1.1000000000000001</v>
      </c>
      <c r="L29" t="s">
        <v>19</v>
      </c>
    </row>
    <row r="30" spans="1:12" x14ac:dyDescent="0.5">
      <c r="E30" s="1">
        <v>2</v>
      </c>
      <c r="F30" s="21" t="s">
        <v>18</v>
      </c>
      <c r="G30">
        <v>1.4</v>
      </c>
      <c r="H30">
        <v>0.6</v>
      </c>
      <c r="J30">
        <v>0.6</v>
      </c>
    </row>
    <row r="31" spans="1:12" x14ac:dyDescent="0.5">
      <c r="E31" s="1">
        <v>3</v>
      </c>
      <c r="F31" s="21" t="s">
        <v>18</v>
      </c>
      <c r="G31">
        <v>1.4</v>
      </c>
      <c r="H31">
        <v>0.6</v>
      </c>
      <c r="J31">
        <v>0.85</v>
      </c>
    </row>
    <row r="32" spans="1:12" x14ac:dyDescent="0.5">
      <c r="E32" s="1">
        <v>4</v>
      </c>
      <c r="F32" s="21" t="s">
        <v>18</v>
      </c>
      <c r="G32">
        <v>1.9</v>
      </c>
      <c r="H32">
        <v>1.2</v>
      </c>
      <c r="J32">
        <v>1</v>
      </c>
    </row>
    <row r="33" spans="1:12" x14ac:dyDescent="0.5">
      <c r="E33" s="1">
        <v>5</v>
      </c>
      <c r="F33" s="21" t="s">
        <v>18</v>
      </c>
      <c r="G33">
        <v>2</v>
      </c>
      <c r="H33">
        <v>1</v>
      </c>
      <c r="J33">
        <v>0.45</v>
      </c>
    </row>
    <row r="34" spans="1:12" x14ac:dyDescent="0.5">
      <c r="E34" s="1">
        <v>6</v>
      </c>
      <c r="F34" s="21" t="s">
        <v>18</v>
      </c>
      <c r="G34">
        <v>1.55</v>
      </c>
      <c r="H34">
        <v>0.7</v>
      </c>
      <c r="J34">
        <v>0.9</v>
      </c>
    </row>
    <row r="35" spans="1:12" x14ac:dyDescent="0.5">
      <c r="E35" s="1">
        <v>7</v>
      </c>
      <c r="F35" s="21" t="s">
        <v>18</v>
      </c>
      <c r="G35">
        <v>2.6</v>
      </c>
      <c r="H35">
        <v>1.8</v>
      </c>
      <c r="J35">
        <v>0.9</v>
      </c>
    </row>
    <row r="36" spans="1:12" x14ac:dyDescent="0.5">
      <c r="E36" s="1">
        <v>8</v>
      </c>
      <c r="F36" s="21" t="s">
        <v>18</v>
      </c>
      <c r="G36">
        <v>1.6</v>
      </c>
      <c r="H36">
        <v>0.6</v>
      </c>
      <c r="J36">
        <v>0.2</v>
      </c>
    </row>
    <row r="37" spans="1:12" x14ac:dyDescent="0.5">
      <c r="E37" s="1">
        <v>9</v>
      </c>
      <c r="F37" s="21" t="s">
        <v>18</v>
      </c>
      <c r="G37">
        <v>1.95</v>
      </c>
      <c r="H37">
        <v>0.7</v>
      </c>
      <c r="J37">
        <v>0.45</v>
      </c>
    </row>
    <row r="38" spans="1:12" x14ac:dyDescent="0.5">
      <c r="E38" s="1">
        <v>10</v>
      </c>
      <c r="F38" s="21" t="s">
        <v>18</v>
      </c>
      <c r="G38">
        <v>1.65</v>
      </c>
      <c r="H38">
        <v>0.6</v>
      </c>
      <c r="J38">
        <v>0.25</v>
      </c>
    </row>
    <row r="39" spans="1:12" x14ac:dyDescent="0.5">
      <c r="E39" s="1">
        <v>11</v>
      </c>
      <c r="F39" s="21" t="s">
        <v>18</v>
      </c>
      <c r="G39">
        <v>2.2000000000000002</v>
      </c>
      <c r="H39">
        <v>0.8</v>
      </c>
      <c r="J39">
        <v>0.9</v>
      </c>
    </row>
    <row r="40" spans="1:12" x14ac:dyDescent="0.5">
      <c r="E40" s="1">
        <v>12</v>
      </c>
      <c r="F40" s="21" t="s">
        <v>18</v>
      </c>
      <c r="G40">
        <v>1.9</v>
      </c>
      <c r="H40">
        <v>0.6</v>
      </c>
      <c r="J40">
        <v>0.4</v>
      </c>
    </row>
    <row r="41" spans="1:12" x14ac:dyDescent="0.5">
      <c r="E41" s="1">
        <v>13</v>
      </c>
      <c r="F41" s="21" t="s">
        <v>18</v>
      </c>
      <c r="G41">
        <v>1.6</v>
      </c>
      <c r="H41">
        <v>0.5</v>
      </c>
      <c r="J41">
        <v>0.2</v>
      </c>
    </row>
    <row r="42" spans="1:12" x14ac:dyDescent="0.5">
      <c r="E42" s="1">
        <v>14</v>
      </c>
      <c r="F42" s="21" t="s">
        <v>18</v>
      </c>
      <c r="G42">
        <v>1.4</v>
      </c>
      <c r="H42">
        <v>0.4</v>
      </c>
      <c r="J42">
        <v>0.1</v>
      </c>
    </row>
    <row r="43" spans="1:12" x14ac:dyDescent="0.5">
      <c r="E43" s="1">
        <v>15</v>
      </c>
      <c r="F43" s="21" t="s">
        <v>18</v>
      </c>
      <c r="G43">
        <v>2</v>
      </c>
      <c r="H43">
        <v>1.1000000000000001</v>
      </c>
      <c r="J43">
        <v>0.85</v>
      </c>
    </row>
    <row r="44" spans="1:12" x14ac:dyDescent="0.5">
      <c r="A44" t="s">
        <v>12</v>
      </c>
      <c r="B44" t="s">
        <v>13</v>
      </c>
      <c r="C44" t="s">
        <v>21</v>
      </c>
      <c r="D44" s="1" t="s">
        <v>78</v>
      </c>
      <c r="E44" s="1">
        <v>1</v>
      </c>
      <c r="F44" s="21" t="s">
        <v>18</v>
      </c>
      <c r="G44">
        <v>2.2000000000000002</v>
      </c>
      <c r="H44">
        <v>1.1000000000000001</v>
      </c>
      <c r="J44">
        <v>0.74</v>
      </c>
      <c r="L44" t="s">
        <v>24</v>
      </c>
    </row>
    <row r="45" spans="1:12" x14ac:dyDescent="0.5">
      <c r="E45" s="1">
        <v>2</v>
      </c>
      <c r="F45" s="21" t="s">
        <v>18</v>
      </c>
      <c r="G45">
        <v>2.1</v>
      </c>
      <c r="H45">
        <v>1.1000000000000001</v>
      </c>
      <c r="J45">
        <v>0.45</v>
      </c>
    </row>
    <row r="46" spans="1:12" x14ac:dyDescent="0.5">
      <c r="E46" s="1">
        <v>3</v>
      </c>
      <c r="F46" s="21" t="s">
        <v>18</v>
      </c>
      <c r="G46">
        <v>1.6</v>
      </c>
      <c r="H46">
        <v>0.5</v>
      </c>
      <c r="J46">
        <v>0.15</v>
      </c>
    </row>
    <row r="47" spans="1:12" x14ac:dyDescent="0.5">
      <c r="E47" s="1">
        <v>4</v>
      </c>
      <c r="F47" s="21" t="s">
        <v>18</v>
      </c>
      <c r="G47">
        <v>1.4</v>
      </c>
      <c r="H47">
        <v>0.4</v>
      </c>
      <c r="J47">
        <v>0.15</v>
      </c>
    </row>
    <row r="48" spans="1:12" x14ac:dyDescent="0.5">
      <c r="E48" s="1">
        <v>5</v>
      </c>
      <c r="F48" s="21" t="s">
        <v>18</v>
      </c>
      <c r="G48">
        <v>2</v>
      </c>
      <c r="H48">
        <v>1.7</v>
      </c>
      <c r="J48">
        <v>0.45</v>
      </c>
    </row>
    <row r="49" spans="1:12" x14ac:dyDescent="0.5">
      <c r="E49" s="1">
        <v>6</v>
      </c>
      <c r="F49" s="21" t="s">
        <v>18</v>
      </c>
      <c r="G49">
        <v>1.5</v>
      </c>
      <c r="H49">
        <v>0.4</v>
      </c>
      <c r="J49">
        <v>0.33</v>
      </c>
    </row>
    <row r="50" spans="1:12" x14ac:dyDescent="0.5">
      <c r="E50" s="1">
        <v>7</v>
      </c>
      <c r="F50" s="21" t="s">
        <v>18</v>
      </c>
      <c r="G50">
        <v>1.8</v>
      </c>
      <c r="H50">
        <v>0.7</v>
      </c>
      <c r="J50">
        <v>0.5</v>
      </c>
    </row>
    <row r="51" spans="1:12" x14ac:dyDescent="0.5">
      <c r="E51" s="1">
        <v>8</v>
      </c>
      <c r="F51" s="21" t="s">
        <v>18</v>
      </c>
      <c r="G51">
        <v>1.7</v>
      </c>
      <c r="H51">
        <v>0.6</v>
      </c>
      <c r="J51">
        <v>0.6</v>
      </c>
    </row>
    <row r="52" spans="1:12" x14ac:dyDescent="0.5">
      <c r="A52" t="s">
        <v>27</v>
      </c>
      <c r="B52" t="s">
        <v>23</v>
      </c>
      <c r="C52" t="s">
        <v>26</v>
      </c>
      <c r="D52" s="1" t="s">
        <v>79</v>
      </c>
      <c r="E52">
        <v>1</v>
      </c>
      <c r="F52" s="21" t="s">
        <v>17</v>
      </c>
      <c r="G52">
        <v>7.5</v>
      </c>
      <c r="H52">
        <v>5.7</v>
      </c>
      <c r="J52">
        <v>1.25</v>
      </c>
      <c r="L52" t="s">
        <v>25</v>
      </c>
    </row>
    <row r="53" spans="1:12" x14ac:dyDescent="0.5">
      <c r="E53" s="1">
        <v>2</v>
      </c>
      <c r="F53" s="21" t="s">
        <v>17</v>
      </c>
      <c r="G53">
        <v>4.5999999999999996</v>
      </c>
      <c r="H53">
        <v>3.1</v>
      </c>
      <c r="J53">
        <v>1.52</v>
      </c>
      <c r="L53" t="s">
        <v>28</v>
      </c>
    </row>
    <row r="54" spans="1:12" x14ac:dyDescent="0.5">
      <c r="E54" s="1">
        <v>3</v>
      </c>
      <c r="F54" s="21" t="s">
        <v>17</v>
      </c>
      <c r="G54">
        <v>6</v>
      </c>
      <c r="H54">
        <v>5.9</v>
      </c>
      <c r="J54">
        <v>2</v>
      </c>
    </row>
    <row r="55" spans="1:12" x14ac:dyDescent="0.5">
      <c r="E55" s="1">
        <v>4</v>
      </c>
      <c r="F55" s="21" t="s">
        <v>17</v>
      </c>
      <c r="G55">
        <v>6</v>
      </c>
      <c r="H55">
        <v>5.7</v>
      </c>
      <c r="J55">
        <v>2.5</v>
      </c>
    </row>
    <row r="56" spans="1:12" x14ac:dyDescent="0.5">
      <c r="E56" s="1">
        <v>5</v>
      </c>
      <c r="F56" s="21" t="s">
        <v>17</v>
      </c>
      <c r="G56">
        <v>7</v>
      </c>
      <c r="H56">
        <v>4.0999999999999996</v>
      </c>
      <c r="J56">
        <v>0.75</v>
      </c>
    </row>
    <row r="57" spans="1:12" x14ac:dyDescent="0.5">
      <c r="E57" s="1">
        <v>6</v>
      </c>
      <c r="F57" s="21" t="s">
        <v>17</v>
      </c>
      <c r="G57">
        <v>6.5</v>
      </c>
      <c r="H57">
        <v>4.3</v>
      </c>
      <c r="J57">
        <v>1.8</v>
      </c>
    </row>
    <row r="58" spans="1:12" x14ac:dyDescent="0.5">
      <c r="E58" s="1">
        <v>7</v>
      </c>
      <c r="F58" s="21" t="s">
        <v>17</v>
      </c>
      <c r="G58">
        <v>2.5</v>
      </c>
      <c r="H58">
        <v>1.8</v>
      </c>
      <c r="J58">
        <v>0.75</v>
      </c>
    </row>
    <row r="59" spans="1:12" x14ac:dyDescent="0.5">
      <c r="E59" s="1">
        <v>8</v>
      </c>
      <c r="F59" s="21" t="s">
        <v>17</v>
      </c>
      <c r="G59">
        <v>6.5</v>
      </c>
      <c r="H59">
        <v>6.7</v>
      </c>
      <c r="J59">
        <v>2.4</v>
      </c>
    </row>
    <row r="60" spans="1:12" x14ac:dyDescent="0.5">
      <c r="E60" s="1">
        <v>9</v>
      </c>
      <c r="F60" s="21" t="s">
        <v>17</v>
      </c>
      <c r="G60">
        <v>4.5</v>
      </c>
      <c r="H60">
        <v>4</v>
      </c>
      <c r="J60">
        <v>2.2999999999999998</v>
      </c>
    </row>
    <row r="61" spans="1:12" x14ac:dyDescent="0.5">
      <c r="E61" s="1">
        <v>10</v>
      </c>
      <c r="F61" s="21" t="s">
        <v>17</v>
      </c>
      <c r="G61">
        <v>7</v>
      </c>
      <c r="H61">
        <v>5.6</v>
      </c>
      <c r="J61">
        <v>2.5</v>
      </c>
    </row>
    <row r="62" spans="1:12" x14ac:dyDescent="0.5">
      <c r="E62" s="1">
        <v>11</v>
      </c>
      <c r="F62" s="21" t="s">
        <v>17</v>
      </c>
      <c r="G62">
        <v>3.2</v>
      </c>
      <c r="H62">
        <v>3.4</v>
      </c>
      <c r="J62">
        <v>2.2000000000000002</v>
      </c>
    </row>
    <row r="63" spans="1:12" x14ac:dyDescent="0.5">
      <c r="A63" s="1" t="s">
        <v>27</v>
      </c>
      <c r="B63" s="1" t="s">
        <v>13</v>
      </c>
      <c r="C63" s="1" t="s">
        <v>26</v>
      </c>
      <c r="D63" s="1" t="s">
        <v>79</v>
      </c>
      <c r="E63" s="1">
        <v>1</v>
      </c>
      <c r="F63" s="21" t="s">
        <v>17</v>
      </c>
      <c r="G63">
        <v>8</v>
      </c>
      <c r="H63">
        <v>6.5</v>
      </c>
      <c r="J63">
        <v>3.1</v>
      </c>
      <c r="L63" t="s">
        <v>29</v>
      </c>
    </row>
    <row r="64" spans="1:12" x14ac:dyDescent="0.5">
      <c r="E64" s="1">
        <v>2</v>
      </c>
      <c r="F64" s="21" t="s">
        <v>17</v>
      </c>
      <c r="G64">
        <v>3.2</v>
      </c>
      <c r="H64">
        <v>2.5</v>
      </c>
      <c r="J64">
        <v>2</v>
      </c>
    </row>
    <row r="65" spans="1:12" x14ac:dyDescent="0.5">
      <c r="E65" s="1">
        <v>3</v>
      </c>
      <c r="F65" s="21" t="s">
        <v>17</v>
      </c>
      <c r="G65">
        <v>7.5</v>
      </c>
      <c r="H65">
        <v>7</v>
      </c>
      <c r="J65">
        <v>2.5</v>
      </c>
    </row>
    <row r="66" spans="1:12" x14ac:dyDescent="0.5">
      <c r="E66" s="1">
        <v>4</v>
      </c>
      <c r="F66" s="21" t="s">
        <v>17</v>
      </c>
      <c r="G66">
        <v>1.4</v>
      </c>
      <c r="H66">
        <v>0.5</v>
      </c>
      <c r="J66">
        <v>1</v>
      </c>
    </row>
    <row r="67" spans="1:12" x14ac:dyDescent="0.5">
      <c r="E67" s="1">
        <v>5</v>
      </c>
      <c r="F67" s="21" t="s">
        <v>17</v>
      </c>
      <c r="G67">
        <v>2</v>
      </c>
      <c r="H67">
        <v>2.1</v>
      </c>
      <c r="J67">
        <v>1.5</v>
      </c>
    </row>
    <row r="68" spans="1:12" x14ac:dyDescent="0.5">
      <c r="E68" s="1">
        <v>6</v>
      </c>
      <c r="F68" s="21" t="s">
        <v>17</v>
      </c>
      <c r="G68">
        <v>1.8</v>
      </c>
      <c r="H68">
        <v>2</v>
      </c>
      <c r="J68">
        <v>1.1000000000000001</v>
      </c>
    </row>
    <row r="69" spans="1:12" x14ac:dyDescent="0.5">
      <c r="E69" s="1">
        <v>7</v>
      </c>
      <c r="F69" s="21" t="s">
        <v>17</v>
      </c>
      <c r="G69">
        <v>2.1</v>
      </c>
      <c r="H69">
        <v>2.2999999999999998</v>
      </c>
      <c r="J69">
        <v>1.4</v>
      </c>
    </row>
    <row r="70" spans="1:12" x14ac:dyDescent="0.5">
      <c r="E70" s="1">
        <v>8</v>
      </c>
      <c r="F70" s="21" t="s">
        <v>17</v>
      </c>
      <c r="G70">
        <v>3.5</v>
      </c>
      <c r="H70">
        <v>3.3</v>
      </c>
      <c r="J70">
        <v>1.7</v>
      </c>
    </row>
    <row r="71" spans="1:12" x14ac:dyDescent="0.5">
      <c r="E71" s="1">
        <v>9</v>
      </c>
      <c r="F71" s="21" t="s">
        <v>17</v>
      </c>
      <c r="G71">
        <v>7</v>
      </c>
      <c r="H71">
        <v>6.3</v>
      </c>
      <c r="J71">
        <v>2</v>
      </c>
    </row>
    <row r="72" spans="1:12" x14ac:dyDescent="0.5">
      <c r="E72" s="1">
        <v>10</v>
      </c>
      <c r="F72" s="21" t="s">
        <v>17</v>
      </c>
      <c r="G72">
        <v>3.5</v>
      </c>
      <c r="H72">
        <v>4</v>
      </c>
      <c r="J72">
        <v>0.5</v>
      </c>
    </row>
    <row r="73" spans="1:12" x14ac:dyDescent="0.5">
      <c r="E73" s="1">
        <v>11</v>
      </c>
      <c r="F73" s="21" t="s">
        <v>17</v>
      </c>
      <c r="G73">
        <v>6.5</v>
      </c>
      <c r="H73">
        <v>6.4</v>
      </c>
      <c r="J73">
        <v>2.5</v>
      </c>
    </row>
    <row r="74" spans="1:12" x14ac:dyDescent="0.5">
      <c r="E74" s="1">
        <v>12</v>
      </c>
      <c r="F74" s="21" t="s">
        <v>17</v>
      </c>
      <c r="G74">
        <v>6</v>
      </c>
      <c r="H74">
        <v>6.3</v>
      </c>
      <c r="J74">
        <v>1</v>
      </c>
    </row>
    <row r="75" spans="1:12" x14ac:dyDescent="0.5">
      <c r="E75" s="1">
        <v>13</v>
      </c>
      <c r="F75" s="21" t="s">
        <v>17</v>
      </c>
      <c r="G75">
        <v>5.4</v>
      </c>
      <c r="H75">
        <v>4.8</v>
      </c>
      <c r="J75">
        <v>0.75</v>
      </c>
    </row>
    <row r="76" spans="1:12" x14ac:dyDescent="0.5">
      <c r="E76" s="1">
        <v>14</v>
      </c>
      <c r="F76" s="21" t="s">
        <v>17</v>
      </c>
      <c r="G76">
        <v>8.1999999999999993</v>
      </c>
      <c r="H76">
        <v>6.7</v>
      </c>
      <c r="J76">
        <v>1.5</v>
      </c>
    </row>
    <row r="77" spans="1:12" x14ac:dyDescent="0.5">
      <c r="A77" s="1" t="s">
        <v>27</v>
      </c>
      <c r="B77" s="1" t="s">
        <v>22</v>
      </c>
      <c r="C77" s="1" t="s">
        <v>26</v>
      </c>
      <c r="D77" s="1" t="s">
        <v>79</v>
      </c>
      <c r="E77">
        <v>1</v>
      </c>
      <c r="F77" s="21" t="s">
        <v>17</v>
      </c>
      <c r="G77" s="1">
        <v>7</v>
      </c>
      <c r="H77">
        <v>8.4</v>
      </c>
      <c r="J77">
        <v>2.5</v>
      </c>
      <c r="L77" t="s">
        <v>30</v>
      </c>
    </row>
    <row r="78" spans="1:12" x14ac:dyDescent="0.5">
      <c r="E78" s="1">
        <v>2</v>
      </c>
      <c r="F78" s="21" t="s">
        <v>17</v>
      </c>
      <c r="G78" s="1">
        <v>3.4</v>
      </c>
      <c r="H78">
        <v>1.5</v>
      </c>
      <c r="J78">
        <v>2.2000000000000002</v>
      </c>
    </row>
    <row r="79" spans="1:12" x14ac:dyDescent="0.5">
      <c r="E79" s="1">
        <v>3</v>
      </c>
      <c r="F79" s="21" t="s">
        <v>17</v>
      </c>
      <c r="G79" s="1">
        <v>4</v>
      </c>
      <c r="H79">
        <v>4</v>
      </c>
      <c r="J79">
        <v>1.4</v>
      </c>
    </row>
    <row r="80" spans="1:12" x14ac:dyDescent="0.5">
      <c r="E80" s="1">
        <v>4</v>
      </c>
      <c r="F80" s="21" t="s">
        <v>17</v>
      </c>
      <c r="G80" s="1">
        <v>3.4</v>
      </c>
      <c r="H80">
        <v>2.7</v>
      </c>
      <c r="J80">
        <v>0.5</v>
      </c>
    </row>
    <row r="81" spans="1:12" x14ac:dyDescent="0.5">
      <c r="E81" s="1">
        <v>5</v>
      </c>
      <c r="F81" s="21" t="s">
        <v>17</v>
      </c>
      <c r="G81" s="1">
        <v>2.4</v>
      </c>
      <c r="H81">
        <v>2</v>
      </c>
      <c r="J81">
        <v>0.75</v>
      </c>
    </row>
    <row r="82" spans="1:12" x14ac:dyDescent="0.5">
      <c r="E82" s="1">
        <v>6</v>
      </c>
      <c r="F82" s="21" t="s">
        <v>17</v>
      </c>
      <c r="G82" s="1">
        <v>3.6</v>
      </c>
      <c r="H82">
        <v>3.5</v>
      </c>
      <c r="J82">
        <v>1.4</v>
      </c>
    </row>
    <row r="83" spans="1:12" x14ac:dyDescent="0.5">
      <c r="E83" s="1">
        <v>7</v>
      </c>
      <c r="F83" s="21" t="s">
        <v>17</v>
      </c>
      <c r="G83" s="1">
        <v>7.5</v>
      </c>
      <c r="H83">
        <v>6.2</v>
      </c>
      <c r="J83">
        <v>2</v>
      </c>
    </row>
    <row r="84" spans="1:12" x14ac:dyDescent="0.5">
      <c r="E84" s="1">
        <v>8</v>
      </c>
      <c r="F84" s="21" t="s">
        <v>17</v>
      </c>
      <c r="G84" s="1">
        <v>7</v>
      </c>
      <c r="H84">
        <v>6</v>
      </c>
      <c r="J84">
        <v>1.8</v>
      </c>
    </row>
    <row r="85" spans="1:12" x14ac:dyDescent="0.5">
      <c r="E85" s="1">
        <v>9</v>
      </c>
      <c r="F85" s="21" t="s">
        <v>17</v>
      </c>
      <c r="G85" s="1">
        <v>7</v>
      </c>
      <c r="H85">
        <v>6.4</v>
      </c>
      <c r="J85">
        <v>2.5</v>
      </c>
    </row>
    <row r="86" spans="1:12" x14ac:dyDescent="0.5">
      <c r="E86" s="1">
        <v>10</v>
      </c>
      <c r="F86" s="21" t="s">
        <v>17</v>
      </c>
      <c r="G86" s="1">
        <v>5</v>
      </c>
      <c r="H86">
        <v>4.3</v>
      </c>
      <c r="J86">
        <v>1.5</v>
      </c>
    </row>
    <row r="87" spans="1:12" x14ac:dyDescent="0.5">
      <c r="E87" s="1">
        <v>11</v>
      </c>
      <c r="F87" s="21" t="s">
        <v>17</v>
      </c>
      <c r="G87" s="1">
        <v>3.1</v>
      </c>
      <c r="H87">
        <v>3</v>
      </c>
      <c r="J87">
        <v>1.5</v>
      </c>
    </row>
    <row r="88" spans="1:12" x14ac:dyDescent="0.5">
      <c r="E88" s="1">
        <v>12</v>
      </c>
      <c r="F88" s="21" t="s">
        <v>17</v>
      </c>
      <c r="G88" s="1">
        <v>7.5</v>
      </c>
      <c r="H88">
        <v>6.1</v>
      </c>
      <c r="J88">
        <v>1.75</v>
      </c>
    </row>
    <row r="89" spans="1:12" x14ac:dyDescent="0.5">
      <c r="E89" s="1">
        <v>13</v>
      </c>
      <c r="F89" s="21" t="s">
        <v>17</v>
      </c>
      <c r="G89" s="1">
        <v>8</v>
      </c>
      <c r="H89">
        <v>7.1</v>
      </c>
      <c r="J89">
        <v>2.5</v>
      </c>
    </row>
    <row r="90" spans="1:12" x14ac:dyDescent="0.5">
      <c r="E90" s="1">
        <v>14</v>
      </c>
      <c r="F90" s="21" t="s">
        <v>17</v>
      </c>
      <c r="G90" s="1">
        <v>8</v>
      </c>
      <c r="H90">
        <v>9.1</v>
      </c>
      <c r="J90">
        <v>3</v>
      </c>
    </row>
    <row r="91" spans="1:12" x14ac:dyDescent="0.5">
      <c r="E91" s="1">
        <v>15</v>
      </c>
      <c r="F91" s="21" t="s">
        <v>17</v>
      </c>
      <c r="G91" s="1">
        <v>6</v>
      </c>
      <c r="H91">
        <v>8</v>
      </c>
      <c r="J91">
        <v>1.9</v>
      </c>
    </row>
    <row r="92" spans="1:12" x14ac:dyDescent="0.5">
      <c r="E92" s="1">
        <v>16</v>
      </c>
      <c r="F92" s="21" t="s">
        <v>17</v>
      </c>
      <c r="G92" s="1">
        <v>6.5</v>
      </c>
      <c r="H92">
        <v>7.4</v>
      </c>
      <c r="J92">
        <v>1.5</v>
      </c>
    </row>
    <row r="93" spans="1:12" x14ac:dyDescent="0.5">
      <c r="E93" s="1">
        <v>17</v>
      </c>
      <c r="F93" s="21" t="s">
        <v>17</v>
      </c>
      <c r="G93" s="1">
        <v>1.5</v>
      </c>
      <c r="H93">
        <v>1.3</v>
      </c>
      <c r="J93">
        <v>1</v>
      </c>
    </row>
    <row r="94" spans="1:12" x14ac:dyDescent="0.5">
      <c r="A94" t="s">
        <v>32</v>
      </c>
      <c r="B94" t="s">
        <v>13</v>
      </c>
      <c r="C94" t="s">
        <v>26</v>
      </c>
      <c r="D94" s="1" t="s">
        <v>78</v>
      </c>
      <c r="E94" s="1">
        <v>1</v>
      </c>
      <c r="F94" s="21" t="s">
        <v>17</v>
      </c>
      <c r="G94">
        <v>4.2</v>
      </c>
      <c r="H94">
        <v>3.6</v>
      </c>
      <c r="J94">
        <v>1</v>
      </c>
      <c r="L94" t="s">
        <v>31</v>
      </c>
    </row>
    <row r="95" spans="1:12" x14ac:dyDescent="0.5">
      <c r="E95" s="1">
        <v>2</v>
      </c>
      <c r="F95" s="21" t="s">
        <v>17</v>
      </c>
      <c r="G95">
        <v>3.2</v>
      </c>
      <c r="H95">
        <v>2.1</v>
      </c>
      <c r="J95">
        <v>0.4</v>
      </c>
      <c r="L95" t="s">
        <v>33</v>
      </c>
    </row>
    <row r="96" spans="1:12" x14ac:dyDescent="0.5">
      <c r="E96" s="1">
        <v>3</v>
      </c>
      <c r="F96" s="21" t="s">
        <v>17</v>
      </c>
      <c r="G96">
        <v>1.45</v>
      </c>
      <c r="H96">
        <v>1.1000000000000001</v>
      </c>
      <c r="J96">
        <v>0.15</v>
      </c>
    </row>
    <row r="97" spans="1:12" x14ac:dyDescent="0.5">
      <c r="E97" s="1">
        <v>4</v>
      </c>
      <c r="F97" s="21" t="s">
        <v>17</v>
      </c>
      <c r="G97">
        <v>1.7</v>
      </c>
      <c r="H97">
        <v>1.8</v>
      </c>
      <c r="J97">
        <v>0.2</v>
      </c>
    </row>
    <row r="98" spans="1:12" x14ac:dyDescent="0.5">
      <c r="E98" s="1">
        <v>5</v>
      </c>
      <c r="F98" s="21" t="s">
        <v>17</v>
      </c>
      <c r="G98">
        <v>3.6</v>
      </c>
      <c r="H98">
        <v>2.8</v>
      </c>
      <c r="J98">
        <v>1</v>
      </c>
    </row>
    <row r="99" spans="1:12" x14ac:dyDescent="0.5">
      <c r="E99" s="1">
        <v>6</v>
      </c>
      <c r="F99" s="21" t="s">
        <v>18</v>
      </c>
      <c r="G99">
        <v>3.8</v>
      </c>
      <c r="H99">
        <v>3.6</v>
      </c>
      <c r="J99">
        <v>2</v>
      </c>
    </row>
    <row r="100" spans="1:12" x14ac:dyDescent="0.5">
      <c r="E100" s="1">
        <v>7</v>
      </c>
      <c r="F100" s="21" t="s">
        <v>17</v>
      </c>
      <c r="G100">
        <v>3.5</v>
      </c>
      <c r="H100">
        <v>2.9</v>
      </c>
      <c r="J100">
        <v>0.75</v>
      </c>
    </row>
    <row r="101" spans="1:12" x14ac:dyDescent="0.5">
      <c r="E101" s="1">
        <v>8</v>
      </c>
      <c r="F101" s="21" t="s">
        <v>18</v>
      </c>
      <c r="G101">
        <v>2.7</v>
      </c>
      <c r="H101">
        <v>3.2</v>
      </c>
      <c r="J101">
        <v>3</v>
      </c>
    </row>
    <row r="102" spans="1:12" x14ac:dyDescent="0.5">
      <c r="E102" s="1">
        <v>9</v>
      </c>
      <c r="F102" s="21" t="s">
        <v>17</v>
      </c>
      <c r="G102">
        <v>3.9</v>
      </c>
      <c r="H102">
        <v>2.5</v>
      </c>
      <c r="J102">
        <v>0.75</v>
      </c>
    </row>
    <row r="103" spans="1:12" x14ac:dyDescent="0.5">
      <c r="E103" s="1">
        <v>10</v>
      </c>
      <c r="F103" s="21" t="s">
        <v>17</v>
      </c>
      <c r="G103">
        <v>2</v>
      </c>
      <c r="H103">
        <v>0.5</v>
      </c>
      <c r="J103">
        <v>1</v>
      </c>
    </row>
    <row r="104" spans="1:12" x14ac:dyDescent="0.5">
      <c r="E104" s="1">
        <v>11</v>
      </c>
      <c r="F104" s="21" t="s">
        <v>17</v>
      </c>
      <c r="G104">
        <v>3.9</v>
      </c>
      <c r="H104">
        <v>3.4</v>
      </c>
      <c r="J104">
        <v>0.5</v>
      </c>
    </row>
    <row r="105" spans="1:12" x14ac:dyDescent="0.5">
      <c r="E105" s="1">
        <v>12</v>
      </c>
      <c r="F105" s="21" t="s">
        <v>17</v>
      </c>
      <c r="G105">
        <v>1.8</v>
      </c>
      <c r="H105">
        <v>1.2</v>
      </c>
      <c r="J105">
        <v>0.4</v>
      </c>
    </row>
    <row r="106" spans="1:12" x14ac:dyDescent="0.5">
      <c r="E106" s="1">
        <v>13</v>
      </c>
      <c r="F106" s="21" t="s">
        <v>17</v>
      </c>
      <c r="G106">
        <v>2.5</v>
      </c>
      <c r="H106">
        <v>3</v>
      </c>
      <c r="J106">
        <v>0.6</v>
      </c>
    </row>
    <row r="107" spans="1:12" x14ac:dyDescent="0.5">
      <c r="E107">
        <v>14</v>
      </c>
      <c r="F107" s="21" t="s">
        <v>17</v>
      </c>
      <c r="G107">
        <v>4.0999999999999996</v>
      </c>
      <c r="H107">
        <v>3.2</v>
      </c>
      <c r="J107">
        <v>1</v>
      </c>
    </row>
    <row r="108" spans="1:12" x14ac:dyDescent="0.5">
      <c r="A108" s="1" t="s">
        <v>32</v>
      </c>
      <c r="B108" s="10" t="s">
        <v>23</v>
      </c>
      <c r="C108" s="1" t="s">
        <v>26</v>
      </c>
      <c r="D108" s="1" t="s">
        <v>78</v>
      </c>
      <c r="E108">
        <v>1</v>
      </c>
      <c r="F108" s="21" t="s">
        <v>17</v>
      </c>
      <c r="G108">
        <v>3.2</v>
      </c>
      <c r="H108">
        <v>3.4</v>
      </c>
      <c r="J108">
        <v>0.75</v>
      </c>
      <c r="L108" t="s">
        <v>34</v>
      </c>
    </row>
    <row r="109" spans="1:12" x14ac:dyDescent="0.5">
      <c r="E109" s="1">
        <v>2</v>
      </c>
      <c r="F109" s="21" t="s">
        <v>17</v>
      </c>
      <c r="G109">
        <v>2.6</v>
      </c>
      <c r="H109">
        <v>2.7</v>
      </c>
      <c r="J109">
        <v>0.75</v>
      </c>
    </row>
    <row r="110" spans="1:12" x14ac:dyDescent="0.5">
      <c r="E110" s="1">
        <v>3</v>
      </c>
      <c r="F110" s="21" t="s">
        <v>17</v>
      </c>
      <c r="G110">
        <v>3</v>
      </c>
      <c r="H110">
        <v>2.8</v>
      </c>
      <c r="J110">
        <v>0.5</v>
      </c>
    </row>
    <row r="111" spans="1:12" x14ac:dyDescent="0.5">
      <c r="E111" s="1">
        <v>4</v>
      </c>
      <c r="F111" s="21" t="s">
        <v>17</v>
      </c>
      <c r="G111">
        <v>2</v>
      </c>
      <c r="H111">
        <v>1.7</v>
      </c>
      <c r="J111">
        <v>0.4</v>
      </c>
    </row>
    <row r="112" spans="1:12" x14ac:dyDescent="0.5">
      <c r="E112" s="1">
        <v>5</v>
      </c>
      <c r="F112" s="21" t="s">
        <v>17</v>
      </c>
      <c r="G112">
        <v>3.2</v>
      </c>
      <c r="H112">
        <v>3</v>
      </c>
      <c r="J112">
        <v>0.7</v>
      </c>
    </row>
    <row r="113" spans="1:12" x14ac:dyDescent="0.5">
      <c r="E113" s="1">
        <v>6</v>
      </c>
      <c r="F113" s="21" t="s">
        <v>17</v>
      </c>
      <c r="G113">
        <v>3</v>
      </c>
      <c r="H113">
        <v>2.2000000000000002</v>
      </c>
      <c r="J113">
        <v>1</v>
      </c>
    </row>
    <row r="114" spans="1:12" x14ac:dyDescent="0.5">
      <c r="E114" s="1">
        <v>7</v>
      </c>
      <c r="F114" s="21" t="s">
        <v>17</v>
      </c>
      <c r="G114">
        <v>2.2000000000000002</v>
      </c>
      <c r="H114">
        <v>1.3</v>
      </c>
      <c r="J114">
        <v>1.1000000000000001</v>
      </c>
    </row>
    <row r="115" spans="1:12" x14ac:dyDescent="0.5">
      <c r="E115" s="1">
        <v>8</v>
      </c>
      <c r="F115" s="21" t="s">
        <v>17</v>
      </c>
      <c r="G115">
        <v>3.2</v>
      </c>
      <c r="H115">
        <v>1.7</v>
      </c>
      <c r="J115">
        <v>0.6</v>
      </c>
    </row>
    <row r="116" spans="1:12" x14ac:dyDescent="0.5">
      <c r="E116" s="1">
        <v>9</v>
      </c>
      <c r="F116" s="21" t="s">
        <v>17</v>
      </c>
      <c r="G116">
        <v>2.8</v>
      </c>
      <c r="H116">
        <v>1.6</v>
      </c>
      <c r="J116">
        <v>0.5</v>
      </c>
    </row>
    <row r="117" spans="1:12" x14ac:dyDescent="0.5">
      <c r="E117" s="1">
        <v>10</v>
      </c>
      <c r="F117" s="21" t="s">
        <v>17</v>
      </c>
      <c r="G117">
        <v>2.6</v>
      </c>
      <c r="H117">
        <v>2.2000000000000002</v>
      </c>
      <c r="J117">
        <v>0.6</v>
      </c>
    </row>
    <row r="118" spans="1:12" x14ac:dyDescent="0.5">
      <c r="E118" s="1">
        <v>11</v>
      </c>
      <c r="F118" s="21" t="s">
        <v>17</v>
      </c>
      <c r="G118">
        <v>3</v>
      </c>
      <c r="H118">
        <v>2.8</v>
      </c>
      <c r="J118">
        <v>0.6</v>
      </c>
    </row>
    <row r="119" spans="1:12" x14ac:dyDescent="0.5">
      <c r="E119" s="1">
        <v>12</v>
      </c>
      <c r="F119" s="21" t="s">
        <v>18</v>
      </c>
      <c r="G119">
        <v>3.5</v>
      </c>
      <c r="H119">
        <v>2.2999999999999998</v>
      </c>
      <c r="J119">
        <v>2.5</v>
      </c>
      <c r="L119" t="s">
        <v>35</v>
      </c>
    </row>
    <row r="120" spans="1:12" x14ac:dyDescent="0.5">
      <c r="E120" s="1">
        <v>13</v>
      </c>
      <c r="F120" s="21" t="s">
        <v>17</v>
      </c>
      <c r="G120">
        <v>2.2999999999999998</v>
      </c>
      <c r="H120">
        <v>1.9</v>
      </c>
      <c r="J120">
        <v>0.6</v>
      </c>
    </row>
    <row r="121" spans="1:12" x14ac:dyDescent="0.5">
      <c r="E121" s="1">
        <v>14</v>
      </c>
      <c r="F121" s="21" t="s">
        <v>17</v>
      </c>
      <c r="G121">
        <v>3.7</v>
      </c>
      <c r="H121">
        <v>4</v>
      </c>
      <c r="J121">
        <v>1.4</v>
      </c>
    </row>
    <row r="122" spans="1:12" x14ac:dyDescent="0.5">
      <c r="E122" s="1">
        <v>15</v>
      </c>
      <c r="F122" s="21" t="s">
        <v>17</v>
      </c>
      <c r="G122">
        <v>3.9</v>
      </c>
      <c r="H122">
        <v>3.8</v>
      </c>
      <c r="J122">
        <v>1.5</v>
      </c>
    </row>
    <row r="123" spans="1:12" x14ac:dyDescent="0.5">
      <c r="A123" s="1" t="s">
        <v>32</v>
      </c>
      <c r="B123" s="10" t="s">
        <v>22</v>
      </c>
      <c r="C123" s="1" t="s">
        <v>26</v>
      </c>
      <c r="D123" s="1" t="s">
        <v>78</v>
      </c>
      <c r="E123">
        <v>1</v>
      </c>
      <c r="F123" s="21" t="s">
        <v>17</v>
      </c>
      <c r="G123">
        <v>1.3</v>
      </c>
      <c r="H123">
        <v>1.4</v>
      </c>
      <c r="J123">
        <v>0.5</v>
      </c>
      <c r="L123" t="s">
        <v>36</v>
      </c>
    </row>
    <row r="124" spans="1:12" x14ac:dyDescent="0.5">
      <c r="E124" s="1">
        <v>2</v>
      </c>
      <c r="F124" s="21" t="s">
        <v>17</v>
      </c>
      <c r="G124">
        <v>2.2000000000000002</v>
      </c>
      <c r="H124">
        <v>2.1</v>
      </c>
      <c r="J124">
        <v>0.75</v>
      </c>
    </row>
    <row r="125" spans="1:12" x14ac:dyDescent="0.5">
      <c r="E125" s="1">
        <v>3</v>
      </c>
      <c r="F125" s="21" t="s">
        <v>17</v>
      </c>
      <c r="G125">
        <v>1.9</v>
      </c>
      <c r="H125">
        <v>2.6</v>
      </c>
      <c r="J125">
        <v>0.5</v>
      </c>
    </row>
    <row r="126" spans="1:12" x14ac:dyDescent="0.5">
      <c r="E126" s="1">
        <v>4</v>
      </c>
      <c r="F126" s="21" t="s">
        <v>17</v>
      </c>
      <c r="G126">
        <v>3.2</v>
      </c>
      <c r="H126">
        <v>2.7</v>
      </c>
      <c r="J126">
        <v>0.9</v>
      </c>
    </row>
    <row r="127" spans="1:12" x14ac:dyDescent="0.5">
      <c r="E127" s="1">
        <v>5</v>
      </c>
      <c r="F127" s="21" t="s">
        <v>17</v>
      </c>
      <c r="G127">
        <v>2.7</v>
      </c>
      <c r="H127">
        <v>2.6</v>
      </c>
      <c r="J127">
        <v>0.5</v>
      </c>
    </row>
    <row r="128" spans="1:12" x14ac:dyDescent="0.5">
      <c r="E128" s="1">
        <v>6</v>
      </c>
      <c r="F128" s="21" t="s">
        <v>17</v>
      </c>
      <c r="G128">
        <v>2.6</v>
      </c>
      <c r="H128">
        <v>3.1</v>
      </c>
      <c r="J128">
        <v>0.5</v>
      </c>
    </row>
    <row r="129" spans="1:12" x14ac:dyDescent="0.5">
      <c r="E129" s="1">
        <v>7</v>
      </c>
      <c r="F129" s="21" t="s">
        <v>17</v>
      </c>
      <c r="G129">
        <v>2.2000000000000002</v>
      </c>
      <c r="H129">
        <v>2.2999999999999998</v>
      </c>
      <c r="J129">
        <v>0.7</v>
      </c>
    </row>
    <row r="130" spans="1:12" x14ac:dyDescent="0.5">
      <c r="E130" s="1">
        <v>8</v>
      </c>
      <c r="F130" s="21" t="s">
        <v>17</v>
      </c>
      <c r="G130">
        <v>2</v>
      </c>
      <c r="H130">
        <v>3.2</v>
      </c>
      <c r="J130">
        <v>0.9</v>
      </c>
    </row>
    <row r="131" spans="1:12" x14ac:dyDescent="0.5">
      <c r="A131" t="s">
        <v>38</v>
      </c>
      <c r="B131" t="s">
        <v>22</v>
      </c>
      <c r="C131" t="s">
        <v>26</v>
      </c>
      <c r="D131" s="1" t="s">
        <v>78</v>
      </c>
      <c r="E131" s="1">
        <v>1</v>
      </c>
      <c r="F131" s="21" t="s">
        <v>18</v>
      </c>
      <c r="G131">
        <v>2.8</v>
      </c>
      <c r="H131">
        <v>4.2</v>
      </c>
      <c r="J131" s="11" t="s">
        <v>39</v>
      </c>
      <c r="L131" t="s">
        <v>37</v>
      </c>
    </row>
    <row r="132" spans="1:12" x14ac:dyDescent="0.5">
      <c r="E132" s="1">
        <v>2</v>
      </c>
      <c r="F132" s="21" t="s">
        <v>18</v>
      </c>
      <c r="G132">
        <v>3</v>
      </c>
      <c r="H132">
        <v>2.9</v>
      </c>
      <c r="J132" s="11" t="s">
        <v>39</v>
      </c>
      <c r="L132" t="s">
        <v>42</v>
      </c>
    </row>
    <row r="133" spans="1:12" x14ac:dyDescent="0.5">
      <c r="E133" s="1">
        <v>3</v>
      </c>
      <c r="F133" s="21" t="s">
        <v>18</v>
      </c>
      <c r="G133">
        <v>3.9</v>
      </c>
      <c r="H133">
        <v>2.7</v>
      </c>
      <c r="J133" s="11" t="s">
        <v>39</v>
      </c>
    </row>
    <row r="134" spans="1:12" x14ac:dyDescent="0.5">
      <c r="E134" s="1">
        <v>4</v>
      </c>
      <c r="F134" s="21" t="s">
        <v>18</v>
      </c>
      <c r="G134">
        <v>4.2</v>
      </c>
      <c r="H134">
        <v>5.7</v>
      </c>
      <c r="J134" s="11" t="s">
        <v>39</v>
      </c>
    </row>
    <row r="135" spans="1:12" x14ac:dyDescent="0.5">
      <c r="A135" s="1" t="s">
        <v>38</v>
      </c>
      <c r="B135" s="1" t="s">
        <v>23</v>
      </c>
      <c r="C135" s="1" t="s">
        <v>26</v>
      </c>
      <c r="D135" s="1" t="s">
        <v>78</v>
      </c>
      <c r="E135">
        <v>1</v>
      </c>
      <c r="F135" s="21" t="s">
        <v>18</v>
      </c>
      <c r="G135">
        <v>5</v>
      </c>
      <c r="H135">
        <v>3.4</v>
      </c>
      <c r="J135" s="11" t="s">
        <v>39</v>
      </c>
      <c r="L135" t="s">
        <v>40</v>
      </c>
    </row>
    <row r="136" spans="1:12" x14ac:dyDescent="0.5">
      <c r="E136">
        <v>2</v>
      </c>
      <c r="F136" s="21" t="s">
        <v>18</v>
      </c>
      <c r="G136">
        <v>5.3</v>
      </c>
      <c r="H136">
        <v>4.5</v>
      </c>
      <c r="J136" s="11" t="s">
        <v>39</v>
      </c>
      <c r="L136" s="1" t="s">
        <v>42</v>
      </c>
    </row>
    <row r="137" spans="1:12" x14ac:dyDescent="0.5">
      <c r="E137">
        <v>3</v>
      </c>
      <c r="F137" s="21" t="s">
        <v>18</v>
      </c>
      <c r="G137">
        <v>5</v>
      </c>
      <c r="H137">
        <v>5</v>
      </c>
      <c r="J137" s="11" t="s">
        <v>39</v>
      </c>
    </row>
    <row r="138" spans="1:12" x14ac:dyDescent="0.5">
      <c r="A138" s="1" t="s">
        <v>38</v>
      </c>
      <c r="B138" s="1" t="s">
        <v>13</v>
      </c>
      <c r="C138" s="1" t="s">
        <v>26</v>
      </c>
      <c r="D138" s="1" t="s">
        <v>78</v>
      </c>
      <c r="E138">
        <v>1</v>
      </c>
      <c r="F138" s="21" t="s">
        <v>18</v>
      </c>
      <c r="G138">
        <v>1</v>
      </c>
      <c r="H138">
        <v>0.5</v>
      </c>
      <c r="J138" s="11" t="s">
        <v>39</v>
      </c>
      <c r="L138" t="s">
        <v>43</v>
      </c>
    </row>
    <row r="139" spans="1:12" x14ac:dyDescent="0.5">
      <c r="E139" s="1">
        <v>2</v>
      </c>
      <c r="F139" s="21" t="s">
        <v>18</v>
      </c>
      <c r="G139">
        <v>2</v>
      </c>
      <c r="H139">
        <v>1.3</v>
      </c>
      <c r="J139" s="11" t="s">
        <v>39</v>
      </c>
      <c r="L139" s="1" t="s">
        <v>42</v>
      </c>
    </row>
    <row r="140" spans="1:12" x14ac:dyDescent="0.5">
      <c r="E140" s="1">
        <v>3</v>
      </c>
      <c r="F140" s="21" t="s">
        <v>18</v>
      </c>
      <c r="G140">
        <v>2.6</v>
      </c>
      <c r="H140">
        <v>1.1000000000000001</v>
      </c>
      <c r="J140" s="11" t="s">
        <v>39</v>
      </c>
    </row>
    <row r="141" spans="1:12" x14ac:dyDescent="0.5">
      <c r="E141" s="1">
        <v>4</v>
      </c>
      <c r="F141" s="21" t="s">
        <v>18</v>
      </c>
      <c r="G141">
        <v>1.9</v>
      </c>
      <c r="H141">
        <v>1.1000000000000001</v>
      </c>
      <c r="J141" s="11" t="s">
        <v>39</v>
      </c>
    </row>
    <row r="142" spans="1:12" x14ac:dyDescent="0.5">
      <c r="E142" s="1">
        <v>5</v>
      </c>
      <c r="F142" s="21" t="s">
        <v>18</v>
      </c>
      <c r="G142">
        <v>4.7</v>
      </c>
      <c r="H142">
        <v>9.6999999999999993</v>
      </c>
      <c r="J142" s="11" t="s">
        <v>39</v>
      </c>
    </row>
    <row r="143" spans="1:12" x14ac:dyDescent="0.5">
      <c r="E143" s="1">
        <v>6</v>
      </c>
      <c r="F143" s="21" t="s">
        <v>18</v>
      </c>
      <c r="G143">
        <v>4.5</v>
      </c>
      <c r="H143">
        <v>7.5</v>
      </c>
      <c r="J143" s="11" t="s">
        <v>39</v>
      </c>
    </row>
    <row r="144" spans="1:12" x14ac:dyDescent="0.5">
      <c r="A144" s="1" t="s">
        <v>41</v>
      </c>
      <c r="B144" s="1" t="s">
        <v>13</v>
      </c>
      <c r="C144" s="1" t="s">
        <v>47</v>
      </c>
      <c r="D144" s="1" t="s">
        <v>79</v>
      </c>
      <c r="E144">
        <v>1</v>
      </c>
      <c r="F144" s="21" t="s">
        <v>17</v>
      </c>
      <c r="G144">
        <v>1.2</v>
      </c>
      <c r="I144" s="13">
        <v>1.9</v>
      </c>
      <c r="J144">
        <v>0.8</v>
      </c>
      <c r="L144" t="s">
        <v>44</v>
      </c>
    </row>
    <row r="145" spans="5:12" x14ac:dyDescent="0.5">
      <c r="E145" s="1">
        <v>2</v>
      </c>
      <c r="F145" s="21" t="s">
        <v>17</v>
      </c>
      <c r="G145">
        <v>1.05</v>
      </c>
      <c r="I145" s="13">
        <v>1.2</v>
      </c>
      <c r="J145">
        <v>0.6</v>
      </c>
      <c r="L145" t="s">
        <v>45</v>
      </c>
    </row>
    <row r="146" spans="5:12" x14ac:dyDescent="0.5">
      <c r="E146" s="1">
        <v>3</v>
      </c>
      <c r="F146" s="21" t="s">
        <v>17</v>
      </c>
      <c r="G146">
        <v>1.25</v>
      </c>
      <c r="I146" s="13">
        <v>4.4000000000000004</v>
      </c>
      <c r="J146">
        <v>1.3</v>
      </c>
    </row>
    <row r="147" spans="5:12" x14ac:dyDescent="0.5">
      <c r="E147" s="1">
        <v>4</v>
      </c>
      <c r="F147" s="21" t="s">
        <v>17</v>
      </c>
      <c r="G147">
        <v>1</v>
      </c>
      <c r="I147" s="13">
        <v>1.7</v>
      </c>
      <c r="J147">
        <v>0.5</v>
      </c>
    </row>
    <row r="148" spans="5:12" x14ac:dyDescent="0.5">
      <c r="E148" s="1">
        <v>5</v>
      </c>
      <c r="F148" s="21" t="s">
        <v>17</v>
      </c>
      <c r="G148">
        <v>1.25</v>
      </c>
      <c r="I148" s="13">
        <v>1.7</v>
      </c>
      <c r="J148">
        <v>0.3</v>
      </c>
    </row>
    <row r="149" spans="5:12" x14ac:dyDescent="0.5">
      <c r="E149" s="1">
        <v>6</v>
      </c>
      <c r="F149" s="21" t="s">
        <v>17</v>
      </c>
      <c r="G149">
        <v>1.2</v>
      </c>
      <c r="I149" s="13">
        <v>3.2</v>
      </c>
      <c r="J149">
        <v>1</v>
      </c>
    </row>
    <row r="150" spans="5:12" x14ac:dyDescent="0.5">
      <c r="E150" s="1">
        <v>7</v>
      </c>
      <c r="F150" s="21" t="s">
        <v>17</v>
      </c>
      <c r="G150">
        <v>1.25</v>
      </c>
      <c r="I150" s="13">
        <v>4</v>
      </c>
      <c r="J150">
        <v>1.5</v>
      </c>
    </row>
    <row r="151" spans="5:12" x14ac:dyDescent="0.5">
      <c r="E151" s="1">
        <v>8</v>
      </c>
      <c r="F151" s="21" t="s">
        <v>18</v>
      </c>
      <c r="G151">
        <v>2.21</v>
      </c>
      <c r="H151" s="14">
        <v>2.2000000000000002</v>
      </c>
      <c r="I151" s="14"/>
      <c r="J151" s="14">
        <v>3.16</v>
      </c>
    </row>
    <row r="152" spans="5:12" x14ac:dyDescent="0.5">
      <c r="E152" s="1">
        <v>9</v>
      </c>
      <c r="F152" s="21" t="s">
        <v>18</v>
      </c>
      <c r="G152">
        <v>1.33</v>
      </c>
      <c r="I152" s="13">
        <v>1.7</v>
      </c>
      <c r="J152" s="14">
        <v>1.6</v>
      </c>
    </row>
    <row r="153" spans="5:12" x14ac:dyDescent="0.5">
      <c r="E153" s="1">
        <v>10</v>
      </c>
      <c r="F153" s="21" t="s">
        <v>18</v>
      </c>
      <c r="G153">
        <v>1.3</v>
      </c>
      <c r="I153" s="13">
        <v>1.9</v>
      </c>
      <c r="J153" s="14">
        <v>0.4</v>
      </c>
    </row>
    <row r="154" spans="5:12" x14ac:dyDescent="0.5">
      <c r="E154" s="12">
        <v>11</v>
      </c>
      <c r="F154" s="21" t="s">
        <v>17</v>
      </c>
      <c r="G154">
        <v>0.95</v>
      </c>
      <c r="I154" s="13">
        <v>1.75</v>
      </c>
      <c r="J154" s="1">
        <v>0.3</v>
      </c>
      <c r="L154" s="12" t="s">
        <v>46</v>
      </c>
    </row>
    <row r="155" spans="5:12" x14ac:dyDescent="0.5">
      <c r="E155" s="12">
        <v>12</v>
      </c>
      <c r="F155" s="21" t="s">
        <v>17</v>
      </c>
      <c r="G155" s="1">
        <v>0.95</v>
      </c>
      <c r="I155" s="13">
        <v>1.75</v>
      </c>
      <c r="J155" s="1">
        <v>0.3</v>
      </c>
    </row>
    <row r="156" spans="5:12" x14ac:dyDescent="0.5">
      <c r="E156" s="12">
        <v>13</v>
      </c>
      <c r="F156" s="21" t="s">
        <v>17</v>
      </c>
      <c r="G156" s="1">
        <v>0.95</v>
      </c>
      <c r="I156" s="13">
        <v>1.75</v>
      </c>
      <c r="J156" s="1">
        <v>0.3</v>
      </c>
      <c r="L156" s="13" t="s">
        <v>48</v>
      </c>
    </row>
    <row r="157" spans="5:12" x14ac:dyDescent="0.5">
      <c r="E157" s="12">
        <v>14</v>
      </c>
      <c r="F157" s="21" t="s">
        <v>17</v>
      </c>
      <c r="G157" s="1">
        <v>0.95</v>
      </c>
      <c r="I157" s="13">
        <v>1.75</v>
      </c>
      <c r="J157" s="1">
        <v>0.3</v>
      </c>
    </row>
    <row r="158" spans="5:12" x14ac:dyDescent="0.5">
      <c r="E158" s="12">
        <v>15</v>
      </c>
      <c r="F158" s="21" t="s">
        <v>17</v>
      </c>
      <c r="G158" s="1">
        <v>0.95</v>
      </c>
      <c r="I158" s="13">
        <v>1.75</v>
      </c>
      <c r="J158" s="1">
        <v>0.3</v>
      </c>
    </row>
    <row r="159" spans="5:12" x14ac:dyDescent="0.5">
      <c r="E159" s="12">
        <v>16</v>
      </c>
      <c r="F159" s="21" t="s">
        <v>17</v>
      </c>
      <c r="G159" s="1">
        <v>0.95</v>
      </c>
      <c r="I159" s="13">
        <v>1.75</v>
      </c>
      <c r="J159" s="1">
        <v>0.3</v>
      </c>
    </row>
    <row r="160" spans="5:12" x14ac:dyDescent="0.5">
      <c r="E160" s="12">
        <v>17</v>
      </c>
      <c r="F160" s="21" t="s">
        <v>17</v>
      </c>
      <c r="G160" s="1">
        <v>0.95</v>
      </c>
      <c r="I160" s="13">
        <v>1.75</v>
      </c>
      <c r="J160" s="1">
        <v>0.3</v>
      </c>
    </row>
    <row r="161" spans="1:12" x14ac:dyDescent="0.5">
      <c r="E161" s="12">
        <v>18</v>
      </c>
      <c r="F161" s="21" t="s">
        <v>17</v>
      </c>
      <c r="G161" s="1">
        <v>0.95</v>
      </c>
      <c r="I161" s="13">
        <v>1.75</v>
      </c>
      <c r="J161" s="1">
        <v>0.3</v>
      </c>
    </row>
    <row r="162" spans="1:12" x14ac:dyDescent="0.5">
      <c r="E162" s="12">
        <v>19</v>
      </c>
      <c r="F162" s="21" t="s">
        <v>17</v>
      </c>
      <c r="G162" s="1">
        <v>0.95</v>
      </c>
      <c r="I162" s="13">
        <v>1.75</v>
      </c>
      <c r="J162" s="1">
        <v>0.3</v>
      </c>
    </row>
    <row r="163" spans="1:12" x14ac:dyDescent="0.5">
      <c r="E163" s="12">
        <v>20</v>
      </c>
      <c r="F163" s="21" t="s">
        <v>17</v>
      </c>
      <c r="G163" s="1">
        <v>0.95</v>
      </c>
      <c r="I163" s="13">
        <v>1.75</v>
      </c>
      <c r="J163" s="1">
        <v>0.3</v>
      </c>
    </row>
    <row r="164" spans="1:12" x14ac:dyDescent="0.5">
      <c r="E164" s="12">
        <v>21</v>
      </c>
      <c r="F164" s="21" t="s">
        <v>17</v>
      </c>
      <c r="G164" s="1">
        <v>0.95</v>
      </c>
      <c r="I164" s="13">
        <v>1.75</v>
      </c>
      <c r="J164" s="1">
        <v>0.3</v>
      </c>
    </row>
    <row r="165" spans="1:12" x14ac:dyDescent="0.5">
      <c r="E165" s="12">
        <v>22</v>
      </c>
      <c r="F165" s="21" t="s">
        <v>17</v>
      </c>
      <c r="G165" s="1">
        <v>0.95</v>
      </c>
      <c r="I165" s="13">
        <v>1.75</v>
      </c>
      <c r="J165" s="1">
        <v>0.3</v>
      </c>
    </row>
    <row r="166" spans="1:12" x14ac:dyDescent="0.5">
      <c r="A166" s="1" t="s">
        <v>41</v>
      </c>
      <c r="B166" s="1" t="s">
        <v>23</v>
      </c>
      <c r="C166" s="1" t="s">
        <v>47</v>
      </c>
      <c r="D166" s="1" t="s">
        <v>79</v>
      </c>
      <c r="E166" s="14">
        <v>1</v>
      </c>
      <c r="F166" s="26" t="s">
        <v>18</v>
      </c>
      <c r="G166">
        <v>2.2000000000000002</v>
      </c>
      <c r="H166" s="14">
        <v>3.5</v>
      </c>
      <c r="I166" s="14"/>
      <c r="J166" s="14">
        <v>1.88</v>
      </c>
      <c r="L166" t="s">
        <v>49</v>
      </c>
    </row>
    <row r="167" spans="1:12" x14ac:dyDescent="0.5">
      <c r="E167" s="17">
        <v>2</v>
      </c>
      <c r="F167" s="26" t="s">
        <v>18</v>
      </c>
      <c r="G167">
        <v>2.1</v>
      </c>
      <c r="H167" s="14">
        <v>2.5</v>
      </c>
      <c r="I167" s="14"/>
      <c r="J167" s="14">
        <v>1.5</v>
      </c>
      <c r="L167" t="s">
        <v>50</v>
      </c>
    </row>
    <row r="168" spans="1:12" x14ac:dyDescent="0.5">
      <c r="E168" s="17">
        <v>3</v>
      </c>
      <c r="F168" s="26" t="s">
        <v>18</v>
      </c>
      <c r="G168">
        <v>2.1</v>
      </c>
      <c r="H168" s="14">
        <v>2.7</v>
      </c>
      <c r="I168" s="14"/>
      <c r="J168" s="14">
        <v>1.65</v>
      </c>
    </row>
    <row r="169" spans="1:12" x14ac:dyDescent="0.5">
      <c r="E169" s="14">
        <v>4</v>
      </c>
      <c r="F169" s="26" t="s">
        <v>17</v>
      </c>
      <c r="G169">
        <v>1</v>
      </c>
      <c r="I169" s="13">
        <v>1.5</v>
      </c>
      <c r="J169" s="14">
        <v>0.4</v>
      </c>
    </row>
    <row r="170" spans="1:12" x14ac:dyDescent="0.5">
      <c r="E170" s="14">
        <v>5</v>
      </c>
      <c r="F170" s="26" t="s">
        <v>17</v>
      </c>
      <c r="G170">
        <v>0.7</v>
      </c>
      <c r="I170" s="13">
        <v>1.7</v>
      </c>
      <c r="J170" s="14">
        <v>0.2</v>
      </c>
    </row>
    <row r="171" spans="1:12" x14ac:dyDescent="0.5">
      <c r="E171" s="14">
        <v>6</v>
      </c>
      <c r="F171" s="26" t="s">
        <v>17</v>
      </c>
      <c r="G171">
        <v>0.7</v>
      </c>
      <c r="I171" s="13">
        <v>0.6</v>
      </c>
      <c r="J171" s="14">
        <v>0.3</v>
      </c>
    </row>
    <row r="172" spans="1:12" x14ac:dyDescent="0.5">
      <c r="E172" s="17">
        <v>7</v>
      </c>
      <c r="F172" s="26" t="s">
        <v>18</v>
      </c>
      <c r="G172">
        <v>1.9</v>
      </c>
      <c r="H172" s="14">
        <v>2.6</v>
      </c>
      <c r="I172" s="14"/>
      <c r="J172" s="14">
        <v>3.2</v>
      </c>
    </row>
    <row r="173" spans="1:12" x14ac:dyDescent="0.5">
      <c r="E173" s="17">
        <v>8</v>
      </c>
      <c r="F173" s="26" t="s">
        <v>18</v>
      </c>
      <c r="G173">
        <v>1.55</v>
      </c>
      <c r="H173" s="14">
        <v>1.1000000000000001</v>
      </c>
      <c r="I173" s="14"/>
      <c r="J173" s="14">
        <v>2</v>
      </c>
    </row>
    <row r="174" spans="1:12" x14ac:dyDescent="0.5">
      <c r="E174" s="14">
        <v>9</v>
      </c>
      <c r="F174" s="26" t="s">
        <v>18</v>
      </c>
      <c r="G174">
        <v>1.25</v>
      </c>
      <c r="H174" s="14">
        <v>2.8</v>
      </c>
      <c r="I174" s="14"/>
      <c r="J174" s="14">
        <v>2.6</v>
      </c>
    </row>
    <row r="175" spans="1:12" x14ac:dyDescent="0.5">
      <c r="E175" s="14">
        <v>10</v>
      </c>
      <c r="F175" s="26" t="s">
        <v>17</v>
      </c>
      <c r="G175">
        <v>1</v>
      </c>
      <c r="I175" s="13">
        <v>2.2000000000000002</v>
      </c>
      <c r="J175" s="14">
        <v>1</v>
      </c>
    </row>
    <row r="176" spans="1:12" x14ac:dyDescent="0.5">
      <c r="E176" s="14">
        <v>11</v>
      </c>
      <c r="F176" s="26" t="s">
        <v>17</v>
      </c>
      <c r="G176">
        <v>0.9</v>
      </c>
      <c r="I176" s="13">
        <v>1.9</v>
      </c>
      <c r="J176" s="14">
        <v>0.5</v>
      </c>
    </row>
    <row r="177" spans="1:12" x14ac:dyDescent="0.5">
      <c r="E177" s="14">
        <v>12</v>
      </c>
      <c r="F177" s="26" t="s">
        <v>17</v>
      </c>
      <c r="G177">
        <v>0.6</v>
      </c>
      <c r="I177" s="13">
        <v>1.3</v>
      </c>
      <c r="J177" s="14">
        <v>0.3</v>
      </c>
    </row>
    <row r="178" spans="1:12" x14ac:dyDescent="0.5">
      <c r="E178" s="14">
        <v>13</v>
      </c>
      <c r="F178" s="26" t="s">
        <v>17</v>
      </c>
      <c r="G178">
        <v>0.8</v>
      </c>
      <c r="I178" s="13">
        <v>1.1000000000000001</v>
      </c>
      <c r="J178" s="14">
        <v>0.3</v>
      </c>
    </row>
    <row r="179" spans="1:12" x14ac:dyDescent="0.5">
      <c r="E179" s="14">
        <v>14</v>
      </c>
      <c r="F179" s="26" t="s">
        <v>17</v>
      </c>
      <c r="G179">
        <v>0.9</v>
      </c>
      <c r="I179" s="13">
        <v>1.6</v>
      </c>
      <c r="J179" s="14">
        <v>0.4</v>
      </c>
    </row>
    <row r="180" spans="1:12" x14ac:dyDescent="0.5">
      <c r="A180" s="1" t="s">
        <v>41</v>
      </c>
      <c r="B180" s="1" t="s">
        <v>22</v>
      </c>
      <c r="C180" s="1" t="s">
        <v>47</v>
      </c>
      <c r="D180" s="1" t="s">
        <v>79</v>
      </c>
      <c r="E180" s="14">
        <v>1</v>
      </c>
      <c r="F180" s="26" t="s">
        <v>18</v>
      </c>
      <c r="G180">
        <v>1.33</v>
      </c>
      <c r="I180" s="13">
        <v>2.5</v>
      </c>
      <c r="J180" s="14">
        <v>1</v>
      </c>
      <c r="L180" t="s">
        <v>51</v>
      </c>
    </row>
    <row r="181" spans="1:12" x14ac:dyDescent="0.5">
      <c r="E181" s="14">
        <v>2</v>
      </c>
      <c r="F181" s="26" t="s">
        <v>17</v>
      </c>
      <c r="G181">
        <v>1.1000000000000001</v>
      </c>
      <c r="I181" s="13">
        <v>2</v>
      </c>
      <c r="J181" s="14">
        <v>0.7</v>
      </c>
      <c r="L181" t="s">
        <v>52</v>
      </c>
    </row>
    <row r="182" spans="1:12" x14ac:dyDescent="0.5">
      <c r="E182" s="14">
        <v>3</v>
      </c>
      <c r="F182" s="26" t="s">
        <v>17</v>
      </c>
      <c r="G182">
        <v>0.8</v>
      </c>
      <c r="I182" s="13">
        <v>1.9</v>
      </c>
      <c r="J182" s="14">
        <v>0.55000000000000004</v>
      </c>
    </row>
    <row r="183" spans="1:12" x14ac:dyDescent="0.5">
      <c r="E183" s="14">
        <v>4</v>
      </c>
      <c r="F183" s="26" t="s">
        <v>17</v>
      </c>
      <c r="G183">
        <v>0.85</v>
      </c>
      <c r="I183" s="13">
        <v>2.1</v>
      </c>
      <c r="J183" s="14">
        <v>0.7</v>
      </c>
    </row>
    <row r="184" spans="1:12" x14ac:dyDescent="0.5">
      <c r="E184" s="14">
        <v>5</v>
      </c>
      <c r="F184" s="26" t="s">
        <v>18</v>
      </c>
      <c r="G184">
        <v>1</v>
      </c>
      <c r="I184" s="13">
        <v>2.2000000000000002</v>
      </c>
      <c r="J184" s="14">
        <v>1</v>
      </c>
    </row>
    <row r="185" spans="1:12" x14ac:dyDescent="0.5">
      <c r="E185" s="14">
        <v>6</v>
      </c>
      <c r="F185" s="26" t="s">
        <v>18</v>
      </c>
      <c r="G185">
        <v>1.67</v>
      </c>
      <c r="H185" s="14">
        <v>0.7</v>
      </c>
      <c r="I185" s="14"/>
      <c r="J185" s="14">
        <v>2.4</v>
      </c>
    </row>
    <row r="186" spans="1:12" x14ac:dyDescent="0.5">
      <c r="E186" s="14">
        <v>7</v>
      </c>
      <c r="F186" s="26" t="s">
        <v>18</v>
      </c>
      <c r="G186">
        <v>1.5</v>
      </c>
      <c r="H186" s="14">
        <v>0.7</v>
      </c>
      <c r="I186" s="14"/>
      <c r="J186" s="14">
        <v>0.4</v>
      </c>
    </row>
    <row r="187" spans="1:12" x14ac:dyDescent="0.5">
      <c r="E187" s="14">
        <v>8</v>
      </c>
      <c r="F187" s="26" t="s">
        <v>18</v>
      </c>
      <c r="G187">
        <v>1.1000000000000001</v>
      </c>
      <c r="I187" s="13">
        <v>1.7</v>
      </c>
      <c r="J187" s="14">
        <v>0.5</v>
      </c>
    </row>
    <row r="188" spans="1:12" x14ac:dyDescent="0.5">
      <c r="E188" s="14">
        <v>9</v>
      </c>
      <c r="F188" s="26" t="s">
        <v>18</v>
      </c>
      <c r="G188">
        <v>1.1499999999999999</v>
      </c>
      <c r="I188" s="13">
        <v>2.2000000000000002</v>
      </c>
      <c r="J188" s="14">
        <v>0.85</v>
      </c>
    </row>
    <row r="189" spans="1:12" x14ac:dyDescent="0.5">
      <c r="E189" s="14">
        <v>10</v>
      </c>
      <c r="F189" s="26" t="s">
        <v>18</v>
      </c>
      <c r="G189">
        <v>0.6</v>
      </c>
      <c r="I189" s="13">
        <v>1.5</v>
      </c>
      <c r="J189" s="14">
        <v>0.7</v>
      </c>
    </row>
    <row r="190" spans="1:12" x14ac:dyDescent="0.5">
      <c r="E190" s="16">
        <v>11</v>
      </c>
      <c r="F190" s="26" t="s">
        <v>18</v>
      </c>
      <c r="G190">
        <v>1.95</v>
      </c>
      <c r="H190" s="14">
        <v>2.1</v>
      </c>
      <c r="I190" s="14"/>
      <c r="J190" s="14">
        <v>1.92</v>
      </c>
      <c r="L190" s="17" t="s">
        <v>53</v>
      </c>
    </row>
    <row r="191" spans="1:12" x14ac:dyDescent="0.5">
      <c r="E191" s="16">
        <v>12</v>
      </c>
      <c r="F191" s="26" t="s">
        <v>18</v>
      </c>
      <c r="G191">
        <v>2</v>
      </c>
      <c r="H191" s="14">
        <v>2.2000000000000002</v>
      </c>
      <c r="I191" s="14"/>
      <c r="J191" s="14">
        <v>3</v>
      </c>
    </row>
    <row r="192" spans="1:12" x14ac:dyDescent="0.5">
      <c r="E192" s="16">
        <v>13</v>
      </c>
      <c r="F192" s="26" t="s">
        <v>18</v>
      </c>
      <c r="G192">
        <v>2.17</v>
      </c>
      <c r="H192" s="14">
        <v>2.4</v>
      </c>
      <c r="I192" s="14"/>
      <c r="J192" s="14">
        <v>1.93</v>
      </c>
    </row>
    <row r="193" spans="1:12" x14ac:dyDescent="0.5">
      <c r="A193" s="1" t="s">
        <v>91</v>
      </c>
      <c r="B193" s="1" t="s">
        <v>22</v>
      </c>
      <c r="C193" s="1" t="s">
        <v>47</v>
      </c>
      <c r="D193" s="1" t="s">
        <v>79</v>
      </c>
      <c r="E193" s="16">
        <v>1</v>
      </c>
      <c r="F193" s="26" t="s">
        <v>17</v>
      </c>
      <c r="G193">
        <v>1.25</v>
      </c>
      <c r="H193" s="14"/>
      <c r="I193" s="13">
        <v>4.2</v>
      </c>
      <c r="J193" s="14">
        <v>1</v>
      </c>
      <c r="L193" t="s">
        <v>54</v>
      </c>
    </row>
    <row r="194" spans="1:12" x14ac:dyDescent="0.5">
      <c r="E194" s="16">
        <v>2</v>
      </c>
      <c r="F194" s="26" t="s">
        <v>17</v>
      </c>
      <c r="G194">
        <v>1.1499999999999999</v>
      </c>
      <c r="H194" s="14"/>
      <c r="I194" s="13">
        <v>3.6</v>
      </c>
      <c r="J194" s="14">
        <v>1.1000000000000001</v>
      </c>
      <c r="L194" t="s">
        <v>55</v>
      </c>
    </row>
    <row r="195" spans="1:12" x14ac:dyDescent="0.5">
      <c r="E195" s="16">
        <v>3</v>
      </c>
      <c r="F195" s="26" t="s">
        <v>17</v>
      </c>
      <c r="G195">
        <v>1.2</v>
      </c>
      <c r="H195" s="14"/>
      <c r="I195" s="13">
        <v>4.0999999999999996</v>
      </c>
      <c r="J195" s="14">
        <v>1.72</v>
      </c>
      <c r="L195" t="s">
        <v>57</v>
      </c>
    </row>
    <row r="196" spans="1:12" x14ac:dyDescent="0.5">
      <c r="E196" s="16">
        <v>4</v>
      </c>
      <c r="F196" s="26" t="s">
        <v>17</v>
      </c>
      <c r="G196">
        <v>1.2</v>
      </c>
      <c r="H196" s="14"/>
      <c r="I196" s="13">
        <v>6.4</v>
      </c>
      <c r="J196" s="14">
        <v>2.5499999999999998</v>
      </c>
    </row>
    <row r="197" spans="1:12" x14ac:dyDescent="0.5">
      <c r="E197" s="16">
        <v>5</v>
      </c>
      <c r="F197" s="26" t="s">
        <v>17</v>
      </c>
      <c r="G197">
        <v>1.3</v>
      </c>
      <c r="H197" s="14"/>
      <c r="I197" s="13">
        <v>4.9000000000000004</v>
      </c>
      <c r="J197" s="14">
        <v>1.2</v>
      </c>
    </row>
    <row r="198" spans="1:12" x14ac:dyDescent="0.5">
      <c r="E198" s="16">
        <v>6</v>
      </c>
      <c r="F198" s="26" t="s">
        <v>17</v>
      </c>
      <c r="G198">
        <v>1.1000000000000001</v>
      </c>
      <c r="H198" s="14"/>
      <c r="I198" s="13">
        <v>3.2</v>
      </c>
      <c r="J198" s="14">
        <v>1.3</v>
      </c>
    </row>
    <row r="199" spans="1:12" x14ac:dyDescent="0.5">
      <c r="E199" s="15">
        <v>7</v>
      </c>
      <c r="F199" s="26" t="s">
        <v>17</v>
      </c>
      <c r="G199">
        <v>1.24</v>
      </c>
      <c r="H199" s="14"/>
      <c r="I199" s="13">
        <v>2.9</v>
      </c>
      <c r="J199" s="14">
        <v>0.8</v>
      </c>
    </row>
    <row r="200" spans="1:12" x14ac:dyDescent="0.5">
      <c r="E200" s="15">
        <v>8</v>
      </c>
      <c r="F200" s="26" t="s">
        <v>17</v>
      </c>
      <c r="G200">
        <v>1.32</v>
      </c>
      <c r="H200" s="14"/>
      <c r="I200" s="13">
        <v>2.8</v>
      </c>
      <c r="J200" s="14">
        <v>0.7</v>
      </c>
    </row>
    <row r="201" spans="1:12" x14ac:dyDescent="0.5">
      <c r="E201" s="15">
        <v>9</v>
      </c>
      <c r="F201" s="26" t="s">
        <v>17</v>
      </c>
      <c r="G201">
        <v>1.4</v>
      </c>
      <c r="H201" s="14">
        <v>0.5</v>
      </c>
      <c r="I201" s="13">
        <v>3.9</v>
      </c>
      <c r="J201" s="14">
        <v>1.3</v>
      </c>
    </row>
    <row r="202" spans="1:12" x14ac:dyDescent="0.5">
      <c r="A202" s="1" t="s">
        <v>91</v>
      </c>
      <c r="B202" s="1" t="s">
        <v>23</v>
      </c>
      <c r="C202" s="1" t="s">
        <v>47</v>
      </c>
      <c r="D202" s="1" t="s">
        <v>79</v>
      </c>
      <c r="E202" s="15">
        <v>1</v>
      </c>
      <c r="F202" s="26" t="s">
        <v>17</v>
      </c>
      <c r="G202">
        <v>1.56</v>
      </c>
      <c r="H202">
        <v>0.7</v>
      </c>
      <c r="I202" s="13">
        <v>5</v>
      </c>
      <c r="J202" s="14">
        <v>1.5</v>
      </c>
      <c r="L202" t="s">
        <v>59</v>
      </c>
    </row>
    <row r="203" spans="1:12" x14ac:dyDescent="0.5">
      <c r="E203" s="15">
        <v>2</v>
      </c>
      <c r="F203" s="26" t="s">
        <v>17</v>
      </c>
      <c r="G203">
        <v>1.5</v>
      </c>
      <c r="H203">
        <v>0.5</v>
      </c>
      <c r="I203" s="13">
        <v>4.9000000000000004</v>
      </c>
      <c r="J203" s="14">
        <v>1.3</v>
      </c>
      <c r="L203" t="s">
        <v>58</v>
      </c>
    </row>
    <row r="204" spans="1:12" x14ac:dyDescent="0.5">
      <c r="E204" s="15">
        <v>3</v>
      </c>
      <c r="F204" s="26" t="s">
        <v>17</v>
      </c>
      <c r="G204">
        <v>1.6</v>
      </c>
      <c r="H204">
        <v>0.6</v>
      </c>
      <c r="I204" s="13">
        <v>4</v>
      </c>
      <c r="J204" s="14">
        <v>1</v>
      </c>
      <c r="L204" s="1" t="s">
        <v>57</v>
      </c>
    </row>
    <row r="205" spans="1:12" x14ac:dyDescent="0.5">
      <c r="E205" s="15">
        <v>4</v>
      </c>
      <c r="F205" s="26" t="s">
        <v>17</v>
      </c>
      <c r="G205">
        <v>1.4</v>
      </c>
      <c r="I205" s="13">
        <v>4.9000000000000004</v>
      </c>
      <c r="J205" s="14">
        <v>1.5</v>
      </c>
    </row>
    <row r="206" spans="1:12" x14ac:dyDescent="0.5">
      <c r="E206" s="15">
        <v>5</v>
      </c>
      <c r="F206" s="26" t="s">
        <v>17</v>
      </c>
      <c r="G206">
        <v>1.4</v>
      </c>
      <c r="I206" s="13">
        <v>4.0999999999999996</v>
      </c>
      <c r="J206" s="14">
        <v>1.4</v>
      </c>
    </row>
    <row r="207" spans="1:12" x14ac:dyDescent="0.5">
      <c r="E207" s="15">
        <v>6</v>
      </c>
      <c r="F207" s="26" t="s">
        <v>17</v>
      </c>
      <c r="G207">
        <v>1</v>
      </c>
      <c r="I207" s="13">
        <v>1.9</v>
      </c>
      <c r="J207" s="14">
        <v>0.5</v>
      </c>
    </row>
    <row r="208" spans="1:12" x14ac:dyDescent="0.5">
      <c r="E208" s="15">
        <v>7</v>
      </c>
      <c r="F208" s="26" t="s">
        <v>17</v>
      </c>
      <c r="G208">
        <v>1.1000000000000001</v>
      </c>
      <c r="I208" s="13">
        <v>5.5</v>
      </c>
      <c r="J208" s="14">
        <v>1.1000000000000001</v>
      </c>
    </row>
    <row r="209" spans="5:10" x14ac:dyDescent="0.5">
      <c r="E209" s="15">
        <v>8</v>
      </c>
      <c r="F209" s="26" t="s">
        <v>17</v>
      </c>
      <c r="G209">
        <v>1.1000000000000001</v>
      </c>
      <c r="I209" s="13">
        <v>7.6</v>
      </c>
      <c r="J209" s="14">
        <v>2.2999999999999998</v>
      </c>
    </row>
    <row r="210" spans="5:10" x14ac:dyDescent="0.5">
      <c r="E210" s="15">
        <v>9</v>
      </c>
      <c r="F210" s="26" t="s">
        <v>17</v>
      </c>
      <c r="G210">
        <v>0.9</v>
      </c>
      <c r="I210" s="13">
        <v>3.4</v>
      </c>
      <c r="J210" s="14">
        <v>1.5</v>
      </c>
    </row>
    <row r="211" spans="5:10" x14ac:dyDescent="0.5">
      <c r="E211" s="15">
        <v>10</v>
      </c>
      <c r="F211" s="26" t="s">
        <v>17</v>
      </c>
      <c r="G211">
        <v>1.25</v>
      </c>
      <c r="I211" s="13">
        <v>3.7</v>
      </c>
      <c r="J211" s="14">
        <v>0.8</v>
      </c>
    </row>
    <row r="212" spans="5:10" x14ac:dyDescent="0.5">
      <c r="E212" s="15">
        <v>11</v>
      </c>
      <c r="F212" s="26" t="s">
        <v>17</v>
      </c>
      <c r="G212">
        <v>1.25</v>
      </c>
      <c r="I212" s="13">
        <v>3.2</v>
      </c>
      <c r="J212" s="14">
        <v>0.6</v>
      </c>
    </row>
    <row r="213" spans="5:10" x14ac:dyDescent="0.5">
      <c r="E213" s="15">
        <v>12</v>
      </c>
      <c r="F213" s="26" t="s">
        <v>17</v>
      </c>
      <c r="G213">
        <v>1.3</v>
      </c>
      <c r="I213" s="13">
        <v>5.2</v>
      </c>
      <c r="J213" s="14">
        <v>1.56</v>
      </c>
    </row>
    <row r="214" spans="5:10" x14ac:dyDescent="0.5">
      <c r="E214" s="15">
        <v>13</v>
      </c>
      <c r="F214" s="26" t="s">
        <v>17</v>
      </c>
      <c r="G214">
        <v>1.4</v>
      </c>
      <c r="I214" s="13">
        <v>2.5</v>
      </c>
      <c r="J214" s="14">
        <v>0.75</v>
      </c>
    </row>
    <row r="215" spans="5:10" x14ac:dyDescent="0.5">
      <c r="E215" s="15">
        <v>14</v>
      </c>
      <c r="F215" s="26" t="s">
        <v>17</v>
      </c>
      <c r="G215">
        <v>1.1000000000000001</v>
      </c>
      <c r="I215" s="13">
        <v>2.4</v>
      </c>
      <c r="J215" s="14">
        <v>0.6</v>
      </c>
    </row>
    <row r="216" spans="5:10" x14ac:dyDescent="0.5">
      <c r="E216" s="15">
        <v>15</v>
      </c>
      <c r="F216" s="26" t="s">
        <v>17</v>
      </c>
      <c r="G216">
        <v>1.1499999999999999</v>
      </c>
      <c r="I216" s="13">
        <v>2.5</v>
      </c>
      <c r="J216" s="14">
        <v>1.5</v>
      </c>
    </row>
    <row r="217" spans="5:10" x14ac:dyDescent="0.5">
      <c r="E217" s="15">
        <v>16</v>
      </c>
      <c r="F217" s="26" t="s">
        <v>17</v>
      </c>
      <c r="G217">
        <v>1.3</v>
      </c>
      <c r="I217" s="13">
        <v>4.0999999999999996</v>
      </c>
      <c r="J217" s="14">
        <v>1</v>
      </c>
    </row>
    <row r="218" spans="5:10" x14ac:dyDescent="0.5">
      <c r="E218" s="15">
        <v>17</v>
      </c>
      <c r="F218" s="26" t="s">
        <v>17</v>
      </c>
      <c r="G218">
        <v>1.4</v>
      </c>
      <c r="I218" s="13">
        <v>3.1</v>
      </c>
      <c r="J218" s="14">
        <v>0.9</v>
      </c>
    </row>
    <row r="219" spans="5:10" x14ac:dyDescent="0.5">
      <c r="E219" s="15">
        <v>18</v>
      </c>
      <c r="F219" s="26" t="s">
        <v>17</v>
      </c>
      <c r="G219">
        <v>1.4</v>
      </c>
      <c r="I219" s="13">
        <v>2.1</v>
      </c>
      <c r="J219" s="14">
        <v>0.5</v>
      </c>
    </row>
    <row r="220" spans="5:10" x14ac:dyDescent="0.5">
      <c r="E220" s="15">
        <v>19</v>
      </c>
      <c r="F220" s="26" t="s">
        <v>17</v>
      </c>
      <c r="G220">
        <v>0.7</v>
      </c>
      <c r="I220" s="13">
        <v>1.4</v>
      </c>
      <c r="J220" s="14">
        <v>0.5</v>
      </c>
    </row>
    <row r="221" spans="5:10" x14ac:dyDescent="0.5">
      <c r="E221" s="15">
        <v>20</v>
      </c>
      <c r="F221" s="26" t="s">
        <v>17</v>
      </c>
      <c r="G221">
        <v>1.52</v>
      </c>
      <c r="I221" s="13">
        <v>3</v>
      </c>
      <c r="J221" s="14">
        <v>0.7</v>
      </c>
    </row>
    <row r="222" spans="5:10" x14ac:dyDescent="0.5">
      <c r="E222" s="15">
        <v>21</v>
      </c>
      <c r="F222" s="26" t="s">
        <v>17</v>
      </c>
      <c r="G222">
        <v>1.56</v>
      </c>
      <c r="I222" s="13">
        <v>2.8</v>
      </c>
      <c r="J222" s="14">
        <v>1</v>
      </c>
    </row>
    <row r="223" spans="5:10" x14ac:dyDescent="0.5">
      <c r="E223" s="15">
        <v>22</v>
      </c>
      <c r="F223" s="26" t="s">
        <v>17</v>
      </c>
      <c r="G223">
        <v>1.7</v>
      </c>
      <c r="I223" s="13">
        <v>3.3</v>
      </c>
      <c r="J223" s="14">
        <v>1.5</v>
      </c>
    </row>
    <row r="224" spans="5:10" x14ac:dyDescent="0.5">
      <c r="E224" s="15">
        <v>23</v>
      </c>
      <c r="F224" s="26" t="s">
        <v>17</v>
      </c>
      <c r="G224">
        <v>1.56</v>
      </c>
      <c r="I224" s="13">
        <v>4.2</v>
      </c>
      <c r="J224" s="14">
        <v>1</v>
      </c>
    </row>
    <row r="225" spans="1:12" x14ac:dyDescent="0.5">
      <c r="E225" s="15">
        <v>24</v>
      </c>
      <c r="F225" s="26" t="s">
        <v>17</v>
      </c>
      <c r="G225">
        <v>1.54</v>
      </c>
      <c r="I225" s="13">
        <v>2.9</v>
      </c>
      <c r="J225" s="14">
        <v>0.8</v>
      </c>
    </row>
    <row r="226" spans="1:12" x14ac:dyDescent="0.5">
      <c r="A226" s="1" t="s">
        <v>91</v>
      </c>
      <c r="B226" s="1" t="s">
        <v>13</v>
      </c>
      <c r="C226" s="1" t="s">
        <v>47</v>
      </c>
      <c r="D226" s="1" t="s">
        <v>79</v>
      </c>
      <c r="E226" s="15">
        <v>1</v>
      </c>
      <c r="F226" s="26" t="s">
        <v>17</v>
      </c>
      <c r="G226">
        <v>0.8</v>
      </c>
      <c r="I226" s="13">
        <v>4.0999999999999996</v>
      </c>
      <c r="J226" s="14">
        <v>1.2</v>
      </c>
      <c r="L226" t="s">
        <v>60</v>
      </c>
    </row>
    <row r="227" spans="1:12" x14ac:dyDescent="0.5">
      <c r="E227" s="15">
        <v>2</v>
      </c>
      <c r="F227" s="26" t="s">
        <v>17</v>
      </c>
      <c r="G227">
        <v>0.8</v>
      </c>
      <c r="I227" s="13">
        <v>1.5</v>
      </c>
      <c r="J227" s="14">
        <v>0.4</v>
      </c>
      <c r="L227" t="s">
        <v>61</v>
      </c>
    </row>
    <row r="228" spans="1:12" x14ac:dyDescent="0.5">
      <c r="E228" s="15">
        <v>3</v>
      </c>
      <c r="F228" s="26" t="s">
        <v>17</v>
      </c>
      <c r="G228">
        <v>0.95</v>
      </c>
      <c r="I228" s="13">
        <v>1.5</v>
      </c>
      <c r="J228" s="14">
        <v>2.6</v>
      </c>
      <c r="L228" s="1" t="s">
        <v>57</v>
      </c>
    </row>
    <row r="229" spans="1:12" x14ac:dyDescent="0.5">
      <c r="E229" s="15">
        <v>4</v>
      </c>
      <c r="F229" s="26" t="s">
        <v>17</v>
      </c>
      <c r="G229">
        <v>1</v>
      </c>
      <c r="I229" s="13">
        <v>3.5</v>
      </c>
      <c r="J229" s="14">
        <v>1.1000000000000001</v>
      </c>
    </row>
    <row r="230" spans="1:12" x14ac:dyDescent="0.5">
      <c r="E230" s="15">
        <v>5</v>
      </c>
      <c r="F230" s="26" t="s">
        <v>17</v>
      </c>
      <c r="G230">
        <v>1.1000000000000001</v>
      </c>
      <c r="I230" s="13">
        <v>8.5</v>
      </c>
      <c r="J230" s="14">
        <v>1.86</v>
      </c>
    </row>
    <row r="231" spans="1:12" x14ac:dyDescent="0.5">
      <c r="E231" s="15">
        <v>6</v>
      </c>
      <c r="F231" s="26" t="s">
        <v>17</v>
      </c>
      <c r="G231">
        <v>1.1000000000000001</v>
      </c>
      <c r="I231" s="13">
        <v>1.3</v>
      </c>
      <c r="J231" s="14">
        <v>0.5</v>
      </c>
    </row>
    <row r="232" spans="1:12" x14ac:dyDescent="0.5">
      <c r="E232" s="15">
        <v>7</v>
      </c>
      <c r="F232" s="26" t="s">
        <v>17</v>
      </c>
      <c r="G232">
        <v>1</v>
      </c>
      <c r="I232" s="13">
        <v>1.5</v>
      </c>
      <c r="J232" s="14">
        <v>0.5</v>
      </c>
    </row>
    <row r="233" spans="1:12" x14ac:dyDescent="0.5">
      <c r="E233" s="15">
        <v>8</v>
      </c>
      <c r="F233" s="26" t="s">
        <v>17</v>
      </c>
      <c r="G233">
        <v>1.1000000000000001</v>
      </c>
      <c r="I233" s="13">
        <v>1.8</v>
      </c>
      <c r="J233" s="14">
        <v>0.5</v>
      </c>
    </row>
    <row r="234" spans="1:12" x14ac:dyDescent="0.5">
      <c r="E234" s="15">
        <v>9</v>
      </c>
      <c r="F234" s="26" t="s">
        <v>17</v>
      </c>
      <c r="G234">
        <v>0.9</v>
      </c>
      <c r="I234" s="13">
        <v>2</v>
      </c>
      <c r="J234" s="14">
        <v>0.8</v>
      </c>
    </row>
    <row r="235" spans="1:12" x14ac:dyDescent="0.5">
      <c r="E235" s="15">
        <v>10</v>
      </c>
      <c r="F235" s="26" t="s">
        <v>17</v>
      </c>
      <c r="G235">
        <v>1.05</v>
      </c>
      <c r="I235" s="13">
        <v>2.2999999999999998</v>
      </c>
      <c r="J235" s="14">
        <v>1</v>
      </c>
    </row>
    <row r="236" spans="1:12" x14ac:dyDescent="0.5">
      <c r="E236" s="15">
        <v>11</v>
      </c>
      <c r="F236" s="26" t="s">
        <v>17</v>
      </c>
      <c r="G236">
        <v>1.1000000000000001</v>
      </c>
      <c r="I236" s="13">
        <v>2.1</v>
      </c>
      <c r="J236" s="14">
        <v>0.8</v>
      </c>
    </row>
    <row r="237" spans="1:12" x14ac:dyDescent="0.5">
      <c r="E237" s="15">
        <v>12</v>
      </c>
      <c r="F237" s="26" t="s">
        <v>17</v>
      </c>
      <c r="G237">
        <v>1</v>
      </c>
      <c r="I237" s="13">
        <v>2.8</v>
      </c>
      <c r="J237" s="14">
        <v>0.9</v>
      </c>
    </row>
    <row r="238" spans="1:12" x14ac:dyDescent="0.5">
      <c r="E238" s="15">
        <v>13</v>
      </c>
      <c r="F238" s="26" t="s">
        <v>17</v>
      </c>
      <c r="G238">
        <v>0.9</v>
      </c>
      <c r="I238" s="13">
        <v>5.0999999999999996</v>
      </c>
      <c r="J238" s="14">
        <v>1.2</v>
      </c>
    </row>
    <row r="239" spans="1:12" x14ac:dyDescent="0.5">
      <c r="E239" s="15">
        <v>14</v>
      </c>
      <c r="F239" s="26" t="s">
        <v>17</v>
      </c>
      <c r="G239">
        <v>0.9</v>
      </c>
      <c r="I239" s="13">
        <v>2.4</v>
      </c>
      <c r="J239" s="14">
        <v>0.5</v>
      </c>
    </row>
    <row r="240" spans="1:12" x14ac:dyDescent="0.5">
      <c r="E240" s="15">
        <v>15</v>
      </c>
      <c r="F240" s="26" t="s">
        <v>17</v>
      </c>
      <c r="G240">
        <v>1.04</v>
      </c>
      <c r="I240" s="13">
        <v>1.6</v>
      </c>
      <c r="J240" s="14">
        <v>0.6</v>
      </c>
    </row>
    <row r="241" spans="1:13" x14ac:dyDescent="0.5">
      <c r="E241" s="15">
        <v>16</v>
      </c>
      <c r="F241" s="26" t="s">
        <v>17</v>
      </c>
      <c r="G241">
        <v>0.9</v>
      </c>
      <c r="I241" s="13">
        <v>3.2</v>
      </c>
      <c r="J241" s="14">
        <v>0.8</v>
      </c>
    </row>
    <row r="242" spans="1:13" x14ac:dyDescent="0.5">
      <c r="E242" s="15">
        <v>17</v>
      </c>
      <c r="F242" s="26" t="s">
        <v>17</v>
      </c>
      <c r="G242">
        <v>1.2</v>
      </c>
      <c r="I242" s="13">
        <v>4.5</v>
      </c>
      <c r="J242" s="14">
        <v>1.1000000000000001</v>
      </c>
    </row>
    <row r="243" spans="1:13" x14ac:dyDescent="0.5">
      <c r="E243" s="15">
        <v>18</v>
      </c>
      <c r="F243" s="26" t="s">
        <v>17</v>
      </c>
      <c r="G243">
        <v>1.05</v>
      </c>
      <c r="I243" s="13">
        <v>1.6</v>
      </c>
      <c r="J243" s="14">
        <v>0.5</v>
      </c>
    </row>
    <row r="244" spans="1:13" x14ac:dyDescent="0.5">
      <c r="E244" s="15">
        <v>19</v>
      </c>
      <c r="F244" s="26" t="s">
        <v>17</v>
      </c>
      <c r="G244">
        <v>0.9</v>
      </c>
      <c r="I244" s="13">
        <v>2.2999999999999998</v>
      </c>
      <c r="J244" s="14">
        <v>0.6</v>
      </c>
    </row>
    <row r="245" spans="1:13" x14ac:dyDescent="0.5">
      <c r="E245" s="15">
        <v>20</v>
      </c>
      <c r="F245" s="26" t="s">
        <v>17</v>
      </c>
      <c r="G245">
        <v>0.9</v>
      </c>
      <c r="I245" s="13">
        <v>2</v>
      </c>
      <c r="J245" s="14">
        <v>1.3</v>
      </c>
    </row>
    <row r="246" spans="1:13" x14ac:dyDescent="0.5">
      <c r="E246" s="15">
        <v>21</v>
      </c>
      <c r="F246" s="26" t="s">
        <v>17</v>
      </c>
      <c r="G246">
        <v>0.75</v>
      </c>
      <c r="I246" s="13">
        <v>1.3</v>
      </c>
      <c r="J246" s="14">
        <v>0.6</v>
      </c>
    </row>
    <row r="247" spans="1:13" x14ac:dyDescent="0.5">
      <c r="E247" s="15">
        <v>22</v>
      </c>
      <c r="F247" s="26" t="s">
        <v>17</v>
      </c>
      <c r="G247">
        <v>0.7</v>
      </c>
      <c r="I247" s="13">
        <v>1.2</v>
      </c>
      <c r="J247" s="14">
        <v>0.5</v>
      </c>
    </row>
    <row r="248" spans="1:13" x14ac:dyDescent="0.5">
      <c r="E248" s="15">
        <v>23</v>
      </c>
      <c r="F248" s="26" t="s">
        <v>17</v>
      </c>
      <c r="G248">
        <v>1</v>
      </c>
      <c r="I248" s="13">
        <v>1.9</v>
      </c>
      <c r="J248" s="14">
        <v>0.6</v>
      </c>
    </row>
    <row r="249" spans="1:13" x14ac:dyDescent="0.5">
      <c r="E249" s="15">
        <v>24</v>
      </c>
      <c r="F249" s="26" t="s">
        <v>17</v>
      </c>
      <c r="G249">
        <v>1.1000000000000001</v>
      </c>
      <c r="I249" s="13">
        <v>3.3</v>
      </c>
      <c r="J249" s="14">
        <v>0.8</v>
      </c>
    </row>
    <row r="250" spans="1:13" x14ac:dyDescent="0.5">
      <c r="E250" s="15">
        <v>25</v>
      </c>
      <c r="F250" s="26" t="s">
        <v>17</v>
      </c>
      <c r="G250">
        <v>0.9</v>
      </c>
      <c r="I250" s="13">
        <v>4.2</v>
      </c>
      <c r="J250" s="14">
        <v>1.1000000000000001</v>
      </c>
    </row>
    <row r="251" spans="1:13" x14ac:dyDescent="0.5">
      <c r="E251" s="15">
        <v>26</v>
      </c>
      <c r="F251" s="26" t="s">
        <v>17</v>
      </c>
      <c r="G251">
        <v>1.1000000000000001</v>
      </c>
      <c r="I251" s="13">
        <v>3.5</v>
      </c>
      <c r="J251" s="14">
        <v>0.8</v>
      </c>
    </row>
    <row r="252" spans="1:13" x14ac:dyDescent="0.5">
      <c r="E252" s="15">
        <v>27</v>
      </c>
      <c r="F252" s="26" t="s">
        <v>17</v>
      </c>
      <c r="G252">
        <v>0.9</v>
      </c>
      <c r="I252" s="13">
        <v>2.9</v>
      </c>
      <c r="J252" s="14">
        <v>0.6</v>
      </c>
    </row>
    <row r="253" spans="1:13" x14ac:dyDescent="0.5">
      <c r="E253" s="15">
        <v>28</v>
      </c>
      <c r="F253" s="26" t="s">
        <v>17</v>
      </c>
      <c r="G253">
        <v>1.1000000000000001</v>
      </c>
      <c r="I253" s="13">
        <v>1.25</v>
      </c>
      <c r="J253" s="14">
        <v>2.7</v>
      </c>
    </row>
    <row r="254" spans="1:13" x14ac:dyDescent="0.5">
      <c r="E254" s="15">
        <v>29</v>
      </c>
      <c r="F254" s="26" t="s">
        <v>17</v>
      </c>
      <c r="G254">
        <v>2.7</v>
      </c>
      <c r="H254">
        <v>3.2</v>
      </c>
      <c r="I254" s="14"/>
      <c r="J254" s="14">
        <v>0.6</v>
      </c>
    </row>
    <row r="255" spans="1:13" x14ac:dyDescent="0.5">
      <c r="A255" s="1" t="s">
        <v>64</v>
      </c>
      <c r="B255" s="1" t="s">
        <v>13</v>
      </c>
      <c r="C255" s="1" t="s">
        <v>26</v>
      </c>
      <c r="D255" s="1" t="s">
        <v>79</v>
      </c>
      <c r="E255" s="15">
        <v>1</v>
      </c>
      <c r="F255" s="26" t="s">
        <v>65</v>
      </c>
      <c r="G255">
        <v>3.49</v>
      </c>
      <c r="H255" s="18">
        <v>4.4000000000000004</v>
      </c>
      <c r="J255" s="11" t="s">
        <v>39</v>
      </c>
      <c r="L255" t="s">
        <v>62</v>
      </c>
      <c r="M255" s="18" t="s">
        <v>66</v>
      </c>
    </row>
    <row r="256" spans="1:13" x14ac:dyDescent="0.5">
      <c r="E256" s="15">
        <v>2</v>
      </c>
      <c r="F256" s="26" t="s">
        <v>17</v>
      </c>
      <c r="G256">
        <v>1.82</v>
      </c>
      <c r="H256">
        <v>3.4</v>
      </c>
      <c r="J256" s="11" t="s">
        <v>39</v>
      </c>
      <c r="L256" t="s">
        <v>63</v>
      </c>
    </row>
    <row r="257" spans="1:12" x14ac:dyDescent="0.5">
      <c r="E257" s="15">
        <v>3</v>
      </c>
      <c r="F257" s="26" t="s">
        <v>65</v>
      </c>
      <c r="G257">
        <v>3.7</v>
      </c>
      <c r="H257">
        <v>5.2</v>
      </c>
      <c r="J257" s="11" t="s">
        <v>39</v>
      </c>
      <c r="L257" t="s">
        <v>72</v>
      </c>
    </row>
    <row r="258" spans="1:12" x14ac:dyDescent="0.5">
      <c r="E258" s="15">
        <v>4</v>
      </c>
      <c r="F258" s="26" t="s">
        <v>65</v>
      </c>
      <c r="G258">
        <v>2.2999999999999998</v>
      </c>
      <c r="H258">
        <v>2.8</v>
      </c>
      <c r="J258" s="11" t="s">
        <v>39</v>
      </c>
    </row>
    <row r="259" spans="1:12" x14ac:dyDescent="0.5">
      <c r="E259" s="15">
        <v>5</v>
      </c>
      <c r="F259" s="26" t="s">
        <v>65</v>
      </c>
      <c r="G259">
        <v>2.7</v>
      </c>
      <c r="H259">
        <v>5.7</v>
      </c>
      <c r="J259" s="11" t="s">
        <v>39</v>
      </c>
    </row>
    <row r="260" spans="1:12" x14ac:dyDescent="0.5">
      <c r="E260" s="15">
        <v>6</v>
      </c>
      <c r="F260" s="26" t="s">
        <v>17</v>
      </c>
      <c r="G260">
        <v>2.5</v>
      </c>
      <c r="H260">
        <v>2.9</v>
      </c>
      <c r="J260" s="11" t="s">
        <v>39</v>
      </c>
    </row>
    <row r="261" spans="1:12" x14ac:dyDescent="0.5">
      <c r="E261" s="15">
        <v>7</v>
      </c>
      <c r="F261" s="26" t="s">
        <v>65</v>
      </c>
      <c r="G261">
        <v>3.55</v>
      </c>
      <c r="H261">
        <v>6.2</v>
      </c>
      <c r="J261" s="11" t="s">
        <v>39</v>
      </c>
    </row>
    <row r="262" spans="1:12" x14ac:dyDescent="0.5">
      <c r="E262" s="15">
        <v>8</v>
      </c>
      <c r="F262" s="26" t="s">
        <v>17</v>
      </c>
      <c r="G262">
        <v>2.9</v>
      </c>
      <c r="H262">
        <v>2.2000000000000002</v>
      </c>
      <c r="J262" s="11" t="s">
        <v>39</v>
      </c>
    </row>
    <row r="263" spans="1:12" x14ac:dyDescent="0.5">
      <c r="E263" s="15">
        <v>9</v>
      </c>
      <c r="F263" s="26" t="s">
        <v>65</v>
      </c>
      <c r="G263">
        <v>3</v>
      </c>
      <c r="H263">
        <v>5.9</v>
      </c>
      <c r="J263" s="11" t="s">
        <v>39</v>
      </c>
    </row>
    <row r="264" spans="1:12" x14ac:dyDescent="0.5">
      <c r="E264" s="15">
        <v>10</v>
      </c>
      <c r="F264" s="26" t="s">
        <v>65</v>
      </c>
      <c r="G264">
        <v>3.6</v>
      </c>
      <c r="H264">
        <v>4.3</v>
      </c>
      <c r="J264" s="11" t="s">
        <v>39</v>
      </c>
    </row>
    <row r="265" spans="1:12" x14ac:dyDescent="0.5">
      <c r="E265" s="15">
        <v>11</v>
      </c>
      <c r="F265" s="26" t="s">
        <v>65</v>
      </c>
      <c r="G265">
        <v>3.2</v>
      </c>
      <c r="H265">
        <v>5.2</v>
      </c>
      <c r="J265" s="11" t="s">
        <v>39</v>
      </c>
    </row>
    <row r="266" spans="1:12" x14ac:dyDescent="0.5">
      <c r="E266" s="15">
        <v>12</v>
      </c>
      <c r="F266" s="26" t="s">
        <v>65</v>
      </c>
      <c r="G266">
        <v>3</v>
      </c>
      <c r="H266">
        <v>3.6</v>
      </c>
      <c r="J266" s="11" t="s">
        <v>39</v>
      </c>
    </row>
    <row r="267" spans="1:12" x14ac:dyDescent="0.5">
      <c r="E267" s="15">
        <v>13</v>
      </c>
      <c r="F267" s="26" t="s">
        <v>65</v>
      </c>
      <c r="G267">
        <v>2.5</v>
      </c>
      <c r="H267">
        <v>4.2</v>
      </c>
      <c r="J267" s="11" t="s">
        <v>39</v>
      </c>
    </row>
    <row r="268" spans="1:12" x14ac:dyDescent="0.5">
      <c r="E268" s="15">
        <v>14</v>
      </c>
      <c r="F268" s="26" t="s">
        <v>65</v>
      </c>
      <c r="G268">
        <v>3</v>
      </c>
      <c r="H268">
        <v>4.7</v>
      </c>
      <c r="J268" s="11" t="s">
        <v>39</v>
      </c>
    </row>
    <row r="269" spans="1:12" x14ac:dyDescent="0.5">
      <c r="E269" s="15">
        <v>15</v>
      </c>
      <c r="F269" s="26" t="s">
        <v>65</v>
      </c>
      <c r="G269">
        <v>4</v>
      </c>
      <c r="H269">
        <v>5.2</v>
      </c>
      <c r="J269" s="11" t="s">
        <v>39</v>
      </c>
    </row>
    <row r="270" spans="1:12" x14ac:dyDescent="0.5">
      <c r="E270" s="15">
        <v>16</v>
      </c>
      <c r="F270" s="26" t="s">
        <v>17</v>
      </c>
      <c r="G270">
        <v>1.8</v>
      </c>
      <c r="H270">
        <v>2.7</v>
      </c>
      <c r="J270" s="11" t="s">
        <v>39</v>
      </c>
    </row>
    <row r="271" spans="1:12" x14ac:dyDescent="0.5">
      <c r="A271" s="1" t="s">
        <v>64</v>
      </c>
      <c r="B271" s="1" t="s">
        <v>23</v>
      </c>
      <c r="C271" s="1" t="s">
        <v>26</v>
      </c>
      <c r="D271" s="1" t="s">
        <v>79</v>
      </c>
      <c r="E271" s="15">
        <v>1</v>
      </c>
      <c r="F271" s="26" t="s">
        <v>17</v>
      </c>
      <c r="G271">
        <v>2.5</v>
      </c>
      <c r="H271">
        <v>2.7</v>
      </c>
      <c r="J271" s="11" t="s">
        <v>39</v>
      </c>
      <c r="L271" t="s">
        <v>67</v>
      </c>
    </row>
    <row r="272" spans="1:12" x14ac:dyDescent="0.5">
      <c r="E272" s="15">
        <v>2</v>
      </c>
      <c r="F272" s="26" t="s">
        <v>65</v>
      </c>
      <c r="G272">
        <v>3.1</v>
      </c>
      <c r="H272">
        <v>4.4000000000000004</v>
      </c>
      <c r="J272" s="11" t="s">
        <v>39</v>
      </c>
      <c r="L272" t="s">
        <v>68</v>
      </c>
    </row>
    <row r="273" spans="5:12" x14ac:dyDescent="0.5">
      <c r="E273" s="15">
        <v>3</v>
      </c>
      <c r="F273" s="26" t="s">
        <v>17</v>
      </c>
      <c r="G273">
        <v>2</v>
      </c>
      <c r="H273">
        <v>2.4</v>
      </c>
      <c r="J273" s="11" t="s">
        <v>39</v>
      </c>
      <c r="L273" t="s">
        <v>71</v>
      </c>
    </row>
    <row r="274" spans="5:12" x14ac:dyDescent="0.5">
      <c r="E274" s="15">
        <v>4</v>
      </c>
      <c r="F274" s="26" t="s">
        <v>65</v>
      </c>
      <c r="G274">
        <v>3.6</v>
      </c>
      <c r="H274">
        <v>3.7</v>
      </c>
      <c r="J274" s="11" t="s">
        <v>39</v>
      </c>
    </row>
    <row r="275" spans="5:12" x14ac:dyDescent="0.5">
      <c r="E275" s="15">
        <v>5</v>
      </c>
      <c r="F275" s="26" t="s">
        <v>65</v>
      </c>
      <c r="G275">
        <v>3.6</v>
      </c>
      <c r="H275">
        <v>4.3</v>
      </c>
      <c r="J275" s="11" t="s">
        <v>39</v>
      </c>
    </row>
    <row r="276" spans="5:12" x14ac:dyDescent="0.5">
      <c r="E276" s="15">
        <v>6</v>
      </c>
      <c r="F276" s="26" t="s">
        <v>17</v>
      </c>
      <c r="G276">
        <v>2.9</v>
      </c>
      <c r="H276">
        <v>2.4</v>
      </c>
      <c r="J276" s="11" t="s">
        <v>39</v>
      </c>
    </row>
    <row r="277" spans="5:12" x14ac:dyDescent="0.5">
      <c r="E277" s="15">
        <v>7</v>
      </c>
      <c r="F277" s="26" t="s">
        <v>65</v>
      </c>
      <c r="G277">
        <v>2</v>
      </c>
      <c r="H277">
        <v>1.9</v>
      </c>
      <c r="J277" s="11" t="s">
        <v>39</v>
      </c>
    </row>
    <row r="278" spans="5:12" x14ac:dyDescent="0.5">
      <c r="E278" s="15">
        <v>8</v>
      </c>
      <c r="F278" s="26" t="s">
        <v>65</v>
      </c>
      <c r="G278">
        <v>2.1</v>
      </c>
      <c r="H278">
        <v>3</v>
      </c>
      <c r="J278" s="11" t="s">
        <v>39</v>
      </c>
    </row>
    <row r="279" spans="5:12" x14ac:dyDescent="0.5">
      <c r="E279" s="15">
        <v>9</v>
      </c>
      <c r="F279" s="26" t="s">
        <v>65</v>
      </c>
      <c r="G279">
        <v>2.15</v>
      </c>
      <c r="H279">
        <v>2.5</v>
      </c>
      <c r="J279" s="11" t="s">
        <v>39</v>
      </c>
    </row>
    <row r="280" spans="5:12" x14ac:dyDescent="0.5">
      <c r="E280" s="15">
        <v>10</v>
      </c>
      <c r="F280" s="26" t="s">
        <v>65</v>
      </c>
      <c r="G280">
        <v>3.2</v>
      </c>
      <c r="H280">
        <v>6.2</v>
      </c>
      <c r="J280" s="11" t="s">
        <v>39</v>
      </c>
    </row>
    <row r="281" spans="5:12" x14ac:dyDescent="0.5">
      <c r="E281" s="15">
        <v>11</v>
      </c>
      <c r="F281" s="26" t="s">
        <v>65</v>
      </c>
      <c r="G281">
        <v>3</v>
      </c>
      <c r="H281">
        <v>3.4</v>
      </c>
      <c r="J281" s="11" t="s">
        <v>39</v>
      </c>
    </row>
    <row r="282" spans="5:12" x14ac:dyDescent="0.5">
      <c r="E282" s="15">
        <v>12</v>
      </c>
      <c r="F282" s="26" t="s">
        <v>17</v>
      </c>
      <c r="G282">
        <v>1.9</v>
      </c>
      <c r="H282">
        <v>3.6</v>
      </c>
      <c r="J282" s="11" t="s">
        <v>39</v>
      </c>
    </row>
    <row r="283" spans="5:12" x14ac:dyDescent="0.5">
      <c r="E283" s="15">
        <v>13</v>
      </c>
      <c r="F283" s="26" t="s">
        <v>65</v>
      </c>
      <c r="G283">
        <v>2.2999999999999998</v>
      </c>
      <c r="H283">
        <v>3.3</v>
      </c>
      <c r="J283" s="11" t="s">
        <v>39</v>
      </c>
    </row>
    <row r="284" spans="5:12" x14ac:dyDescent="0.5">
      <c r="E284" s="15">
        <v>14</v>
      </c>
      <c r="F284" s="26" t="s">
        <v>65</v>
      </c>
      <c r="G284">
        <v>3</v>
      </c>
      <c r="H284">
        <v>4</v>
      </c>
      <c r="J284" s="11" t="s">
        <v>39</v>
      </c>
    </row>
    <row r="285" spans="5:12" x14ac:dyDescent="0.5">
      <c r="E285" s="19">
        <v>15</v>
      </c>
      <c r="F285" s="26" t="s">
        <v>65</v>
      </c>
      <c r="G285">
        <v>3</v>
      </c>
      <c r="H285">
        <v>6</v>
      </c>
      <c r="J285" s="11" t="s">
        <v>39</v>
      </c>
    </row>
    <row r="286" spans="5:12" x14ac:dyDescent="0.5">
      <c r="E286" s="19">
        <v>16</v>
      </c>
      <c r="F286" s="26" t="s">
        <v>65</v>
      </c>
      <c r="G286">
        <v>1.7</v>
      </c>
      <c r="H286">
        <v>6</v>
      </c>
      <c r="J286" s="11" t="s">
        <v>39</v>
      </c>
    </row>
    <row r="287" spans="5:12" x14ac:dyDescent="0.5">
      <c r="E287" s="15">
        <v>17</v>
      </c>
      <c r="F287" s="26" t="s">
        <v>65</v>
      </c>
      <c r="G287">
        <v>2.6</v>
      </c>
      <c r="H287">
        <v>3.4</v>
      </c>
      <c r="J287" s="11" t="s">
        <v>39</v>
      </c>
    </row>
    <row r="288" spans="5:12" x14ac:dyDescent="0.5">
      <c r="E288" s="15">
        <v>18</v>
      </c>
      <c r="F288" s="26" t="s">
        <v>65</v>
      </c>
      <c r="G288">
        <v>2.8</v>
      </c>
      <c r="H288">
        <v>2.9</v>
      </c>
      <c r="J288" s="11" t="s">
        <v>39</v>
      </c>
    </row>
    <row r="289" spans="1:12" x14ac:dyDescent="0.5">
      <c r="E289" s="15">
        <v>19</v>
      </c>
      <c r="F289" s="26" t="s">
        <v>65</v>
      </c>
      <c r="G289">
        <v>3.7</v>
      </c>
      <c r="H289">
        <v>4.7</v>
      </c>
      <c r="J289" s="11" t="s">
        <v>39</v>
      </c>
    </row>
    <row r="290" spans="1:12" x14ac:dyDescent="0.5">
      <c r="E290" s="15">
        <v>20</v>
      </c>
      <c r="F290" s="26" t="s">
        <v>65</v>
      </c>
      <c r="G290">
        <v>3.2</v>
      </c>
      <c r="H290">
        <v>3.3</v>
      </c>
      <c r="J290" s="11" t="s">
        <v>39</v>
      </c>
    </row>
    <row r="291" spans="1:12" x14ac:dyDescent="0.5">
      <c r="E291" s="15">
        <v>21</v>
      </c>
      <c r="F291" s="26" t="s">
        <v>65</v>
      </c>
      <c r="G291">
        <v>3.1</v>
      </c>
      <c r="H291">
        <v>3.4</v>
      </c>
      <c r="J291" s="11" t="s">
        <v>39</v>
      </c>
    </row>
    <row r="292" spans="1:12" x14ac:dyDescent="0.5">
      <c r="E292" s="15">
        <v>22</v>
      </c>
      <c r="F292" s="26" t="s">
        <v>65</v>
      </c>
      <c r="G292">
        <v>1.6</v>
      </c>
      <c r="H292">
        <v>2.5</v>
      </c>
      <c r="J292" s="11" t="s">
        <v>39</v>
      </c>
    </row>
    <row r="293" spans="1:12" x14ac:dyDescent="0.5">
      <c r="E293" s="15">
        <v>23</v>
      </c>
      <c r="F293" s="26" t="s">
        <v>65</v>
      </c>
      <c r="G293">
        <v>1.7</v>
      </c>
      <c r="H293">
        <v>1.9</v>
      </c>
      <c r="J293" s="11" t="s">
        <v>39</v>
      </c>
    </row>
    <row r="294" spans="1:12" x14ac:dyDescent="0.5">
      <c r="E294" s="15">
        <v>24</v>
      </c>
      <c r="F294" s="26" t="s">
        <v>65</v>
      </c>
      <c r="G294">
        <v>0.9</v>
      </c>
      <c r="H294">
        <v>2.4</v>
      </c>
      <c r="J294" s="11" t="s">
        <v>39</v>
      </c>
    </row>
    <row r="295" spans="1:12" x14ac:dyDescent="0.5">
      <c r="E295" s="15">
        <v>25</v>
      </c>
      <c r="F295" s="26" t="s">
        <v>65</v>
      </c>
      <c r="G295">
        <v>3.3</v>
      </c>
      <c r="H295">
        <v>3.5</v>
      </c>
      <c r="J295" s="11" t="s">
        <v>39</v>
      </c>
    </row>
    <row r="296" spans="1:12" x14ac:dyDescent="0.5">
      <c r="E296" s="15">
        <v>26</v>
      </c>
      <c r="F296" s="26" t="s">
        <v>65</v>
      </c>
      <c r="G296">
        <v>3.55</v>
      </c>
      <c r="H296">
        <v>4.3</v>
      </c>
      <c r="J296" s="11" t="s">
        <v>39</v>
      </c>
    </row>
    <row r="297" spans="1:12" x14ac:dyDescent="0.5">
      <c r="E297" s="15">
        <v>27</v>
      </c>
      <c r="F297" s="26" t="s">
        <v>65</v>
      </c>
      <c r="G297">
        <v>3.2</v>
      </c>
      <c r="H297">
        <v>3</v>
      </c>
      <c r="J297" s="11" t="s">
        <v>39</v>
      </c>
    </row>
    <row r="298" spans="1:12" x14ac:dyDescent="0.5">
      <c r="E298" s="15">
        <v>28</v>
      </c>
      <c r="F298" s="26" t="s">
        <v>17</v>
      </c>
      <c r="G298">
        <v>2.2000000000000002</v>
      </c>
      <c r="H298">
        <v>1.8</v>
      </c>
      <c r="J298" s="11" t="s">
        <v>39</v>
      </c>
    </row>
    <row r="299" spans="1:12" x14ac:dyDescent="0.5">
      <c r="A299" s="1" t="s">
        <v>64</v>
      </c>
      <c r="B299" s="1" t="s">
        <v>22</v>
      </c>
      <c r="C299" s="1" t="s">
        <v>26</v>
      </c>
      <c r="D299" s="1" t="s">
        <v>79</v>
      </c>
      <c r="E299" s="15">
        <v>1</v>
      </c>
      <c r="F299" s="26" t="s">
        <v>65</v>
      </c>
      <c r="G299">
        <v>2.5</v>
      </c>
      <c r="H299">
        <v>4.9000000000000004</v>
      </c>
      <c r="J299" s="11" t="s">
        <v>39</v>
      </c>
      <c r="L299" t="s">
        <v>69</v>
      </c>
    </row>
    <row r="300" spans="1:12" x14ac:dyDescent="0.5">
      <c r="E300" s="15">
        <v>2</v>
      </c>
      <c r="F300" s="26" t="s">
        <v>17</v>
      </c>
      <c r="G300">
        <v>1.2</v>
      </c>
      <c r="I300" s="1">
        <v>2.2999999999999998</v>
      </c>
      <c r="J300" s="11" t="s">
        <v>39</v>
      </c>
      <c r="L300" t="s">
        <v>70</v>
      </c>
    </row>
    <row r="301" spans="1:12" x14ac:dyDescent="0.5">
      <c r="E301" s="15">
        <v>3</v>
      </c>
      <c r="F301" s="26" t="s">
        <v>65</v>
      </c>
      <c r="G301">
        <v>1.4</v>
      </c>
      <c r="H301">
        <v>2.2000000000000002</v>
      </c>
      <c r="J301" s="11" t="s">
        <v>39</v>
      </c>
      <c r="L301" t="s">
        <v>71</v>
      </c>
    </row>
    <row r="302" spans="1:12" x14ac:dyDescent="0.5">
      <c r="E302" s="15">
        <v>4</v>
      </c>
      <c r="F302" s="26" t="s">
        <v>65</v>
      </c>
      <c r="G302">
        <v>1.4</v>
      </c>
      <c r="H302">
        <v>1.8</v>
      </c>
      <c r="J302" s="11" t="s">
        <v>39</v>
      </c>
    </row>
    <row r="303" spans="1:12" x14ac:dyDescent="0.5">
      <c r="E303" s="15">
        <v>5</v>
      </c>
      <c r="F303" s="26" t="s">
        <v>17</v>
      </c>
      <c r="G303">
        <v>1.4</v>
      </c>
      <c r="I303" s="1">
        <v>1.6</v>
      </c>
      <c r="J303" s="11" t="s">
        <v>39</v>
      </c>
    </row>
    <row r="304" spans="1:12" x14ac:dyDescent="0.5">
      <c r="E304" s="15">
        <v>6</v>
      </c>
      <c r="F304" s="26" t="s">
        <v>65</v>
      </c>
      <c r="G304">
        <v>3.7</v>
      </c>
      <c r="H304">
        <v>5.7</v>
      </c>
      <c r="J304" s="11" t="s">
        <v>39</v>
      </c>
    </row>
    <row r="305" spans="1:12" x14ac:dyDescent="0.5">
      <c r="E305" s="15">
        <v>7</v>
      </c>
      <c r="F305" s="26" t="s">
        <v>65</v>
      </c>
      <c r="G305">
        <v>2.9</v>
      </c>
      <c r="H305">
        <v>4.8</v>
      </c>
      <c r="J305" s="11" t="s">
        <v>39</v>
      </c>
    </row>
    <row r="306" spans="1:12" x14ac:dyDescent="0.5">
      <c r="E306" s="15">
        <v>8</v>
      </c>
      <c r="F306" s="26" t="s">
        <v>65</v>
      </c>
      <c r="G306">
        <v>1.1000000000000001</v>
      </c>
      <c r="H306">
        <v>2.4</v>
      </c>
      <c r="J306" s="11" t="s">
        <v>39</v>
      </c>
    </row>
    <row r="307" spans="1:12" x14ac:dyDescent="0.5">
      <c r="E307" s="15">
        <v>9</v>
      </c>
      <c r="F307" s="26" t="s">
        <v>65</v>
      </c>
      <c r="G307">
        <v>3.4</v>
      </c>
      <c r="H307">
        <v>4.5999999999999996</v>
      </c>
      <c r="J307" s="11" t="s">
        <v>39</v>
      </c>
    </row>
    <row r="308" spans="1:12" x14ac:dyDescent="0.5">
      <c r="E308" s="15">
        <v>10</v>
      </c>
      <c r="F308" s="26" t="s">
        <v>18</v>
      </c>
      <c r="G308">
        <v>2.8</v>
      </c>
      <c r="H308">
        <v>2.4</v>
      </c>
      <c r="J308" s="11" t="s">
        <v>39</v>
      </c>
    </row>
    <row r="309" spans="1:12" x14ac:dyDescent="0.5">
      <c r="E309" s="15">
        <v>11</v>
      </c>
      <c r="F309" s="26" t="s">
        <v>18</v>
      </c>
      <c r="G309">
        <v>3.3</v>
      </c>
      <c r="H309">
        <v>2.7</v>
      </c>
      <c r="J309" s="11" t="s">
        <v>39</v>
      </c>
    </row>
    <row r="310" spans="1:12" x14ac:dyDescent="0.5">
      <c r="E310" s="15">
        <v>12</v>
      </c>
      <c r="F310" s="26" t="s">
        <v>18</v>
      </c>
      <c r="G310">
        <v>2.8</v>
      </c>
      <c r="H310">
        <v>2.7</v>
      </c>
      <c r="J310" s="11" t="s">
        <v>39</v>
      </c>
    </row>
    <row r="311" spans="1:12" x14ac:dyDescent="0.5">
      <c r="E311" s="15">
        <v>13</v>
      </c>
      <c r="F311" s="26" t="s">
        <v>18</v>
      </c>
      <c r="G311">
        <v>2.1</v>
      </c>
      <c r="H311">
        <v>1.8</v>
      </c>
      <c r="J311" s="11" t="s">
        <v>39</v>
      </c>
    </row>
    <row r="312" spans="1:12" x14ac:dyDescent="0.5">
      <c r="E312" s="15">
        <v>14</v>
      </c>
      <c r="F312" s="26" t="s">
        <v>18</v>
      </c>
      <c r="G312">
        <v>3.1</v>
      </c>
      <c r="H312">
        <v>4.3</v>
      </c>
      <c r="J312" s="11" t="s">
        <v>39</v>
      </c>
    </row>
    <row r="313" spans="1:12" x14ac:dyDescent="0.5">
      <c r="E313" s="15">
        <v>15</v>
      </c>
      <c r="F313" s="26" t="s">
        <v>65</v>
      </c>
      <c r="G313">
        <v>3.1</v>
      </c>
      <c r="H313">
        <v>5.0999999999999996</v>
      </c>
      <c r="J313" s="11" t="s">
        <v>39</v>
      </c>
    </row>
    <row r="314" spans="1:12" x14ac:dyDescent="0.5">
      <c r="E314" s="15">
        <v>16</v>
      </c>
      <c r="F314" s="26" t="s">
        <v>65</v>
      </c>
      <c r="G314">
        <v>2.4</v>
      </c>
      <c r="H314">
        <v>4.0999999999999996</v>
      </c>
      <c r="J314" s="11" t="s">
        <v>39</v>
      </c>
    </row>
    <row r="315" spans="1:12" x14ac:dyDescent="0.5">
      <c r="E315" s="15">
        <v>17</v>
      </c>
      <c r="F315" s="26" t="s">
        <v>65</v>
      </c>
      <c r="G315">
        <v>2.6</v>
      </c>
      <c r="H315">
        <v>3.4</v>
      </c>
      <c r="J315" s="11" t="s">
        <v>39</v>
      </c>
    </row>
    <row r="316" spans="1:12" x14ac:dyDescent="0.5">
      <c r="E316" s="15">
        <v>18</v>
      </c>
      <c r="F316" s="26" t="s">
        <v>65</v>
      </c>
      <c r="G316">
        <v>3.1</v>
      </c>
      <c r="H316">
        <v>3.5</v>
      </c>
      <c r="J316" s="11" t="s">
        <v>39</v>
      </c>
    </row>
    <row r="317" spans="1:12" x14ac:dyDescent="0.5">
      <c r="A317" s="1" t="s">
        <v>77</v>
      </c>
      <c r="B317" s="1" t="s">
        <v>22</v>
      </c>
      <c r="C317" s="1" t="s">
        <v>76</v>
      </c>
      <c r="D317" s="1" t="s">
        <v>78</v>
      </c>
      <c r="E317" s="15">
        <v>1</v>
      </c>
      <c r="F317" s="26" t="s">
        <v>18</v>
      </c>
      <c r="G317">
        <v>1.05</v>
      </c>
      <c r="I317" s="1">
        <v>1.7</v>
      </c>
      <c r="J317">
        <v>1.1000000000000001</v>
      </c>
      <c r="L317" t="s">
        <v>73</v>
      </c>
    </row>
    <row r="318" spans="1:12" x14ac:dyDescent="0.5">
      <c r="E318" s="15">
        <v>2</v>
      </c>
      <c r="F318" s="26" t="s">
        <v>18</v>
      </c>
      <c r="G318">
        <v>1</v>
      </c>
      <c r="I318" s="1">
        <v>1.5</v>
      </c>
      <c r="J318">
        <v>0.4</v>
      </c>
      <c r="L318" t="s">
        <v>74</v>
      </c>
    </row>
    <row r="319" spans="1:12" x14ac:dyDescent="0.5">
      <c r="E319" s="15">
        <v>3</v>
      </c>
      <c r="F319" s="26" t="s">
        <v>18</v>
      </c>
      <c r="G319">
        <v>1.35</v>
      </c>
      <c r="I319" s="1">
        <v>1.5</v>
      </c>
      <c r="J319">
        <v>0.5</v>
      </c>
      <c r="L319" t="s">
        <v>75</v>
      </c>
    </row>
    <row r="320" spans="1:12" x14ac:dyDescent="0.5">
      <c r="E320" s="15">
        <v>4</v>
      </c>
      <c r="F320" s="26" t="s">
        <v>18</v>
      </c>
      <c r="G320">
        <v>1.96</v>
      </c>
      <c r="H320">
        <v>1.3</v>
      </c>
      <c r="I320" s="1">
        <v>3.5</v>
      </c>
      <c r="J320">
        <v>1.5</v>
      </c>
    </row>
    <row r="321" spans="5:10" x14ac:dyDescent="0.5">
      <c r="E321" s="15">
        <v>5</v>
      </c>
      <c r="F321" s="26" t="s">
        <v>18</v>
      </c>
      <c r="G321">
        <v>1.87</v>
      </c>
      <c r="I321" s="1">
        <v>3.7</v>
      </c>
      <c r="J321">
        <v>1.5</v>
      </c>
    </row>
    <row r="322" spans="5:10" x14ac:dyDescent="0.5">
      <c r="E322" s="15">
        <v>6</v>
      </c>
      <c r="F322" s="26" t="s">
        <v>18</v>
      </c>
      <c r="G322">
        <v>1.78</v>
      </c>
      <c r="H322">
        <v>0.7</v>
      </c>
      <c r="I322" s="1">
        <v>1.8</v>
      </c>
      <c r="J322">
        <v>0.6</v>
      </c>
    </row>
    <row r="323" spans="5:10" x14ac:dyDescent="0.5">
      <c r="E323" s="15">
        <v>7</v>
      </c>
      <c r="F323" s="26" t="s">
        <v>18</v>
      </c>
      <c r="G323">
        <v>1</v>
      </c>
      <c r="I323" s="1">
        <v>2.1</v>
      </c>
      <c r="J323">
        <v>1</v>
      </c>
    </row>
    <row r="324" spans="5:10" x14ac:dyDescent="0.5">
      <c r="E324" s="15">
        <v>8</v>
      </c>
      <c r="F324" s="26" t="s">
        <v>18</v>
      </c>
      <c r="G324">
        <v>1.25</v>
      </c>
      <c r="I324" s="1">
        <v>1.7</v>
      </c>
      <c r="J324">
        <v>0.8</v>
      </c>
    </row>
    <row r="325" spans="5:10" x14ac:dyDescent="0.5">
      <c r="E325" s="15">
        <v>9</v>
      </c>
      <c r="F325" s="26" t="s">
        <v>18</v>
      </c>
      <c r="G325">
        <v>1.93</v>
      </c>
      <c r="H325">
        <v>1.1000000000000001</v>
      </c>
      <c r="I325" s="1">
        <v>2.8</v>
      </c>
      <c r="J325">
        <v>0.6</v>
      </c>
    </row>
    <row r="326" spans="5:10" x14ac:dyDescent="0.5">
      <c r="E326" s="15">
        <v>10</v>
      </c>
      <c r="F326" s="26" t="s">
        <v>18</v>
      </c>
      <c r="G326">
        <v>1.7</v>
      </c>
      <c r="H326">
        <v>0.9</v>
      </c>
      <c r="I326" s="1">
        <v>2.5</v>
      </c>
      <c r="J326">
        <v>0.9</v>
      </c>
    </row>
    <row r="327" spans="5:10" x14ac:dyDescent="0.5">
      <c r="E327" s="15">
        <v>11</v>
      </c>
      <c r="F327" s="26" t="s">
        <v>18</v>
      </c>
      <c r="G327">
        <v>1.2</v>
      </c>
      <c r="I327" s="1">
        <v>1.2</v>
      </c>
      <c r="J327">
        <v>0.4</v>
      </c>
    </row>
    <row r="328" spans="5:10" x14ac:dyDescent="0.5">
      <c r="E328" s="15">
        <v>12</v>
      </c>
      <c r="F328" s="26" t="s">
        <v>18</v>
      </c>
      <c r="G328">
        <v>1.25</v>
      </c>
      <c r="I328" s="1">
        <v>0.9</v>
      </c>
      <c r="J328">
        <v>0.5</v>
      </c>
    </row>
    <row r="329" spans="5:10" x14ac:dyDescent="0.5">
      <c r="E329" s="15">
        <v>13</v>
      </c>
      <c r="F329" s="26" t="s">
        <v>18</v>
      </c>
      <c r="G329">
        <v>1.5</v>
      </c>
      <c r="H329">
        <v>0.3</v>
      </c>
      <c r="I329" s="1">
        <v>1.9</v>
      </c>
      <c r="J329">
        <v>0.8</v>
      </c>
    </row>
    <row r="330" spans="5:10" x14ac:dyDescent="0.5">
      <c r="E330" s="15">
        <v>14</v>
      </c>
      <c r="F330" s="26" t="s">
        <v>65</v>
      </c>
      <c r="G330">
        <v>1.2</v>
      </c>
      <c r="H330">
        <v>1.5</v>
      </c>
      <c r="J330">
        <v>0.6</v>
      </c>
    </row>
    <row r="331" spans="5:10" x14ac:dyDescent="0.5">
      <c r="E331" s="15">
        <v>15</v>
      </c>
      <c r="F331" s="26" t="s">
        <v>18</v>
      </c>
      <c r="G331">
        <v>1.64</v>
      </c>
      <c r="H331">
        <v>0.7</v>
      </c>
      <c r="I331" s="1">
        <v>2.5</v>
      </c>
      <c r="J331">
        <v>0.7</v>
      </c>
    </row>
    <row r="332" spans="5:10" x14ac:dyDescent="0.5">
      <c r="E332" s="15">
        <v>16</v>
      </c>
      <c r="F332" s="26" t="s">
        <v>18</v>
      </c>
      <c r="G332">
        <v>1.92</v>
      </c>
      <c r="H332">
        <v>1.1000000000000001</v>
      </c>
      <c r="I332" s="1">
        <v>1.7</v>
      </c>
      <c r="J332">
        <v>0.7</v>
      </c>
    </row>
    <row r="333" spans="5:10" x14ac:dyDescent="0.5">
      <c r="E333" s="15">
        <v>17</v>
      </c>
      <c r="F333" s="26" t="s">
        <v>18</v>
      </c>
      <c r="G333">
        <v>1.65</v>
      </c>
      <c r="H333">
        <v>0.6</v>
      </c>
      <c r="I333" s="1">
        <v>2.4</v>
      </c>
      <c r="J333">
        <v>0.5</v>
      </c>
    </row>
    <row r="334" spans="5:10" x14ac:dyDescent="0.5">
      <c r="E334" s="15">
        <v>18</v>
      </c>
      <c r="F334" s="26" t="s">
        <v>18</v>
      </c>
      <c r="G334">
        <v>1.86</v>
      </c>
      <c r="H334">
        <v>1</v>
      </c>
      <c r="I334" s="1">
        <v>1.6</v>
      </c>
      <c r="J334">
        <v>0.9</v>
      </c>
    </row>
    <row r="335" spans="5:10" x14ac:dyDescent="0.5">
      <c r="E335" s="15">
        <v>19</v>
      </c>
      <c r="F335" s="26" t="s">
        <v>18</v>
      </c>
      <c r="G335">
        <v>1.83</v>
      </c>
      <c r="H335">
        <v>1.5</v>
      </c>
      <c r="I335" s="1">
        <v>2.2000000000000002</v>
      </c>
      <c r="J335">
        <v>0.6</v>
      </c>
    </row>
    <row r="336" spans="5:10" x14ac:dyDescent="0.5">
      <c r="E336" s="15">
        <v>20</v>
      </c>
      <c r="F336" s="26" t="s">
        <v>18</v>
      </c>
      <c r="G336">
        <v>1.66</v>
      </c>
      <c r="H336">
        <v>0.6</v>
      </c>
      <c r="I336" s="1">
        <v>1.5</v>
      </c>
      <c r="J336">
        <v>0.8</v>
      </c>
    </row>
    <row r="337" spans="1:12" x14ac:dyDescent="0.5">
      <c r="E337" s="15">
        <v>21</v>
      </c>
      <c r="F337" s="26" t="s">
        <v>18</v>
      </c>
      <c r="G337">
        <v>1.5</v>
      </c>
      <c r="H337">
        <v>0.6</v>
      </c>
      <c r="I337" s="1">
        <v>1.7</v>
      </c>
      <c r="J337">
        <v>0.6</v>
      </c>
    </row>
    <row r="338" spans="1:12" x14ac:dyDescent="0.5">
      <c r="E338" s="15">
        <v>22</v>
      </c>
      <c r="F338" s="26" t="s">
        <v>18</v>
      </c>
      <c r="G338">
        <v>1.66</v>
      </c>
      <c r="H338">
        <v>0.6</v>
      </c>
      <c r="I338" s="1">
        <v>1.7</v>
      </c>
      <c r="J338">
        <v>1</v>
      </c>
    </row>
    <row r="339" spans="1:12" x14ac:dyDescent="0.5">
      <c r="E339" s="15">
        <v>23</v>
      </c>
      <c r="F339" s="26" t="s">
        <v>18</v>
      </c>
      <c r="G339">
        <v>1.1000000000000001</v>
      </c>
      <c r="I339" s="1">
        <v>1.1000000000000001</v>
      </c>
      <c r="J339">
        <v>0.2</v>
      </c>
    </row>
    <row r="340" spans="1:12" x14ac:dyDescent="0.5">
      <c r="E340" s="15">
        <v>24</v>
      </c>
      <c r="F340" s="26" t="s">
        <v>18</v>
      </c>
      <c r="G340">
        <v>1.2</v>
      </c>
      <c r="I340" s="1">
        <v>1.5</v>
      </c>
      <c r="J340">
        <v>0.9</v>
      </c>
    </row>
    <row r="341" spans="1:12" x14ac:dyDescent="0.5">
      <c r="E341" s="15">
        <v>25</v>
      </c>
      <c r="F341" s="26" t="s">
        <v>18</v>
      </c>
      <c r="G341">
        <v>0.8</v>
      </c>
      <c r="I341" s="1">
        <v>1</v>
      </c>
      <c r="J341">
        <v>0.6</v>
      </c>
    </row>
    <row r="342" spans="1:12" x14ac:dyDescent="0.5">
      <c r="E342" s="15">
        <v>26</v>
      </c>
      <c r="F342" s="26" t="s">
        <v>18</v>
      </c>
      <c r="G342">
        <v>1.84</v>
      </c>
      <c r="H342">
        <v>1</v>
      </c>
      <c r="I342" s="1">
        <v>1.5</v>
      </c>
      <c r="J342">
        <v>0.5</v>
      </c>
    </row>
    <row r="343" spans="1:12" x14ac:dyDescent="0.5">
      <c r="E343" s="15">
        <v>27</v>
      </c>
      <c r="F343" s="26" t="s">
        <v>18</v>
      </c>
      <c r="G343">
        <v>1.48</v>
      </c>
      <c r="H343">
        <v>0.5</v>
      </c>
      <c r="I343" s="1">
        <v>2.2999999999999998</v>
      </c>
      <c r="J343">
        <v>1</v>
      </c>
    </row>
    <row r="344" spans="1:12" x14ac:dyDescent="0.5">
      <c r="E344" s="15">
        <v>28</v>
      </c>
      <c r="F344" s="26" t="s">
        <v>18</v>
      </c>
      <c r="G344">
        <v>1.25</v>
      </c>
      <c r="I344" s="1">
        <v>1.3</v>
      </c>
      <c r="J344">
        <v>0.8</v>
      </c>
    </row>
    <row r="345" spans="1:12" x14ac:dyDescent="0.5">
      <c r="A345" s="1" t="s">
        <v>77</v>
      </c>
      <c r="B345" s="1" t="s">
        <v>23</v>
      </c>
      <c r="C345" s="1" t="s">
        <v>76</v>
      </c>
      <c r="D345" s="1" t="s">
        <v>78</v>
      </c>
      <c r="E345" s="15">
        <v>1</v>
      </c>
      <c r="F345" s="26" t="s">
        <v>18</v>
      </c>
      <c r="G345">
        <v>1.49</v>
      </c>
      <c r="H345">
        <v>0.6</v>
      </c>
      <c r="I345" s="1">
        <v>1.8</v>
      </c>
      <c r="J345">
        <v>0.8</v>
      </c>
      <c r="L345" t="s">
        <v>82</v>
      </c>
    </row>
    <row r="346" spans="1:12" x14ac:dyDescent="0.5">
      <c r="E346" s="15">
        <v>2</v>
      </c>
      <c r="F346" s="26" t="s">
        <v>18</v>
      </c>
      <c r="G346">
        <v>2.59</v>
      </c>
      <c r="H346">
        <v>2.2000000000000002</v>
      </c>
      <c r="I346" s="1">
        <v>4</v>
      </c>
      <c r="J346">
        <v>1.3</v>
      </c>
      <c r="L346" t="s">
        <v>83</v>
      </c>
    </row>
    <row r="347" spans="1:12" x14ac:dyDescent="0.5">
      <c r="E347" s="15">
        <v>3</v>
      </c>
      <c r="F347" s="26" t="s">
        <v>18</v>
      </c>
      <c r="G347">
        <v>1.7</v>
      </c>
      <c r="H347">
        <v>0.9</v>
      </c>
      <c r="I347" s="1">
        <v>2.2000000000000002</v>
      </c>
      <c r="J347">
        <v>1.3</v>
      </c>
    </row>
    <row r="348" spans="1:12" x14ac:dyDescent="0.5">
      <c r="E348" s="15">
        <v>4</v>
      </c>
      <c r="F348" s="26" t="s">
        <v>18</v>
      </c>
      <c r="G348">
        <v>1.62</v>
      </c>
      <c r="I348" s="1">
        <v>2.1</v>
      </c>
      <c r="J348">
        <v>1.5</v>
      </c>
    </row>
    <row r="349" spans="1:12" x14ac:dyDescent="0.5">
      <c r="E349" s="15">
        <v>5</v>
      </c>
      <c r="F349" s="26" t="s">
        <v>18</v>
      </c>
      <c r="G349">
        <v>1.73</v>
      </c>
      <c r="H349">
        <v>0.6</v>
      </c>
      <c r="I349" s="1">
        <v>2.5</v>
      </c>
      <c r="J349">
        <v>0.8</v>
      </c>
    </row>
    <row r="350" spans="1:12" x14ac:dyDescent="0.5">
      <c r="E350" s="15">
        <v>6</v>
      </c>
      <c r="F350" s="26" t="s">
        <v>18</v>
      </c>
      <c r="G350">
        <v>2.31</v>
      </c>
      <c r="H350">
        <v>1.6</v>
      </c>
      <c r="I350" s="1">
        <v>4</v>
      </c>
      <c r="J350">
        <v>1.5</v>
      </c>
    </row>
    <row r="351" spans="1:12" x14ac:dyDescent="0.5">
      <c r="E351" s="15">
        <v>7</v>
      </c>
      <c r="F351" s="26" t="s">
        <v>18</v>
      </c>
      <c r="G351">
        <v>1.87</v>
      </c>
      <c r="H351">
        <v>1</v>
      </c>
      <c r="I351" s="1">
        <v>2.9</v>
      </c>
      <c r="J351">
        <v>1.7</v>
      </c>
    </row>
    <row r="352" spans="1:12" x14ac:dyDescent="0.5">
      <c r="E352" s="15">
        <v>8</v>
      </c>
      <c r="F352" s="26" t="s">
        <v>18</v>
      </c>
      <c r="G352">
        <v>1.5</v>
      </c>
      <c r="H352">
        <v>1.7</v>
      </c>
      <c r="I352" s="1">
        <v>3</v>
      </c>
      <c r="J352">
        <v>2</v>
      </c>
    </row>
    <row r="353" spans="1:12" x14ac:dyDescent="0.5">
      <c r="E353" s="15">
        <v>9</v>
      </c>
      <c r="F353" s="26" t="s">
        <v>18</v>
      </c>
      <c r="G353">
        <v>2.4</v>
      </c>
      <c r="H353">
        <v>2.2999999999999998</v>
      </c>
      <c r="I353" s="1">
        <v>3.7</v>
      </c>
      <c r="J353">
        <v>1.7</v>
      </c>
    </row>
    <row r="354" spans="1:12" x14ac:dyDescent="0.5">
      <c r="E354" s="15">
        <v>10</v>
      </c>
      <c r="F354" s="26" t="s">
        <v>18</v>
      </c>
      <c r="G354">
        <v>2.17</v>
      </c>
      <c r="H354">
        <v>1.1000000000000001</v>
      </c>
      <c r="I354" s="1">
        <v>1.5</v>
      </c>
      <c r="J354">
        <v>0.7</v>
      </c>
    </row>
    <row r="355" spans="1:12" x14ac:dyDescent="0.5">
      <c r="E355" s="15">
        <v>11</v>
      </c>
      <c r="F355" s="26" t="s">
        <v>18</v>
      </c>
      <c r="G355">
        <v>1.98</v>
      </c>
      <c r="H355">
        <v>1</v>
      </c>
      <c r="I355" s="1">
        <v>3</v>
      </c>
      <c r="J355">
        <v>1.2</v>
      </c>
    </row>
    <row r="356" spans="1:12" x14ac:dyDescent="0.5">
      <c r="E356" s="15">
        <v>12</v>
      </c>
      <c r="F356" s="26" t="s">
        <v>18</v>
      </c>
      <c r="G356">
        <v>1.78</v>
      </c>
      <c r="H356">
        <v>0.7</v>
      </c>
      <c r="I356" s="1">
        <v>2.1</v>
      </c>
      <c r="J356">
        <v>0.4</v>
      </c>
    </row>
    <row r="357" spans="1:12" x14ac:dyDescent="0.5">
      <c r="E357" s="15">
        <v>13</v>
      </c>
      <c r="F357" s="26" t="s">
        <v>18</v>
      </c>
      <c r="G357">
        <v>1.4</v>
      </c>
      <c r="H357">
        <v>0.6</v>
      </c>
      <c r="I357" s="1">
        <v>1.8</v>
      </c>
      <c r="J357">
        <v>1.2</v>
      </c>
    </row>
    <row r="358" spans="1:12" x14ac:dyDescent="0.5">
      <c r="E358" s="15">
        <v>14</v>
      </c>
      <c r="F358" s="26" t="s">
        <v>18</v>
      </c>
      <c r="G358">
        <v>2.44</v>
      </c>
      <c r="H358">
        <v>2.2999999999999998</v>
      </c>
      <c r="I358" s="1">
        <v>4.5999999999999996</v>
      </c>
      <c r="J358">
        <v>2.4</v>
      </c>
    </row>
    <row r="359" spans="1:12" x14ac:dyDescent="0.5">
      <c r="E359" s="15">
        <v>15</v>
      </c>
      <c r="F359" s="26" t="s">
        <v>18</v>
      </c>
      <c r="G359">
        <v>2.08</v>
      </c>
      <c r="H359">
        <v>1.2</v>
      </c>
      <c r="I359" s="1">
        <v>2.1</v>
      </c>
      <c r="J359">
        <v>0.8</v>
      </c>
    </row>
    <row r="360" spans="1:12" x14ac:dyDescent="0.5">
      <c r="E360" s="15">
        <v>16</v>
      </c>
      <c r="F360" s="26" t="s">
        <v>18</v>
      </c>
      <c r="G360">
        <v>1.84</v>
      </c>
      <c r="H360">
        <v>1.2</v>
      </c>
      <c r="I360" s="1">
        <v>2.1</v>
      </c>
      <c r="J360">
        <v>0.8</v>
      </c>
    </row>
    <row r="361" spans="1:12" x14ac:dyDescent="0.5">
      <c r="E361" s="15">
        <v>17</v>
      </c>
      <c r="F361" s="26" t="s">
        <v>18</v>
      </c>
      <c r="G361">
        <v>1.5</v>
      </c>
      <c r="H361">
        <v>1.3</v>
      </c>
      <c r="I361" s="1">
        <v>2.2000000000000002</v>
      </c>
      <c r="J361">
        <v>2.5</v>
      </c>
    </row>
    <row r="362" spans="1:12" x14ac:dyDescent="0.5">
      <c r="E362" s="15">
        <v>18</v>
      </c>
      <c r="F362" s="26" t="s">
        <v>18</v>
      </c>
      <c r="G362">
        <v>1.72</v>
      </c>
      <c r="H362">
        <v>1</v>
      </c>
      <c r="I362" s="1">
        <v>2</v>
      </c>
      <c r="J362">
        <v>0.8</v>
      </c>
    </row>
    <row r="363" spans="1:12" x14ac:dyDescent="0.5">
      <c r="E363" s="15">
        <v>19</v>
      </c>
      <c r="F363" s="26" t="s">
        <v>18</v>
      </c>
      <c r="G363">
        <v>1.78</v>
      </c>
      <c r="H363">
        <v>0.9</v>
      </c>
      <c r="I363" s="1">
        <v>2.5</v>
      </c>
      <c r="J363">
        <v>1.5</v>
      </c>
    </row>
    <row r="364" spans="1:12" x14ac:dyDescent="0.5">
      <c r="E364" s="15">
        <v>20</v>
      </c>
      <c r="F364" s="26" t="s">
        <v>18</v>
      </c>
      <c r="G364">
        <v>1.52</v>
      </c>
      <c r="H364">
        <v>0.8</v>
      </c>
      <c r="I364" s="1">
        <v>1.7</v>
      </c>
      <c r="J364">
        <v>0.7</v>
      </c>
    </row>
    <row r="365" spans="1:12" x14ac:dyDescent="0.5">
      <c r="E365" s="15">
        <v>21</v>
      </c>
      <c r="F365" s="26" t="s">
        <v>18</v>
      </c>
      <c r="G365">
        <v>0.9</v>
      </c>
      <c r="I365" s="1">
        <v>2</v>
      </c>
      <c r="J365">
        <v>1.3</v>
      </c>
    </row>
    <row r="366" spans="1:12" s="1" customFormat="1" x14ac:dyDescent="0.5">
      <c r="E366" s="15">
        <v>22</v>
      </c>
      <c r="F366" s="26" t="s">
        <v>18</v>
      </c>
      <c r="G366" s="1">
        <v>0.85</v>
      </c>
      <c r="I366" s="1">
        <v>1.5</v>
      </c>
      <c r="J366" s="1">
        <v>1.4</v>
      </c>
    </row>
    <row r="367" spans="1:12" s="1" customFormat="1" x14ac:dyDescent="0.5">
      <c r="A367" s="1" t="s">
        <v>77</v>
      </c>
      <c r="B367" s="1" t="s">
        <v>13</v>
      </c>
      <c r="C367" s="1" t="s">
        <v>76</v>
      </c>
      <c r="D367" s="1" t="s">
        <v>78</v>
      </c>
      <c r="E367" s="15">
        <v>1</v>
      </c>
      <c r="F367" s="26" t="s">
        <v>18</v>
      </c>
      <c r="G367" s="1">
        <v>1.52</v>
      </c>
      <c r="H367" s="1">
        <v>0.7</v>
      </c>
      <c r="I367" s="1">
        <v>2</v>
      </c>
      <c r="J367" s="1">
        <v>0.8</v>
      </c>
      <c r="L367" s="1" t="s">
        <v>84</v>
      </c>
    </row>
    <row r="368" spans="1:12" s="1" customFormat="1" x14ac:dyDescent="0.5">
      <c r="E368" s="15">
        <v>2</v>
      </c>
      <c r="F368" s="26" t="s">
        <v>18</v>
      </c>
      <c r="G368" s="1">
        <v>1.3</v>
      </c>
      <c r="I368" s="1">
        <v>1.9</v>
      </c>
      <c r="J368" s="1">
        <v>1</v>
      </c>
      <c r="L368" s="1" t="s">
        <v>85</v>
      </c>
    </row>
    <row r="369" spans="5:10" s="1" customFormat="1" x14ac:dyDescent="0.5">
      <c r="E369" s="15">
        <v>3</v>
      </c>
      <c r="F369" s="26" t="s">
        <v>18</v>
      </c>
      <c r="G369" s="1">
        <v>1.1000000000000001</v>
      </c>
      <c r="I369" s="1">
        <v>1.2</v>
      </c>
      <c r="J369" s="1">
        <v>0.9</v>
      </c>
    </row>
    <row r="370" spans="5:10" s="1" customFormat="1" x14ac:dyDescent="0.5">
      <c r="E370" s="15">
        <v>4</v>
      </c>
      <c r="F370" s="26" t="s">
        <v>18</v>
      </c>
      <c r="G370" s="1">
        <v>1.56</v>
      </c>
      <c r="H370" s="1">
        <v>1</v>
      </c>
      <c r="I370" s="1">
        <v>2.5</v>
      </c>
      <c r="J370" s="1">
        <v>0.7</v>
      </c>
    </row>
    <row r="371" spans="5:10" s="1" customFormat="1" x14ac:dyDescent="0.5">
      <c r="E371" s="15">
        <v>5</v>
      </c>
      <c r="F371" s="26" t="s">
        <v>18</v>
      </c>
      <c r="G371" s="1">
        <v>1</v>
      </c>
      <c r="I371" s="1">
        <v>2.7</v>
      </c>
      <c r="J371" s="1">
        <v>2</v>
      </c>
    </row>
    <row r="372" spans="5:10" s="1" customFormat="1" x14ac:dyDescent="0.5">
      <c r="E372" s="15">
        <v>6</v>
      </c>
      <c r="F372" s="26" t="s">
        <v>18</v>
      </c>
      <c r="G372" s="1">
        <v>1.4</v>
      </c>
      <c r="I372" s="1">
        <v>1.6</v>
      </c>
      <c r="J372" s="1">
        <v>1</v>
      </c>
    </row>
    <row r="373" spans="5:10" s="1" customFormat="1" x14ac:dyDescent="0.5">
      <c r="E373" s="16">
        <v>7</v>
      </c>
      <c r="F373" s="26" t="s">
        <v>18</v>
      </c>
      <c r="G373" s="1">
        <v>1.9</v>
      </c>
      <c r="H373" s="1">
        <v>1.2</v>
      </c>
      <c r="I373" s="1">
        <v>1.8</v>
      </c>
      <c r="J373" s="1">
        <v>0.8</v>
      </c>
    </row>
    <row r="374" spans="5:10" s="1" customFormat="1" x14ac:dyDescent="0.5">
      <c r="E374" s="16">
        <v>8</v>
      </c>
      <c r="F374" s="26" t="s">
        <v>18</v>
      </c>
      <c r="G374" s="1">
        <v>1.6</v>
      </c>
      <c r="H374" s="1">
        <v>1.2</v>
      </c>
      <c r="I374" s="1">
        <v>2.1</v>
      </c>
      <c r="J374" s="1">
        <v>1.5</v>
      </c>
    </row>
    <row r="375" spans="5:10" s="1" customFormat="1" x14ac:dyDescent="0.5">
      <c r="E375" s="15">
        <v>9</v>
      </c>
      <c r="F375" s="26" t="s">
        <v>65</v>
      </c>
      <c r="G375" s="1">
        <v>0.85</v>
      </c>
      <c r="H375" s="18">
        <v>1.8</v>
      </c>
      <c r="J375" s="1">
        <v>0.7</v>
      </c>
    </row>
    <row r="376" spans="5:10" s="1" customFormat="1" x14ac:dyDescent="0.5">
      <c r="E376" s="15">
        <v>10</v>
      </c>
      <c r="F376" s="26" t="s">
        <v>18</v>
      </c>
      <c r="G376" s="1">
        <v>1.95</v>
      </c>
      <c r="H376" s="1">
        <v>1.5</v>
      </c>
      <c r="I376" s="1">
        <v>2</v>
      </c>
      <c r="J376" s="1">
        <v>0.7</v>
      </c>
    </row>
    <row r="377" spans="5:10" s="1" customFormat="1" x14ac:dyDescent="0.5">
      <c r="E377" s="15">
        <v>11</v>
      </c>
      <c r="F377" s="26" t="s">
        <v>18</v>
      </c>
      <c r="G377" s="1">
        <v>2.1800000000000002</v>
      </c>
      <c r="H377" s="1">
        <v>1.5</v>
      </c>
      <c r="I377" s="1">
        <v>3</v>
      </c>
      <c r="J377" s="1">
        <v>0.9</v>
      </c>
    </row>
    <row r="378" spans="5:10" s="1" customFormat="1" x14ac:dyDescent="0.5">
      <c r="E378" s="15">
        <v>12</v>
      </c>
      <c r="F378" s="26" t="s">
        <v>18</v>
      </c>
      <c r="G378" s="1">
        <v>2.6</v>
      </c>
      <c r="H378" s="1">
        <v>2</v>
      </c>
      <c r="I378" s="1">
        <v>3</v>
      </c>
      <c r="J378" s="1">
        <v>1</v>
      </c>
    </row>
    <row r="379" spans="5:10" s="1" customFormat="1" x14ac:dyDescent="0.5">
      <c r="E379" s="15">
        <v>13</v>
      </c>
      <c r="F379" s="26" t="s">
        <v>18</v>
      </c>
      <c r="G379" s="1">
        <v>1.2</v>
      </c>
      <c r="I379" s="1">
        <v>1.2</v>
      </c>
      <c r="J379" s="1">
        <v>0.6</v>
      </c>
    </row>
    <row r="380" spans="5:10" s="1" customFormat="1" x14ac:dyDescent="0.5">
      <c r="E380" s="15">
        <v>14</v>
      </c>
      <c r="F380" s="26" t="s">
        <v>18</v>
      </c>
      <c r="G380" s="1">
        <v>1.2</v>
      </c>
      <c r="I380" s="1">
        <v>1.1000000000000001</v>
      </c>
      <c r="J380" s="1">
        <v>0.8</v>
      </c>
    </row>
    <row r="381" spans="5:10" s="1" customFormat="1" x14ac:dyDescent="0.5">
      <c r="E381" s="15">
        <v>15</v>
      </c>
      <c r="F381" s="26" t="s">
        <v>65</v>
      </c>
      <c r="G381" s="1">
        <v>1.1499999999999999</v>
      </c>
      <c r="H381" s="1">
        <v>1.7</v>
      </c>
      <c r="J381" s="1">
        <v>0.7</v>
      </c>
    </row>
    <row r="382" spans="5:10" s="1" customFormat="1" x14ac:dyDescent="0.5">
      <c r="E382" s="15">
        <v>16</v>
      </c>
      <c r="F382" s="26" t="s">
        <v>65</v>
      </c>
      <c r="G382" s="1">
        <v>1.52</v>
      </c>
      <c r="H382" s="1">
        <v>2</v>
      </c>
      <c r="J382" s="1">
        <v>0.7</v>
      </c>
    </row>
    <row r="383" spans="5:10" s="1" customFormat="1" x14ac:dyDescent="0.5">
      <c r="E383" s="15">
        <v>17</v>
      </c>
      <c r="F383" s="26" t="s">
        <v>18</v>
      </c>
      <c r="G383" s="1">
        <v>1.56</v>
      </c>
      <c r="H383" s="1">
        <v>0.7</v>
      </c>
      <c r="I383" s="1">
        <v>1.5</v>
      </c>
      <c r="J383" s="1">
        <v>1</v>
      </c>
    </row>
    <row r="384" spans="5:10" s="1" customFormat="1" x14ac:dyDescent="0.5">
      <c r="E384" s="15">
        <v>18</v>
      </c>
      <c r="F384" s="26" t="s">
        <v>18</v>
      </c>
      <c r="G384" s="1">
        <v>1.5</v>
      </c>
      <c r="H384" s="1">
        <v>0.5</v>
      </c>
      <c r="I384" s="1">
        <v>1.9</v>
      </c>
      <c r="J384" s="1">
        <v>1</v>
      </c>
    </row>
    <row r="385" spans="1:12" s="1" customFormat="1" x14ac:dyDescent="0.5">
      <c r="E385" s="15">
        <v>19</v>
      </c>
      <c r="F385" s="26" t="s">
        <v>18</v>
      </c>
      <c r="G385" s="1">
        <v>1.83</v>
      </c>
      <c r="H385" s="1">
        <v>2</v>
      </c>
      <c r="I385" s="1">
        <v>3.8</v>
      </c>
      <c r="J385" s="1">
        <v>1.75</v>
      </c>
    </row>
    <row r="386" spans="1:12" s="1" customFormat="1" x14ac:dyDescent="0.5">
      <c r="E386" s="15">
        <v>20</v>
      </c>
      <c r="F386" s="26" t="s">
        <v>18</v>
      </c>
      <c r="G386" s="1">
        <v>1.1499999999999999</v>
      </c>
      <c r="I386" s="1">
        <v>2.2000000000000002</v>
      </c>
      <c r="J386" s="1">
        <v>1</v>
      </c>
    </row>
    <row r="387" spans="1:12" s="1" customFormat="1" x14ac:dyDescent="0.5">
      <c r="E387" s="15">
        <v>21</v>
      </c>
      <c r="F387" s="26" t="s">
        <v>65</v>
      </c>
      <c r="G387" s="1">
        <v>0.65</v>
      </c>
      <c r="H387" s="1">
        <v>1.1000000000000001</v>
      </c>
      <c r="J387" s="1">
        <v>0.5</v>
      </c>
    </row>
    <row r="388" spans="1:12" s="1" customFormat="1" x14ac:dyDescent="0.5">
      <c r="E388" s="15">
        <v>22</v>
      </c>
      <c r="F388" s="26" t="s">
        <v>18</v>
      </c>
      <c r="G388" s="1">
        <v>1.8</v>
      </c>
      <c r="H388" s="1">
        <v>0.9</v>
      </c>
      <c r="I388" s="1">
        <v>2.2999999999999998</v>
      </c>
      <c r="J388" s="1">
        <v>0.8</v>
      </c>
    </row>
    <row r="389" spans="1:12" x14ac:dyDescent="0.5">
      <c r="A389" s="1" t="s">
        <v>81</v>
      </c>
      <c r="B389" s="1" t="s">
        <v>22</v>
      </c>
      <c r="C389" t="s">
        <v>76</v>
      </c>
      <c r="D389" s="1" t="s">
        <v>78</v>
      </c>
      <c r="E389" s="15">
        <v>1</v>
      </c>
      <c r="F389" s="26" t="s">
        <v>17</v>
      </c>
      <c r="G389">
        <v>1.48</v>
      </c>
      <c r="H389">
        <v>1.8</v>
      </c>
      <c r="I389" s="1">
        <v>3.7</v>
      </c>
      <c r="J389">
        <v>1.5</v>
      </c>
      <c r="L389" t="s">
        <v>84</v>
      </c>
    </row>
    <row r="390" spans="1:12" x14ac:dyDescent="0.5">
      <c r="E390" s="15">
        <v>2</v>
      </c>
      <c r="F390" s="26" t="s">
        <v>17</v>
      </c>
      <c r="G390">
        <v>1.67</v>
      </c>
      <c r="H390">
        <v>1.8</v>
      </c>
      <c r="I390" s="1">
        <v>4.3</v>
      </c>
      <c r="J390">
        <v>1.5</v>
      </c>
      <c r="L390" t="s">
        <v>87</v>
      </c>
    </row>
    <row r="391" spans="1:12" x14ac:dyDescent="0.5">
      <c r="E391" s="15">
        <v>3</v>
      </c>
      <c r="F391" s="26" t="s">
        <v>17</v>
      </c>
      <c r="G391">
        <v>1.3</v>
      </c>
      <c r="I391" s="1">
        <v>1.2</v>
      </c>
      <c r="J391">
        <v>0.6</v>
      </c>
    </row>
    <row r="392" spans="1:12" x14ac:dyDescent="0.5">
      <c r="E392" s="15">
        <v>4</v>
      </c>
      <c r="F392" s="26" t="s">
        <v>17</v>
      </c>
      <c r="G392">
        <v>0.6</v>
      </c>
      <c r="I392" s="1">
        <v>0.9</v>
      </c>
      <c r="J392">
        <v>0.2</v>
      </c>
    </row>
    <row r="393" spans="1:12" x14ac:dyDescent="0.5">
      <c r="E393" s="15">
        <v>5</v>
      </c>
      <c r="F393" s="26" t="s">
        <v>17</v>
      </c>
      <c r="G393">
        <v>1.45</v>
      </c>
      <c r="H393">
        <v>0.5</v>
      </c>
      <c r="I393" s="1">
        <v>2</v>
      </c>
      <c r="J393">
        <v>0.5</v>
      </c>
    </row>
    <row r="394" spans="1:12" x14ac:dyDescent="0.5">
      <c r="E394" s="15">
        <v>6</v>
      </c>
      <c r="F394" s="26" t="s">
        <v>17</v>
      </c>
      <c r="G394">
        <v>1.7</v>
      </c>
      <c r="H394">
        <v>1.2</v>
      </c>
      <c r="I394" s="1">
        <v>3.3</v>
      </c>
      <c r="J394">
        <v>0.7</v>
      </c>
    </row>
    <row r="395" spans="1:12" x14ac:dyDescent="0.5">
      <c r="A395" s="1" t="s">
        <v>81</v>
      </c>
      <c r="B395" s="1" t="s">
        <v>23</v>
      </c>
      <c r="C395" s="1" t="s">
        <v>76</v>
      </c>
      <c r="D395" s="1" t="s">
        <v>79</v>
      </c>
      <c r="E395" s="15">
        <v>1</v>
      </c>
      <c r="F395" s="26" t="s">
        <v>17</v>
      </c>
      <c r="G395">
        <v>1.1499999999999999</v>
      </c>
      <c r="I395" s="1">
        <v>5.2</v>
      </c>
      <c r="J395">
        <v>1.7</v>
      </c>
      <c r="L395" t="s">
        <v>86</v>
      </c>
    </row>
    <row r="396" spans="1:12" x14ac:dyDescent="0.5">
      <c r="E396" s="15">
        <v>2</v>
      </c>
      <c r="F396" s="26" t="s">
        <v>17</v>
      </c>
      <c r="G396">
        <v>1.28</v>
      </c>
      <c r="I396" s="1">
        <v>4.5</v>
      </c>
      <c r="J396">
        <v>1.6</v>
      </c>
      <c r="L396" t="s">
        <v>89</v>
      </c>
    </row>
    <row r="397" spans="1:12" x14ac:dyDescent="0.5">
      <c r="E397" s="15">
        <v>3</v>
      </c>
      <c r="F397" s="26" t="s">
        <v>17</v>
      </c>
      <c r="G397">
        <v>1.1299999999999999</v>
      </c>
      <c r="I397" s="1">
        <v>2.2999999999999998</v>
      </c>
      <c r="J397">
        <v>0.8</v>
      </c>
    </row>
    <row r="398" spans="1:12" x14ac:dyDescent="0.5">
      <c r="E398" s="15">
        <v>4</v>
      </c>
      <c r="F398" s="26" t="s">
        <v>17</v>
      </c>
      <c r="G398">
        <v>1.1000000000000001</v>
      </c>
      <c r="I398" s="1">
        <v>1.8</v>
      </c>
      <c r="J398">
        <v>1.5</v>
      </c>
    </row>
    <row r="399" spans="1:12" x14ac:dyDescent="0.5">
      <c r="E399" s="15">
        <v>5</v>
      </c>
      <c r="F399" s="26" t="s">
        <v>17</v>
      </c>
      <c r="G399">
        <v>1.25</v>
      </c>
      <c r="I399" s="1">
        <v>8.4</v>
      </c>
      <c r="J399">
        <v>1.96</v>
      </c>
    </row>
    <row r="400" spans="1:12" x14ac:dyDescent="0.5">
      <c r="E400" s="15">
        <v>6</v>
      </c>
      <c r="F400" s="26" t="s">
        <v>17</v>
      </c>
      <c r="G400">
        <v>0.85</v>
      </c>
      <c r="I400" s="1">
        <v>2.6</v>
      </c>
      <c r="J400">
        <v>0.7</v>
      </c>
    </row>
    <row r="401" spans="1:12" x14ac:dyDescent="0.5">
      <c r="E401" s="15">
        <v>7</v>
      </c>
      <c r="F401" s="26" t="s">
        <v>17</v>
      </c>
      <c r="G401">
        <v>0.9</v>
      </c>
      <c r="I401" s="1">
        <v>3.3</v>
      </c>
      <c r="J401">
        <v>1.1000000000000001</v>
      </c>
    </row>
    <row r="402" spans="1:12" x14ac:dyDescent="0.5">
      <c r="E402" s="15">
        <v>8</v>
      </c>
      <c r="F402" s="26" t="s">
        <v>17</v>
      </c>
      <c r="G402">
        <v>1.35</v>
      </c>
      <c r="I402" s="1">
        <v>4.2</v>
      </c>
      <c r="J402">
        <v>1.3</v>
      </c>
    </row>
    <row r="403" spans="1:12" x14ac:dyDescent="0.5">
      <c r="A403" s="1" t="s">
        <v>81</v>
      </c>
      <c r="B403" s="1" t="s">
        <v>13</v>
      </c>
      <c r="C403" s="1" t="s">
        <v>76</v>
      </c>
      <c r="D403" s="1" t="s">
        <v>79</v>
      </c>
      <c r="E403" s="15">
        <v>1</v>
      </c>
      <c r="F403" s="26" t="s">
        <v>17</v>
      </c>
      <c r="G403">
        <v>1.62</v>
      </c>
      <c r="I403" s="1">
        <v>8</v>
      </c>
      <c r="J403">
        <v>1.94</v>
      </c>
      <c r="L403" t="s">
        <v>88</v>
      </c>
    </row>
    <row r="404" spans="1:12" x14ac:dyDescent="0.5">
      <c r="E404" s="15">
        <v>2</v>
      </c>
      <c r="F404" s="26" t="s">
        <v>17</v>
      </c>
      <c r="G404">
        <v>1.05</v>
      </c>
      <c r="I404" s="1">
        <v>3.7</v>
      </c>
      <c r="J404">
        <v>1</v>
      </c>
      <c r="L404" t="s">
        <v>90</v>
      </c>
    </row>
    <row r="405" spans="1:12" x14ac:dyDescent="0.5">
      <c r="E405" s="15">
        <v>3</v>
      </c>
      <c r="F405" s="26" t="s">
        <v>17</v>
      </c>
      <c r="G405">
        <v>1.1000000000000001</v>
      </c>
      <c r="I405" s="1">
        <v>3.2</v>
      </c>
      <c r="J405">
        <v>0.7</v>
      </c>
    </row>
    <row r="406" spans="1:12" x14ac:dyDescent="0.5">
      <c r="E406" s="15">
        <v>4</v>
      </c>
      <c r="F406" s="26" t="s">
        <v>17</v>
      </c>
      <c r="G406">
        <v>0.6</v>
      </c>
      <c r="I406" s="1">
        <v>1.9</v>
      </c>
      <c r="J406">
        <v>0.7</v>
      </c>
    </row>
    <row r="407" spans="1:12" x14ac:dyDescent="0.5">
      <c r="E407" s="15">
        <v>5</v>
      </c>
      <c r="F407" s="26" t="s">
        <v>17</v>
      </c>
      <c r="G407">
        <v>1.05</v>
      </c>
      <c r="I407" s="1">
        <v>1.9</v>
      </c>
      <c r="J407">
        <v>1.8</v>
      </c>
    </row>
    <row r="408" spans="1:12" x14ac:dyDescent="0.5">
      <c r="E408" s="15">
        <v>6</v>
      </c>
      <c r="F408" s="26" t="s">
        <v>17</v>
      </c>
      <c r="G408">
        <v>1.45</v>
      </c>
      <c r="I408" s="1">
        <v>5</v>
      </c>
      <c r="J408">
        <v>1</v>
      </c>
    </row>
    <row r="409" spans="1:12" x14ac:dyDescent="0.5">
      <c r="E409" s="15">
        <v>7</v>
      </c>
      <c r="F409" s="26" t="s">
        <v>17</v>
      </c>
      <c r="G409">
        <v>1.1000000000000001</v>
      </c>
      <c r="I409" s="1">
        <v>1.6</v>
      </c>
      <c r="J409">
        <v>1</v>
      </c>
    </row>
    <row r="410" spans="1:12" x14ac:dyDescent="0.5">
      <c r="E410" s="15">
        <v>8</v>
      </c>
      <c r="F410" s="26" t="s">
        <v>17</v>
      </c>
      <c r="G410">
        <v>1.5</v>
      </c>
      <c r="I410" s="1">
        <v>2.8</v>
      </c>
      <c r="J410">
        <v>0.8</v>
      </c>
    </row>
    <row r="411" spans="1:12" x14ac:dyDescent="0.5">
      <c r="E411" s="15">
        <v>9</v>
      </c>
      <c r="F411" s="26" t="s">
        <v>17</v>
      </c>
      <c r="G411">
        <v>1.2</v>
      </c>
      <c r="I411" s="1">
        <v>3.7</v>
      </c>
      <c r="J411">
        <v>2</v>
      </c>
    </row>
    <row r="412" spans="1:12" x14ac:dyDescent="0.5">
      <c r="E412" s="15">
        <v>10</v>
      </c>
      <c r="F412" s="26" t="s">
        <v>17</v>
      </c>
      <c r="G412">
        <v>1.2</v>
      </c>
      <c r="I412" s="1">
        <v>1.5</v>
      </c>
      <c r="J412">
        <v>0.7</v>
      </c>
    </row>
    <row r="413" spans="1:12" x14ac:dyDescent="0.5">
      <c r="E413" s="15">
        <v>11</v>
      </c>
      <c r="F413" s="26" t="s">
        <v>17</v>
      </c>
      <c r="G413">
        <v>1.25</v>
      </c>
      <c r="I413" s="1">
        <v>2.5</v>
      </c>
      <c r="J413">
        <v>0.55000000000000004</v>
      </c>
    </row>
    <row r="414" spans="1:12" x14ac:dyDescent="0.5">
      <c r="E414" s="15">
        <v>12</v>
      </c>
      <c r="F414" s="26" t="s">
        <v>17</v>
      </c>
      <c r="G414">
        <v>0.95</v>
      </c>
      <c r="I414" s="1">
        <v>1.4</v>
      </c>
      <c r="J414">
        <v>0.6</v>
      </c>
    </row>
    <row r="415" spans="1:12" x14ac:dyDescent="0.5">
      <c r="E415" s="15">
        <v>13</v>
      </c>
      <c r="F415" s="26" t="s">
        <v>17</v>
      </c>
      <c r="G415">
        <v>1.48</v>
      </c>
      <c r="I415" s="1">
        <v>5.2</v>
      </c>
      <c r="J415">
        <v>1.78</v>
      </c>
    </row>
    <row r="416" spans="1:12" x14ac:dyDescent="0.5">
      <c r="E416" s="15">
        <v>14</v>
      </c>
      <c r="F416" s="26" t="s">
        <v>17</v>
      </c>
      <c r="G416">
        <v>1.25</v>
      </c>
      <c r="I416" s="1">
        <v>3</v>
      </c>
      <c r="J416">
        <v>1.1000000000000001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8"/>
  <sheetViews>
    <sheetView workbookViewId="0">
      <pane ySplit="1" topLeftCell="A2" activePane="bottomLeft" state="frozen"/>
      <selection pane="bottomLeft" activeCell="F9" sqref="F9"/>
    </sheetView>
  </sheetViews>
  <sheetFormatPr defaultRowHeight="14.35" x14ac:dyDescent="0.5"/>
  <cols>
    <col min="7" max="7" width="9.1171875" style="1"/>
    <col min="10" max="10" width="9.1171875" style="1"/>
  </cols>
  <sheetData>
    <row r="1" spans="1:31" ht="14.7" thickBot="1" x14ac:dyDescent="0.55000000000000004">
      <c r="A1" s="8" t="s">
        <v>0</v>
      </c>
      <c r="B1" s="7" t="s">
        <v>1</v>
      </c>
      <c r="C1" s="7" t="s">
        <v>6</v>
      </c>
      <c r="D1" s="7" t="s">
        <v>7</v>
      </c>
      <c r="E1" s="7" t="s">
        <v>8</v>
      </c>
      <c r="F1" s="7" t="s">
        <v>9</v>
      </c>
      <c r="G1" s="7"/>
      <c r="H1" s="6" t="s">
        <v>92</v>
      </c>
      <c r="I1" s="6" t="s">
        <v>93</v>
      </c>
      <c r="J1" s="6"/>
      <c r="K1" s="5" t="s">
        <v>10</v>
      </c>
      <c r="L1" s="4"/>
      <c r="M1" s="4"/>
      <c r="N1" s="3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5">
      <c r="A2" t="s">
        <v>32</v>
      </c>
      <c r="B2" t="s">
        <v>13</v>
      </c>
      <c r="C2">
        <v>0</v>
      </c>
      <c r="D2">
        <v>3</v>
      </c>
      <c r="E2">
        <v>33</v>
      </c>
      <c r="F2">
        <v>36</v>
      </c>
      <c r="H2" t="s">
        <v>17</v>
      </c>
      <c r="I2" s="1">
        <f>E2/F2</f>
        <v>0.91666666666666663</v>
      </c>
    </row>
    <row r="3" spans="1:31" x14ac:dyDescent="0.5">
      <c r="A3" t="s">
        <v>32</v>
      </c>
      <c r="B3" t="s">
        <v>23</v>
      </c>
      <c r="C3">
        <v>0</v>
      </c>
      <c r="D3">
        <v>1</v>
      </c>
      <c r="E3">
        <v>56</v>
      </c>
      <c r="F3">
        <v>57</v>
      </c>
      <c r="H3" s="1" t="s">
        <v>17</v>
      </c>
      <c r="I3" s="1">
        <f>E3/F3</f>
        <v>0.98245614035087714</v>
      </c>
      <c r="K3" s="1"/>
    </row>
    <row r="4" spans="1:31" x14ac:dyDescent="0.5">
      <c r="A4" s="1" t="s">
        <v>32</v>
      </c>
      <c r="B4" t="s">
        <v>22</v>
      </c>
      <c r="C4">
        <v>0</v>
      </c>
      <c r="D4">
        <v>1</v>
      </c>
      <c r="E4">
        <v>51</v>
      </c>
      <c r="F4">
        <v>52</v>
      </c>
      <c r="H4" s="1" t="s">
        <v>17</v>
      </c>
      <c r="I4" s="1">
        <f>E4/F4</f>
        <v>0.98076923076923073</v>
      </c>
      <c r="K4" s="1"/>
    </row>
    <row r="5" spans="1:31" x14ac:dyDescent="0.5">
      <c r="A5" s="1" t="s">
        <v>38</v>
      </c>
      <c r="B5" t="s">
        <v>13</v>
      </c>
      <c r="C5">
        <v>2</v>
      </c>
      <c r="D5">
        <v>28</v>
      </c>
      <c r="E5">
        <v>6</v>
      </c>
      <c r="F5">
        <v>30</v>
      </c>
      <c r="H5" t="s">
        <v>18</v>
      </c>
      <c r="I5">
        <f>D5/F5</f>
        <v>0.93333333333333335</v>
      </c>
    </row>
    <row r="6" spans="1:31" x14ac:dyDescent="0.5">
      <c r="A6" s="1" t="s">
        <v>38</v>
      </c>
      <c r="B6" t="s">
        <v>23</v>
      </c>
      <c r="C6">
        <v>0</v>
      </c>
      <c r="D6">
        <v>18</v>
      </c>
      <c r="E6">
        <v>0</v>
      </c>
      <c r="F6">
        <v>18</v>
      </c>
      <c r="H6" t="s">
        <v>18</v>
      </c>
      <c r="I6">
        <f>D6/F6</f>
        <v>1</v>
      </c>
    </row>
    <row r="7" spans="1:31" x14ac:dyDescent="0.5">
      <c r="A7" s="1" t="s">
        <v>38</v>
      </c>
      <c r="B7" t="s">
        <v>22</v>
      </c>
      <c r="C7">
        <v>0</v>
      </c>
      <c r="D7">
        <v>18</v>
      </c>
      <c r="E7">
        <v>2</v>
      </c>
      <c r="F7">
        <v>20</v>
      </c>
      <c r="H7" s="1" t="s">
        <v>18</v>
      </c>
      <c r="I7" s="1">
        <f>D7/F7</f>
        <v>0.9</v>
      </c>
    </row>
    <row r="8" spans="1:31" x14ac:dyDescent="0.5">
      <c r="A8" s="1" t="s">
        <v>64</v>
      </c>
      <c r="B8" t="s">
        <v>13</v>
      </c>
      <c r="C8">
        <v>12</v>
      </c>
      <c r="D8">
        <v>0</v>
      </c>
      <c r="E8">
        <v>4</v>
      </c>
      <c r="F8">
        <v>16</v>
      </c>
      <c r="H8" t="s">
        <v>65</v>
      </c>
      <c r="I8">
        <f>C8/F8</f>
        <v>0.75</v>
      </c>
    </row>
    <row r="9" spans="1:31" x14ac:dyDescent="0.5">
      <c r="A9" s="1" t="s">
        <v>64</v>
      </c>
      <c r="B9" t="s">
        <v>23</v>
      </c>
      <c r="C9">
        <v>23</v>
      </c>
      <c r="D9">
        <v>0</v>
      </c>
      <c r="E9">
        <v>5</v>
      </c>
      <c r="F9">
        <v>28</v>
      </c>
      <c r="H9" s="1" t="s">
        <v>65</v>
      </c>
      <c r="I9" s="1">
        <f>C9/F9</f>
        <v>0.8214285714285714</v>
      </c>
      <c r="K9" s="1"/>
    </row>
    <row r="10" spans="1:31" x14ac:dyDescent="0.5">
      <c r="A10" s="1" t="s">
        <v>64</v>
      </c>
      <c r="B10" t="s">
        <v>22</v>
      </c>
      <c r="C10">
        <v>11</v>
      </c>
      <c r="D10">
        <v>5</v>
      </c>
      <c r="E10">
        <v>2</v>
      </c>
      <c r="F10">
        <v>18</v>
      </c>
      <c r="H10" s="1" t="s">
        <v>65</v>
      </c>
      <c r="I10" s="1">
        <f>C10/F10</f>
        <v>0.61111111111111116</v>
      </c>
      <c r="K10" s="1"/>
    </row>
    <row r="11" spans="1:31" x14ac:dyDescent="0.5">
      <c r="A11" s="1" t="s">
        <v>77</v>
      </c>
      <c r="B11" s="1" t="s">
        <v>13</v>
      </c>
      <c r="C11" s="1">
        <v>4</v>
      </c>
      <c r="D11">
        <v>46</v>
      </c>
      <c r="E11">
        <v>0</v>
      </c>
      <c r="F11">
        <v>50</v>
      </c>
      <c r="H11" t="s">
        <v>18</v>
      </c>
      <c r="I11">
        <f>D11/F11</f>
        <v>0.92</v>
      </c>
    </row>
    <row r="12" spans="1:31" x14ac:dyDescent="0.5">
      <c r="A12" s="1" t="s">
        <v>77</v>
      </c>
      <c r="B12" t="s">
        <v>23</v>
      </c>
      <c r="C12" s="1">
        <v>2</v>
      </c>
      <c r="D12">
        <v>57</v>
      </c>
      <c r="E12">
        <v>0</v>
      </c>
      <c r="F12">
        <v>59</v>
      </c>
      <c r="H12" s="1" t="s">
        <v>18</v>
      </c>
      <c r="I12" s="1">
        <f>D12/F12</f>
        <v>0.96610169491525422</v>
      </c>
    </row>
    <row r="13" spans="1:31" x14ac:dyDescent="0.5">
      <c r="A13" s="1" t="s">
        <v>77</v>
      </c>
      <c r="B13" t="s">
        <v>22</v>
      </c>
      <c r="C13" s="1">
        <v>5</v>
      </c>
      <c r="D13">
        <v>53</v>
      </c>
      <c r="E13">
        <v>0</v>
      </c>
      <c r="F13">
        <v>58</v>
      </c>
      <c r="H13" s="1" t="s">
        <v>18</v>
      </c>
      <c r="I13" s="1">
        <f>D13/F13</f>
        <v>0.91379310344827591</v>
      </c>
    </row>
    <row r="14" spans="1:31" x14ac:dyDescent="0.5">
      <c r="A14" s="1" t="s">
        <v>81</v>
      </c>
      <c r="B14" t="s">
        <v>13</v>
      </c>
      <c r="C14">
        <v>0</v>
      </c>
      <c r="D14">
        <v>0</v>
      </c>
      <c r="E14">
        <v>14</v>
      </c>
      <c r="F14">
        <v>14</v>
      </c>
      <c r="H14" t="s">
        <v>17</v>
      </c>
      <c r="I14" s="1">
        <f>E14/F14</f>
        <v>1</v>
      </c>
    </row>
    <row r="15" spans="1:31" x14ac:dyDescent="0.5">
      <c r="A15" s="1" t="s">
        <v>81</v>
      </c>
      <c r="B15" t="s">
        <v>23</v>
      </c>
      <c r="C15">
        <v>0</v>
      </c>
      <c r="D15">
        <v>0</v>
      </c>
      <c r="E15">
        <v>8</v>
      </c>
      <c r="F15">
        <v>8</v>
      </c>
      <c r="H15" t="s">
        <v>17</v>
      </c>
      <c r="I15" s="1">
        <f>E15/F15</f>
        <v>1</v>
      </c>
    </row>
    <row r="16" spans="1:31" x14ac:dyDescent="0.5">
      <c r="A16" s="1" t="s">
        <v>81</v>
      </c>
      <c r="B16" t="s">
        <v>22</v>
      </c>
      <c r="C16">
        <v>0</v>
      </c>
      <c r="D16">
        <v>1</v>
      </c>
      <c r="E16">
        <v>21</v>
      </c>
      <c r="F16">
        <v>22</v>
      </c>
      <c r="H16" t="s">
        <v>17</v>
      </c>
      <c r="I16" s="1">
        <f>E16/F16</f>
        <v>0.95454545454545459</v>
      </c>
    </row>
    <row r="17" spans="1:9" x14ac:dyDescent="0.5">
      <c r="A17" s="1" t="s">
        <v>41</v>
      </c>
      <c r="B17" t="s">
        <v>13</v>
      </c>
      <c r="C17">
        <v>0</v>
      </c>
      <c r="D17">
        <v>3</v>
      </c>
      <c r="E17">
        <v>19</v>
      </c>
      <c r="F17">
        <v>22</v>
      </c>
      <c r="H17" t="s">
        <v>17</v>
      </c>
      <c r="I17">
        <f>E17/F17</f>
        <v>0.86363636363636365</v>
      </c>
    </row>
    <row r="18" spans="1:9" x14ac:dyDescent="0.5">
      <c r="A18" s="1" t="s">
        <v>41</v>
      </c>
      <c r="B18" t="s">
        <v>23</v>
      </c>
      <c r="C18">
        <v>0</v>
      </c>
      <c r="D18">
        <v>6</v>
      </c>
      <c r="E18">
        <v>8</v>
      </c>
      <c r="F18">
        <v>14</v>
      </c>
      <c r="H18" s="1" t="s">
        <v>17</v>
      </c>
      <c r="I18" s="1">
        <f>E18/F18</f>
        <v>0.5714285714285714</v>
      </c>
    </row>
    <row r="19" spans="1:9" x14ac:dyDescent="0.5">
      <c r="A19" s="1" t="s">
        <v>41</v>
      </c>
      <c r="B19" t="s">
        <v>22</v>
      </c>
      <c r="C19">
        <v>0</v>
      </c>
      <c r="D19">
        <v>10</v>
      </c>
      <c r="E19">
        <v>3</v>
      </c>
      <c r="F19">
        <v>13</v>
      </c>
      <c r="H19" s="1" t="s">
        <v>18</v>
      </c>
      <c r="I19" s="1">
        <f>D19/F19</f>
        <v>0.76923076923076927</v>
      </c>
    </row>
    <row r="20" spans="1:9" x14ac:dyDescent="0.5">
      <c r="A20" s="1" t="s">
        <v>91</v>
      </c>
      <c r="B20" t="s">
        <v>13</v>
      </c>
      <c r="C20">
        <v>0</v>
      </c>
      <c r="D20">
        <v>0</v>
      </c>
      <c r="E20">
        <v>29</v>
      </c>
      <c r="F20">
        <v>29</v>
      </c>
      <c r="H20" s="1" t="s">
        <v>17</v>
      </c>
      <c r="I20">
        <v>1</v>
      </c>
    </row>
    <row r="21" spans="1:9" x14ac:dyDescent="0.5">
      <c r="A21" s="1" t="s">
        <v>91</v>
      </c>
      <c r="B21" t="s">
        <v>23</v>
      </c>
      <c r="C21">
        <v>0</v>
      </c>
      <c r="D21">
        <v>0</v>
      </c>
      <c r="E21">
        <v>24</v>
      </c>
      <c r="F21">
        <v>24</v>
      </c>
      <c r="H21" s="1" t="s">
        <v>17</v>
      </c>
      <c r="I21" s="1">
        <v>1</v>
      </c>
    </row>
    <row r="22" spans="1:9" x14ac:dyDescent="0.5">
      <c r="A22" s="1" t="s">
        <v>91</v>
      </c>
      <c r="B22" t="s">
        <v>22</v>
      </c>
      <c r="C22">
        <v>0</v>
      </c>
      <c r="D22">
        <v>0</v>
      </c>
      <c r="E22">
        <v>9</v>
      </c>
      <c r="F22">
        <v>9</v>
      </c>
      <c r="H22" s="1" t="s">
        <v>17</v>
      </c>
      <c r="I22" s="1">
        <v>1</v>
      </c>
    </row>
    <row r="23" spans="1:9" x14ac:dyDescent="0.5">
      <c r="A23" s="1" t="s">
        <v>27</v>
      </c>
      <c r="B23" t="s">
        <v>13</v>
      </c>
      <c r="C23">
        <v>0</v>
      </c>
      <c r="D23">
        <v>0</v>
      </c>
      <c r="E23">
        <v>14</v>
      </c>
      <c r="F23">
        <v>14</v>
      </c>
      <c r="H23" t="s">
        <v>17</v>
      </c>
      <c r="I23" s="1">
        <v>1</v>
      </c>
    </row>
    <row r="24" spans="1:9" x14ac:dyDescent="0.5">
      <c r="A24" s="1" t="s">
        <v>27</v>
      </c>
      <c r="B24" t="s">
        <v>23</v>
      </c>
      <c r="C24">
        <v>0</v>
      </c>
      <c r="D24">
        <v>0</v>
      </c>
      <c r="E24">
        <v>11</v>
      </c>
      <c r="F24">
        <v>11</v>
      </c>
      <c r="H24" s="1" t="s">
        <v>17</v>
      </c>
      <c r="I24" s="1">
        <v>1</v>
      </c>
    </row>
    <row r="25" spans="1:9" x14ac:dyDescent="0.5">
      <c r="A25" s="1" t="s">
        <v>27</v>
      </c>
      <c r="B25" t="s">
        <v>22</v>
      </c>
      <c r="C25">
        <v>0</v>
      </c>
      <c r="D25">
        <v>0</v>
      </c>
      <c r="E25">
        <v>17</v>
      </c>
      <c r="F25">
        <v>17</v>
      </c>
      <c r="H25" s="1" t="s">
        <v>17</v>
      </c>
      <c r="I25" s="1">
        <v>1</v>
      </c>
    </row>
    <row r="26" spans="1:9" x14ac:dyDescent="0.5">
      <c r="A26" s="1" t="s">
        <v>12</v>
      </c>
      <c r="B26" t="s">
        <v>13</v>
      </c>
      <c r="C26">
        <v>0</v>
      </c>
      <c r="D26">
        <v>27</v>
      </c>
      <c r="E26">
        <v>8</v>
      </c>
      <c r="F26">
        <v>35</v>
      </c>
      <c r="H26" t="s">
        <v>18</v>
      </c>
      <c r="I26" s="1">
        <f>D26/F26</f>
        <v>0.77142857142857146</v>
      </c>
    </row>
    <row r="27" spans="1:9" x14ac:dyDescent="0.5">
      <c r="A27" s="1" t="s">
        <v>12</v>
      </c>
      <c r="B27" t="s">
        <v>23</v>
      </c>
      <c r="C27">
        <v>0</v>
      </c>
      <c r="D27">
        <v>144</v>
      </c>
      <c r="E27">
        <v>10</v>
      </c>
      <c r="F27">
        <v>154</v>
      </c>
      <c r="H27" s="1" t="s">
        <v>18</v>
      </c>
      <c r="I27" s="1">
        <f>D27/F27</f>
        <v>0.93506493506493504</v>
      </c>
    </row>
    <row r="28" spans="1:9" x14ac:dyDescent="0.5">
      <c r="A28" s="1" t="s">
        <v>12</v>
      </c>
      <c r="B28" t="s">
        <v>22</v>
      </c>
      <c r="C28">
        <v>0</v>
      </c>
      <c r="D28">
        <v>52</v>
      </c>
      <c r="E28">
        <v>17</v>
      </c>
      <c r="F28">
        <v>69</v>
      </c>
      <c r="H28" s="1" t="s">
        <v>18</v>
      </c>
      <c r="I28" s="1">
        <f>D28/F28</f>
        <v>0.75362318840579712</v>
      </c>
    </row>
  </sheetData>
  <sortState ref="A2:AE28">
    <sortCondition ref="A2:A28"/>
    <sortCondition ref="B2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0"/>
  <sheetViews>
    <sheetView zoomScale="90" zoomScaleNormal="90" workbookViewId="0">
      <selection activeCell="K4" sqref="K4"/>
    </sheetView>
  </sheetViews>
  <sheetFormatPr defaultRowHeight="14.35" x14ac:dyDescent="0.5"/>
  <cols>
    <col min="9" max="9" width="6.64453125" style="1" customWidth="1"/>
    <col min="11" max="11" width="12.87890625" customWidth="1"/>
    <col min="12" max="12" width="14.3515625" style="31" customWidth="1"/>
  </cols>
  <sheetData>
    <row r="1" spans="1:16" s="24" customFormat="1" ht="72" thickBot="1" x14ac:dyDescent="0.55000000000000004">
      <c r="A1" s="22" t="s">
        <v>0</v>
      </c>
      <c r="B1" s="23" t="s">
        <v>1</v>
      </c>
      <c r="C1" s="23" t="s">
        <v>80</v>
      </c>
      <c r="D1" s="23" t="s">
        <v>3</v>
      </c>
      <c r="E1" s="25" t="s">
        <v>16</v>
      </c>
      <c r="F1" s="23" t="s">
        <v>2</v>
      </c>
      <c r="G1" s="23" t="s">
        <v>4</v>
      </c>
      <c r="H1" s="23" t="s">
        <v>94</v>
      </c>
      <c r="I1" s="23"/>
      <c r="J1" s="9" t="s">
        <v>103</v>
      </c>
      <c r="K1" s="32" t="s">
        <v>104</v>
      </c>
      <c r="L1" s="32" t="s">
        <v>102</v>
      </c>
      <c r="M1" s="5" t="s">
        <v>10</v>
      </c>
      <c r="N1" s="20"/>
      <c r="O1" s="3"/>
      <c r="P1" s="3"/>
    </row>
    <row r="2" spans="1:16" x14ac:dyDescent="0.5">
      <c r="A2" s="1" t="s">
        <v>64</v>
      </c>
      <c r="B2" s="1" t="s">
        <v>13</v>
      </c>
      <c r="C2" s="1" t="s">
        <v>79</v>
      </c>
      <c r="D2" s="15">
        <v>1</v>
      </c>
      <c r="E2" s="26" t="s">
        <v>65</v>
      </c>
      <c r="F2" s="1" t="s">
        <v>95</v>
      </c>
      <c r="G2" s="1">
        <v>3.49</v>
      </c>
      <c r="H2" s="18">
        <v>4.4000000000000004</v>
      </c>
      <c r="I2" s="11"/>
      <c r="J2" s="31">
        <f>10^(2.356*LOG10(G2)-0.769)</f>
        <v>3.2351670146012736</v>
      </c>
      <c r="K2" s="31">
        <f t="shared" ref="K2:K3" si="0">10^(1.731*LOG10(H2)-0.112)</f>
        <v>10.041915972028368</v>
      </c>
      <c r="L2" s="31">
        <f>(K2)*0.48</f>
        <v>4.8201196665736168</v>
      </c>
    </row>
    <row r="3" spans="1:16" x14ac:dyDescent="0.5">
      <c r="A3" s="1"/>
      <c r="B3" s="1"/>
      <c r="C3" s="1"/>
      <c r="D3" s="15">
        <v>3</v>
      </c>
      <c r="E3" s="26" t="s">
        <v>65</v>
      </c>
      <c r="F3" s="1" t="s">
        <v>95</v>
      </c>
      <c r="G3" s="1">
        <v>3.7</v>
      </c>
      <c r="H3" s="1">
        <v>5.2</v>
      </c>
      <c r="I3" s="11"/>
      <c r="J3" s="31">
        <f t="shared" ref="J3:J52" si="1">10^(2.356*LOG10(G3)-0.769)</f>
        <v>3.7126436113902379</v>
      </c>
      <c r="K3" s="31">
        <f t="shared" si="0"/>
        <v>13.409166637077552</v>
      </c>
      <c r="L3" s="31">
        <f t="shared" ref="L3:L52" si="2">(K3)*0.48</f>
        <v>6.4363999857972249</v>
      </c>
    </row>
    <row r="4" spans="1:16" x14ac:dyDescent="0.5">
      <c r="A4" s="1"/>
      <c r="B4" s="1"/>
      <c r="C4" s="1"/>
      <c r="D4" s="15">
        <v>4</v>
      </c>
      <c r="E4" s="26" t="s">
        <v>65</v>
      </c>
      <c r="F4" s="1" t="s">
        <v>95</v>
      </c>
      <c r="G4" s="1">
        <v>2.2999999999999998</v>
      </c>
      <c r="H4" s="1">
        <v>2.8</v>
      </c>
      <c r="I4" s="11"/>
      <c r="J4" s="31">
        <f t="shared" si="1"/>
        <v>1.2112416095789975</v>
      </c>
      <c r="K4" s="31">
        <f t="shared" ref="K4:K35" si="3">10^(1.731*LOG10(H4)-0.112)</f>
        <v>4.5923031816912507</v>
      </c>
      <c r="L4" s="31">
        <f t="shared" si="2"/>
        <v>2.2043055272118002</v>
      </c>
    </row>
    <row r="5" spans="1:16" x14ac:dyDescent="0.5">
      <c r="A5" s="1"/>
      <c r="B5" s="1"/>
      <c r="C5" s="1"/>
      <c r="D5" s="15">
        <v>5</v>
      </c>
      <c r="E5" s="26" t="s">
        <v>65</v>
      </c>
      <c r="F5" s="1" t="s">
        <v>95</v>
      </c>
      <c r="G5" s="1">
        <v>2.7</v>
      </c>
      <c r="H5" s="1">
        <v>5.7</v>
      </c>
      <c r="I5" s="11"/>
      <c r="J5" s="31">
        <f t="shared" si="1"/>
        <v>1.7672298086317708</v>
      </c>
      <c r="K5" s="31">
        <f t="shared" si="3"/>
        <v>15.718799528815044</v>
      </c>
      <c r="L5" s="31">
        <f t="shared" si="2"/>
        <v>7.5450237738312209</v>
      </c>
    </row>
    <row r="6" spans="1:16" x14ac:dyDescent="0.5">
      <c r="A6" s="1"/>
      <c r="B6" s="1"/>
      <c r="C6" s="1"/>
      <c r="D6" s="15">
        <v>7</v>
      </c>
      <c r="E6" s="26" t="s">
        <v>65</v>
      </c>
      <c r="F6" s="1" t="s">
        <v>95</v>
      </c>
      <c r="G6" s="1">
        <v>3.55</v>
      </c>
      <c r="H6" s="1">
        <v>6.2</v>
      </c>
      <c r="I6" s="11"/>
      <c r="J6" s="31">
        <f t="shared" si="1"/>
        <v>3.3677356928422295</v>
      </c>
      <c r="K6" s="31">
        <f t="shared" si="3"/>
        <v>18.181512736663169</v>
      </c>
      <c r="L6" s="31">
        <f t="shared" si="2"/>
        <v>8.7271261135983202</v>
      </c>
    </row>
    <row r="7" spans="1:16" x14ac:dyDescent="0.5">
      <c r="A7" s="1"/>
      <c r="B7" s="1"/>
      <c r="C7" s="1"/>
      <c r="D7" s="15">
        <v>9</v>
      </c>
      <c r="E7" s="26" t="s">
        <v>65</v>
      </c>
      <c r="F7" s="1" t="s">
        <v>95</v>
      </c>
      <c r="G7" s="1">
        <v>3</v>
      </c>
      <c r="H7" s="1">
        <v>5.9</v>
      </c>
      <c r="I7" s="11"/>
      <c r="J7" s="31">
        <f t="shared" si="1"/>
        <v>2.2651537005375211</v>
      </c>
      <c r="K7" s="31">
        <f t="shared" si="3"/>
        <v>16.685715414902706</v>
      </c>
      <c r="L7" s="31">
        <f t="shared" si="2"/>
        <v>8.0091433991532988</v>
      </c>
    </row>
    <row r="8" spans="1:16" x14ac:dyDescent="0.5">
      <c r="A8" s="1"/>
      <c r="B8" s="1"/>
      <c r="C8" s="1"/>
      <c r="D8" s="15">
        <v>10</v>
      </c>
      <c r="E8" s="26" t="s">
        <v>65</v>
      </c>
      <c r="F8" s="1" t="s">
        <v>95</v>
      </c>
      <c r="G8" s="1">
        <v>3.6</v>
      </c>
      <c r="H8" s="1">
        <v>4.3</v>
      </c>
      <c r="I8" s="11"/>
      <c r="J8" s="31">
        <f t="shared" si="1"/>
        <v>3.4805565299382275</v>
      </c>
      <c r="K8" s="31">
        <f t="shared" si="3"/>
        <v>9.6501462808907341</v>
      </c>
      <c r="L8" s="31">
        <f t="shared" si="2"/>
        <v>4.6320702148275519</v>
      </c>
    </row>
    <row r="9" spans="1:16" x14ac:dyDescent="0.5">
      <c r="A9" s="1"/>
      <c r="B9" s="1"/>
      <c r="C9" s="1"/>
      <c r="D9" s="15">
        <v>11</v>
      </c>
      <c r="E9" s="26" t="s">
        <v>65</v>
      </c>
      <c r="F9" s="1" t="s">
        <v>95</v>
      </c>
      <c r="G9" s="1">
        <v>3.2</v>
      </c>
      <c r="H9" s="1">
        <v>5.2</v>
      </c>
      <c r="I9" s="11"/>
      <c r="J9" s="31">
        <f t="shared" si="1"/>
        <v>2.6371409883859531</v>
      </c>
      <c r="K9" s="31">
        <f t="shared" si="3"/>
        <v>13.409166637077552</v>
      </c>
      <c r="L9" s="31">
        <f t="shared" si="2"/>
        <v>6.4363999857972249</v>
      </c>
    </row>
    <row r="10" spans="1:16" x14ac:dyDescent="0.5">
      <c r="A10" s="1"/>
      <c r="B10" s="1"/>
      <c r="C10" s="1"/>
      <c r="D10" s="15">
        <v>12</v>
      </c>
      <c r="E10" s="26" t="s">
        <v>65</v>
      </c>
      <c r="F10" s="1" t="s">
        <v>95</v>
      </c>
      <c r="G10" s="1">
        <v>3</v>
      </c>
      <c r="H10" s="1">
        <v>3.6</v>
      </c>
      <c r="I10" s="11"/>
      <c r="J10" s="31">
        <f t="shared" si="1"/>
        <v>2.2651537005375211</v>
      </c>
      <c r="K10" s="31">
        <f t="shared" si="3"/>
        <v>7.0951181005747914</v>
      </c>
      <c r="L10" s="31">
        <f t="shared" si="2"/>
        <v>3.4056566882758998</v>
      </c>
    </row>
    <row r="11" spans="1:16" x14ac:dyDescent="0.5">
      <c r="A11" s="1"/>
      <c r="B11" s="1"/>
      <c r="C11" s="1"/>
      <c r="D11" s="15">
        <v>13</v>
      </c>
      <c r="E11" s="26" t="s">
        <v>65</v>
      </c>
      <c r="F11" s="1" t="s">
        <v>95</v>
      </c>
      <c r="G11" s="1">
        <v>2.5</v>
      </c>
      <c r="H11" s="1">
        <v>4.2</v>
      </c>
      <c r="I11" s="11"/>
      <c r="J11" s="31">
        <f t="shared" si="1"/>
        <v>1.4741669163896283</v>
      </c>
      <c r="K11" s="31">
        <f t="shared" si="3"/>
        <v>9.2649807577560708</v>
      </c>
      <c r="L11" s="31">
        <f t="shared" si="2"/>
        <v>4.4471907637229142</v>
      </c>
    </row>
    <row r="12" spans="1:16" x14ac:dyDescent="0.5">
      <c r="A12" s="1"/>
      <c r="B12" s="1"/>
      <c r="C12" s="1"/>
      <c r="D12" s="15">
        <v>14</v>
      </c>
      <c r="E12" s="26" t="s">
        <v>65</v>
      </c>
      <c r="F12" s="1" t="s">
        <v>95</v>
      </c>
      <c r="G12" s="1">
        <v>3</v>
      </c>
      <c r="H12" s="1">
        <v>4.7</v>
      </c>
      <c r="I12" s="11"/>
      <c r="J12" s="31">
        <f t="shared" si="1"/>
        <v>2.2651537005375211</v>
      </c>
      <c r="K12" s="31">
        <f t="shared" si="3"/>
        <v>11.2564485871027</v>
      </c>
      <c r="L12" s="31">
        <f t="shared" si="2"/>
        <v>5.4030953218092952</v>
      </c>
    </row>
    <row r="13" spans="1:16" x14ac:dyDescent="0.5">
      <c r="A13" s="1"/>
      <c r="B13" s="1"/>
      <c r="C13" s="1"/>
      <c r="D13" s="15">
        <v>15</v>
      </c>
      <c r="E13" s="26" t="s">
        <v>65</v>
      </c>
      <c r="F13" s="1" t="s">
        <v>95</v>
      </c>
      <c r="G13" s="1">
        <v>4</v>
      </c>
      <c r="H13" s="1">
        <v>5.2</v>
      </c>
      <c r="I13" s="11"/>
      <c r="J13" s="31">
        <f t="shared" si="1"/>
        <v>4.4612169086393925</v>
      </c>
      <c r="K13" s="31">
        <f t="shared" si="3"/>
        <v>13.409166637077552</v>
      </c>
      <c r="L13" s="31">
        <f t="shared" si="2"/>
        <v>6.4363999857972249</v>
      </c>
    </row>
    <row r="14" spans="1:16" x14ac:dyDescent="0.5">
      <c r="A14" s="1" t="s">
        <v>64</v>
      </c>
      <c r="B14" s="1" t="s">
        <v>23</v>
      </c>
      <c r="C14" s="1" t="s">
        <v>79</v>
      </c>
      <c r="D14" s="15">
        <v>2</v>
      </c>
      <c r="E14" s="26" t="s">
        <v>65</v>
      </c>
      <c r="F14" s="1" t="s">
        <v>95</v>
      </c>
      <c r="G14" s="1">
        <v>3.1</v>
      </c>
      <c r="H14" s="1">
        <v>4.4000000000000004</v>
      </c>
      <c r="I14" s="11"/>
      <c r="J14" s="31">
        <f t="shared" si="1"/>
        <v>2.4470799049086769</v>
      </c>
      <c r="K14" s="31">
        <f t="shared" si="3"/>
        <v>10.041915972028368</v>
      </c>
      <c r="L14" s="31">
        <f t="shared" si="2"/>
        <v>4.8201196665736168</v>
      </c>
    </row>
    <row r="15" spans="1:16" x14ac:dyDescent="0.5">
      <c r="A15" s="1"/>
      <c r="B15" s="1"/>
      <c r="C15" s="1"/>
      <c r="D15" s="15">
        <v>4</v>
      </c>
      <c r="E15" s="26" t="s">
        <v>65</v>
      </c>
      <c r="F15" s="1" t="s">
        <v>95</v>
      </c>
      <c r="G15" s="1">
        <v>3.6</v>
      </c>
      <c r="H15" s="1">
        <v>3.7</v>
      </c>
      <c r="I15" s="11"/>
      <c r="J15" s="31">
        <f t="shared" si="1"/>
        <v>3.4805565299382275</v>
      </c>
      <c r="K15" s="31">
        <f t="shared" si="3"/>
        <v>7.4397301676559273</v>
      </c>
      <c r="L15" s="31">
        <f t="shared" si="2"/>
        <v>3.571070480474845</v>
      </c>
    </row>
    <row r="16" spans="1:16" x14ac:dyDescent="0.5">
      <c r="A16" s="1"/>
      <c r="B16" s="1"/>
      <c r="C16" s="1"/>
      <c r="D16" s="15">
        <v>5</v>
      </c>
      <c r="E16" s="26" t="s">
        <v>65</v>
      </c>
      <c r="F16" s="1" t="s">
        <v>95</v>
      </c>
      <c r="G16" s="1">
        <v>3.6</v>
      </c>
      <c r="H16" s="1">
        <v>4.3</v>
      </c>
      <c r="I16" s="11"/>
      <c r="J16" s="31">
        <f t="shared" si="1"/>
        <v>3.4805565299382275</v>
      </c>
      <c r="K16" s="31">
        <f t="shared" si="3"/>
        <v>9.6501462808907341</v>
      </c>
      <c r="L16" s="31">
        <f t="shared" si="2"/>
        <v>4.6320702148275519</v>
      </c>
    </row>
    <row r="17" spans="1:12" x14ac:dyDescent="0.5">
      <c r="A17" s="1"/>
      <c r="B17" s="1"/>
      <c r="C17" s="1"/>
      <c r="D17" s="15">
        <v>7</v>
      </c>
      <c r="E17" s="26" t="s">
        <v>65</v>
      </c>
      <c r="F17" s="1" t="s">
        <v>95</v>
      </c>
      <c r="G17" s="1">
        <v>2</v>
      </c>
      <c r="H17" s="1">
        <v>1.9</v>
      </c>
      <c r="I17" s="11"/>
      <c r="J17" s="31">
        <f t="shared" si="1"/>
        <v>0.87141828755402873</v>
      </c>
      <c r="K17" s="31">
        <f t="shared" si="3"/>
        <v>2.3470507654084374</v>
      </c>
      <c r="L17" s="31">
        <f t="shared" si="2"/>
        <v>1.1265843673960498</v>
      </c>
    </row>
    <row r="18" spans="1:12" x14ac:dyDescent="0.5">
      <c r="A18" s="1"/>
      <c r="B18" s="1"/>
      <c r="C18" s="1"/>
      <c r="D18" s="15">
        <v>8</v>
      </c>
      <c r="E18" s="26" t="s">
        <v>65</v>
      </c>
      <c r="F18" s="1" t="s">
        <v>95</v>
      </c>
      <c r="G18" s="1">
        <v>2.1</v>
      </c>
      <c r="H18" s="1">
        <v>3</v>
      </c>
      <c r="I18" s="11"/>
      <c r="J18" s="31">
        <f t="shared" si="1"/>
        <v>0.97757178514550591</v>
      </c>
      <c r="K18" s="31">
        <f t="shared" si="3"/>
        <v>5.1748395884454865</v>
      </c>
      <c r="L18" s="31">
        <f t="shared" si="2"/>
        <v>2.4839230024538335</v>
      </c>
    </row>
    <row r="19" spans="1:12" x14ac:dyDescent="0.5">
      <c r="A19" s="1"/>
      <c r="B19" s="1"/>
      <c r="C19" s="1"/>
      <c r="D19" s="15">
        <v>9</v>
      </c>
      <c r="E19" s="26" t="s">
        <v>65</v>
      </c>
      <c r="F19" s="1" t="s">
        <v>95</v>
      </c>
      <c r="G19" s="1">
        <v>2.15</v>
      </c>
      <c r="H19" s="1">
        <v>2.5</v>
      </c>
      <c r="I19" s="11"/>
      <c r="J19" s="31">
        <f t="shared" si="1"/>
        <v>1.0332966266222401</v>
      </c>
      <c r="K19" s="31">
        <f t="shared" si="3"/>
        <v>3.7742803412917434</v>
      </c>
      <c r="L19" s="31">
        <f t="shared" si="2"/>
        <v>1.8116545638200368</v>
      </c>
    </row>
    <row r="20" spans="1:12" x14ac:dyDescent="0.5">
      <c r="A20" s="1"/>
      <c r="B20" s="1"/>
      <c r="C20" s="1"/>
      <c r="D20" s="15">
        <v>10</v>
      </c>
      <c r="E20" s="26" t="s">
        <v>65</v>
      </c>
      <c r="F20" s="1" t="s">
        <v>95</v>
      </c>
      <c r="G20" s="1">
        <v>3.2</v>
      </c>
      <c r="H20" s="1">
        <v>6.2</v>
      </c>
      <c r="I20" s="11"/>
      <c r="J20" s="31">
        <f t="shared" si="1"/>
        <v>2.6371409883859531</v>
      </c>
      <c r="K20" s="31">
        <f t="shared" si="3"/>
        <v>18.181512736663169</v>
      </c>
      <c r="L20" s="31">
        <f t="shared" si="2"/>
        <v>8.7271261135983202</v>
      </c>
    </row>
    <row r="21" spans="1:12" x14ac:dyDescent="0.5">
      <c r="A21" s="1"/>
      <c r="B21" s="1"/>
      <c r="C21" s="1"/>
      <c r="D21" s="15">
        <v>11</v>
      </c>
      <c r="E21" s="26" t="s">
        <v>65</v>
      </c>
      <c r="F21" s="1" t="s">
        <v>95</v>
      </c>
      <c r="G21" s="1">
        <v>3</v>
      </c>
      <c r="H21" s="1">
        <v>3.4</v>
      </c>
      <c r="I21" s="11"/>
      <c r="J21" s="31">
        <f t="shared" si="1"/>
        <v>2.2651537005375211</v>
      </c>
      <c r="K21" s="31">
        <f t="shared" si="3"/>
        <v>6.426729270470001</v>
      </c>
      <c r="L21" s="31">
        <f t="shared" si="2"/>
        <v>3.0848300498256003</v>
      </c>
    </row>
    <row r="22" spans="1:12" x14ac:dyDescent="0.5">
      <c r="A22" s="1"/>
      <c r="B22" s="1"/>
      <c r="C22" s="1"/>
      <c r="D22" s="15">
        <v>13</v>
      </c>
      <c r="E22" s="26" t="s">
        <v>65</v>
      </c>
      <c r="F22" s="1" t="s">
        <v>95</v>
      </c>
      <c r="G22" s="1">
        <v>2.2999999999999998</v>
      </c>
      <c r="H22" s="1">
        <v>3.3</v>
      </c>
      <c r="I22" s="11"/>
      <c r="J22" s="31">
        <f t="shared" si="1"/>
        <v>1.2112416095789975</v>
      </c>
      <c r="K22" s="31">
        <f t="shared" si="3"/>
        <v>6.1030598643038152</v>
      </c>
      <c r="L22" s="31">
        <f t="shared" si="2"/>
        <v>2.9294687348658313</v>
      </c>
    </row>
    <row r="23" spans="1:12" x14ac:dyDescent="0.5">
      <c r="A23" s="1"/>
      <c r="B23" s="1"/>
      <c r="C23" s="1"/>
      <c r="D23" s="15">
        <v>14</v>
      </c>
      <c r="E23" s="26" t="s">
        <v>65</v>
      </c>
      <c r="F23" s="1" t="s">
        <v>95</v>
      </c>
      <c r="G23" s="1">
        <v>3</v>
      </c>
      <c r="H23" s="1">
        <v>4</v>
      </c>
      <c r="I23" s="11"/>
      <c r="J23" s="31">
        <f t="shared" si="1"/>
        <v>2.2651537005375211</v>
      </c>
      <c r="K23" s="31">
        <f t="shared" si="3"/>
        <v>8.5146312622354028</v>
      </c>
      <c r="L23" s="31">
        <f t="shared" si="2"/>
        <v>4.0870230058729931</v>
      </c>
    </row>
    <row r="24" spans="1:12" x14ac:dyDescent="0.5">
      <c r="A24" s="1"/>
      <c r="B24" s="1"/>
      <c r="C24" s="1"/>
      <c r="D24" s="19">
        <v>15</v>
      </c>
      <c r="E24" s="26" t="s">
        <v>65</v>
      </c>
      <c r="F24" s="1" t="s">
        <v>95</v>
      </c>
      <c r="G24" s="1">
        <v>3</v>
      </c>
      <c r="H24" s="1">
        <v>6</v>
      </c>
      <c r="I24" s="11"/>
      <c r="J24" s="31">
        <f t="shared" si="1"/>
        <v>2.2651537005375211</v>
      </c>
      <c r="K24" s="31">
        <f t="shared" si="3"/>
        <v>17.178285422990406</v>
      </c>
      <c r="L24" s="31">
        <f t="shared" si="2"/>
        <v>8.245577003035395</v>
      </c>
    </row>
    <row r="25" spans="1:12" x14ac:dyDescent="0.5">
      <c r="A25" s="1"/>
      <c r="B25" s="1"/>
      <c r="C25" s="1"/>
      <c r="D25" s="19">
        <v>16</v>
      </c>
      <c r="E25" s="26" t="s">
        <v>65</v>
      </c>
      <c r="F25" s="1" t="s">
        <v>95</v>
      </c>
      <c r="G25" s="1">
        <v>1.7</v>
      </c>
      <c r="H25" s="1">
        <v>6</v>
      </c>
      <c r="I25" s="11"/>
      <c r="J25" s="31">
        <f t="shared" si="1"/>
        <v>0.59420685647989402</v>
      </c>
      <c r="K25" s="31">
        <f t="shared" si="3"/>
        <v>17.178285422990406</v>
      </c>
      <c r="L25" s="31">
        <f t="shared" si="2"/>
        <v>8.245577003035395</v>
      </c>
    </row>
    <row r="26" spans="1:12" x14ac:dyDescent="0.5">
      <c r="A26" s="1"/>
      <c r="B26" s="1"/>
      <c r="C26" s="1"/>
      <c r="D26" s="15">
        <v>17</v>
      </c>
      <c r="E26" s="26" t="s">
        <v>65</v>
      </c>
      <c r="F26" s="1" t="s">
        <v>95</v>
      </c>
      <c r="G26" s="1">
        <v>2.6</v>
      </c>
      <c r="H26" s="1">
        <v>3.4</v>
      </c>
      <c r="I26" s="11"/>
      <c r="J26" s="31">
        <f t="shared" si="1"/>
        <v>1.6168778360239742</v>
      </c>
      <c r="K26" s="31">
        <f t="shared" si="3"/>
        <v>6.426729270470001</v>
      </c>
      <c r="L26" s="31">
        <f t="shared" si="2"/>
        <v>3.0848300498256003</v>
      </c>
    </row>
    <row r="27" spans="1:12" x14ac:dyDescent="0.5">
      <c r="A27" s="1"/>
      <c r="B27" s="1"/>
      <c r="C27" s="1"/>
      <c r="D27" s="15">
        <v>18</v>
      </c>
      <c r="E27" s="26" t="s">
        <v>65</v>
      </c>
      <c r="F27" s="1" t="s">
        <v>95</v>
      </c>
      <c r="G27" s="1">
        <v>2.8</v>
      </c>
      <c r="H27" s="1">
        <v>2.9</v>
      </c>
      <c r="I27" s="11"/>
      <c r="J27" s="31">
        <f t="shared" si="1"/>
        <v>1.9253262046919914</v>
      </c>
      <c r="K27" s="31">
        <f t="shared" si="3"/>
        <v>4.8799001340349637</v>
      </c>
      <c r="L27" s="31">
        <f t="shared" si="2"/>
        <v>2.3423520643367826</v>
      </c>
    </row>
    <row r="28" spans="1:12" x14ac:dyDescent="0.5">
      <c r="A28" s="1"/>
      <c r="B28" s="1"/>
      <c r="C28" s="1"/>
      <c r="D28" s="15">
        <v>19</v>
      </c>
      <c r="E28" s="26" t="s">
        <v>65</v>
      </c>
      <c r="F28" s="1" t="s">
        <v>95</v>
      </c>
      <c r="G28" s="1">
        <v>3.7</v>
      </c>
      <c r="H28" s="1">
        <v>4.7</v>
      </c>
      <c r="I28" s="11"/>
      <c r="J28" s="31">
        <f t="shared" si="1"/>
        <v>3.7126436113902379</v>
      </c>
      <c r="K28" s="31">
        <f t="shared" si="3"/>
        <v>11.2564485871027</v>
      </c>
      <c r="L28" s="31">
        <f t="shared" si="2"/>
        <v>5.4030953218092952</v>
      </c>
    </row>
    <row r="29" spans="1:12" x14ac:dyDescent="0.5">
      <c r="A29" s="1"/>
      <c r="B29" s="1"/>
      <c r="C29" s="1"/>
      <c r="D29" s="15">
        <v>20</v>
      </c>
      <c r="E29" s="26" t="s">
        <v>65</v>
      </c>
      <c r="F29" s="1" t="s">
        <v>95</v>
      </c>
      <c r="G29" s="1">
        <v>3.2</v>
      </c>
      <c r="H29" s="1">
        <v>3.3</v>
      </c>
      <c r="I29" s="11"/>
      <c r="J29" s="31">
        <f t="shared" si="1"/>
        <v>2.6371409883859531</v>
      </c>
      <c r="K29" s="31">
        <f t="shared" si="3"/>
        <v>6.1030598643038152</v>
      </c>
      <c r="L29" s="31">
        <f t="shared" si="2"/>
        <v>2.9294687348658313</v>
      </c>
    </row>
    <row r="30" spans="1:12" x14ac:dyDescent="0.5">
      <c r="A30" s="1"/>
      <c r="B30" s="1"/>
      <c r="C30" s="1"/>
      <c r="D30" s="15">
        <v>21</v>
      </c>
      <c r="E30" s="26" t="s">
        <v>65</v>
      </c>
      <c r="F30" s="1" t="s">
        <v>95</v>
      </c>
      <c r="G30" s="1">
        <v>3.1</v>
      </c>
      <c r="H30" s="1">
        <v>3.4</v>
      </c>
      <c r="I30" s="11"/>
      <c r="J30" s="31">
        <f t="shared" si="1"/>
        <v>2.4470799049086769</v>
      </c>
      <c r="K30" s="31">
        <f t="shared" si="3"/>
        <v>6.426729270470001</v>
      </c>
      <c r="L30" s="31">
        <f t="shared" si="2"/>
        <v>3.0848300498256003</v>
      </c>
    </row>
    <row r="31" spans="1:12" x14ac:dyDescent="0.5">
      <c r="A31" s="1"/>
      <c r="B31" s="1"/>
      <c r="C31" s="1"/>
      <c r="D31" s="15">
        <v>22</v>
      </c>
      <c r="E31" s="26" t="s">
        <v>65</v>
      </c>
      <c r="F31" s="1" t="s">
        <v>95</v>
      </c>
      <c r="G31" s="1">
        <v>1.6</v>
      </c>
      <c r="H31" s="1">
        <v>2.5</v>
      </c>
      <c r="I31" s="11"/>
      <c r="J31" s="31">
        <f t="shared" si="1"/>
        <v>0.51511794454278159</v>
      </c>
      <c r="K31" s="31">
        <f t="shared" si="3"/>
        <v>3.7742803412917434</v>
      </c>
      <c r="L31" s="31">
        <f t="shared" si="2"/>
        <v>1.8116545638200368</v>
      </c>
    </row>
    <row r="32" spans="1:12" x14ac:dyDescent="0.5">
      <c r="A32" s="1"/>
      <c r="B32" s="1"/>
      <c r="C32" s="1"/>
      <c r="D32" s="15">
        <v>23</v>
      </c>
      <c r="E32" s="26" t="s">
        <v>65</v>
      </c>
      <c r="F32" s="1" t="s">
        <v>95</v>
      </c>
      <c r="G32" s="1">
        <v>1.7</v>
      </c>
      <c r="H32" s="1">
        <v>1.9</v>
      </c>
      <c r="I32" s="11"/>
      <c r="J32" s="31">
        <f t="shared" si="1"/>
        <v>0.59420685647989402</v>
      </c>
      <c r="K32" s="31">
        <f t="shared" si="3"/>
        <v>2.3470507654084374</v>
      </c>
      <c r="L32" s="31">
        <f t="shared" si="2"/>
        <v>1.1265843673960498</v>
      </c>
    </row>
    <row r="33" spans="1:12" x14ac:dyDescent="0.5">
      <c r="A33" s="1"/>
      <c r="B33" s="1"/>
      <c r="C33" s="1"/>
      <c r="D33" s="15">
        <v>24</v>
      </c>
      <c r="E33" s="26" t="s">
        <v>65</v>
      </c>
      <c r="F33" s="12" t="s">
        <v>96</v>
      </c>
      <c r="G33" s="1">
        <v>0.9</v>
      </c>
      <c r="H33" s="1">
        <v>2.4</v>
      </c>
      <c r="I33" s="11"/>
      <c r="J33" s="31">
        <f t="shared" si="1"/>
        <v>0.13279916741799569</v>
      </c>
      <c r="K33" s="31">
        <f t="shared" si="3"/>
        <v>3.5167837127420221</v>
      </c>
      <c r="L33" s="31">
        <f t="shared" si="2"/>
        <v>1.6880561821161706</v>
      </c>
    </row>
    <row r="34" spans="1:12" x14ac:dyDescent="0.5">
      <c r="A34" s="1"/>
      <c r="B34" s="1"/>
      <c r="C34" s="1"/>
      <c r="D34" s="15">
        <v>25</v>
      </c>
      <c r="E34" s="26" t="s">
        <v>65</v>
      </c>
      <c r="F34" s="1" t="s">
        <v>95</v>
      </c>
      <c r="G34" s="1">
        <v>3.3</v>
      </c>
      <c r="H34" s="1">
        <v>3.5</v>
      </c>
      <c r="I34" s="11"/>
      <c r="J34" s="31">
        <f t="shared" si="1"/>
        <v>2.8354294273721345</v>
      </c>
      <c r="K34" s="31">
        <f t="shared" si="3"/>
        <v>6.7574335665445364</v>
      </c>
      <c r="L34" s="31">
        <f t="shared" si="2"/>
        <v>3.2435681119413773</v>
      </c>
    </row>
    <row r="35" spans="1:12" x14ac:dyDescent="0.5">
      <c r="A35" s="1"/>
      <c r="B35" s="1"/>
      <c r="C35" s="1"/>
      <c r="D35" s="15">
        <v>26</v>
      </c>
      <c r="E35" s="26" t="s">
        <v>65</v>
      </c>
      <c r="F35" s="1" t="s">
        <v>95</v>
      </c>
      <c r="G35" s="1">
        <v>3.55</v>
      </c>
      <c r="H35" s="1">
        <v>4.3</v>
      </c>
      <c r="I35" s="11"/>
      <c r="J35" s="31">
        <f t="shared" si="1"/>
        <v>3.3677356928422295</v>
      </c>
      <c r="K35" s="31">
        <f t="shared" si="3"/>
        <v>9.6501462808907341</v>
      </c>
      <c r="L35" s="31">
        <f t="shared" si="2"/>
        <v>4.6320702148275519</v>
      </c>
    </row>
    <row r="36" spans="1:12" x14ac:dyDescent="0.5">
      <c r="A36" s="1"/>
      <c r="B36" s="1"/>
      <c r="C36" s="1"/>
      <c r="D36" s="15">
        <v>27</v>
      </c>
      <c r="E36" s="26" t="s">
        <v>65</v>
      </c>
      <c r="F36" s="1" t="s">
        <v>95</v>
      </c>
      <c r="G36" s="1">
        <v>3.2</v>
      </c>
      <c r="H36" s="1">
        <v>3</v>
      </c>
      <c r="I36" s="11"/>
      <c r="J36" s="31">
        <f t="shared" si="1"/>
        <v>2.6371409883859531</v>
      </c>
      <c r="K36" s="31">
        <f t="shared" ref="K36:K52" si="4">10^(1.731*LOG10(H36)-0.112)</f>
        <v>5.1748395884454865</v>
      </c>
      <c r="L36" s="31">
        <f t="shared" si="2"/>
        <v>2.4839230024538335</v>
      </c>
    </row>
    <row r="37" spans="1:12" x14ac:dyDescent="0.5">
      <c r="A37" s="1" t="s">
        <v>64</v>
      </c>
      <c r="B37" s="1" t="s">
        <v>22</v>
      </c>
      <c r="C37" s="1" t="s">
        <v>79</v>
      </c>
      <c r="D37" s="15">
        <v>1</v>
      </c>
      <c r="E37" s="26" t="s">
        <v>65</v>
      </c>
      <c r="F37" s="1" t="s">
        <v>95</v>
      </c>
      <c r="G37" s="1">
        <v>2.5</v>
      </c>
      <c r="H37" s="1">
        <v>4.9000000000000004</v>
      </c>
      <c r="I37" s="11"/>
      <c r="J37" s="31">
        <f t="shared" si="1"/>
        <v>1.4741669163896283</v>
      </c>
      <c r="K37" s="31">
        <f t="shared" si="4"/>
        <v>12.098441100597926</v>
      </c>
      <c r="L37" s="31">
        <f t="shared" si="2"/>
        <v>5.807251728287004</v>
      </c>
    </row>
    <row r="38" spans="1:12" x14ac:dyDescent="0.5">
      <c r="A38" s="1"/>
      <c r="B38" s="1"/>
      <c r="C38" s="1"/>
      <c r="D38" s="15">
        <v>3</v>
      </c>
      <c r="E38" s="26" t="s">
        <v>65</v>
      </c>
      <c r="F38" s="12" t="s">
        <v>96</v>
      </c>
      <c r="G38" s="1">
        <v>1.4</v>
      </c>
      <c r="H38" s="1">
        <v>2.2000000000000002</v>
      </c>
      <c r="I38" s="11"/>
      <c r="J38" s="31">
        <f t="shared" si="1"/>
        <v>0.37607776053805164</v>
      </c>
      <c r="K38" s="31">
        <f t="shared" si="4"/>
        <v>3.0250576839495351</v>
      </c>
      <c r="L38" s="31">
        <f t="shared" si="2"/>
        <v>1.4520276882957768</v>
      </c>
    </row>
    <row r="39" spans="1:12" x14ac:dyDescent="0.5">
      <c r="A39" s="1"/>
      <c r="B39" s="1"/>
      <c r="C39" s="1"/>
      <c r="D39" s="15">
        <v>4</v>
      </c>
      <c r="E39" s="26" t="s">
        <v>65</v>
      </c>
      <c r="F39" s="12" t="s">
        <v>96</v>
      </c>
      <c r="G39" s="1">
        <v>1.4</v>
      </c>
      <c r="H39" s="1">
        <v>1.8</v>
      </c>
      <c r="I39" s="11"/>
      <c r="J39" s="31">
        <f t="shared" si="1"/>
        <v>0.37607776053805164</v>
      </c>
      <c r="K39" s="31">
        <f t="shared" si="4"/>
        <v>2.1373552207027537</v>
      </c>
      <c r="L39" s="31">
        <f t="shared" si="2"/>
        <v>1.0259305059373218</v>
      </c>
    </row>
    <row r="40" spans="1:12" x14ac:dyDescent="0.5">
      <c r="A40" s="1"/>
      <c r="B40" s="1"/>
      <c r="C40" s="1"/>
      <c r="D40" s="15">
        <v>6</v>
      </c>
      <c r="E40" s="26" t="s">
        <v>65</v>
      </c>
      <c r="F40" s="1" t="s">
        <v>95</v>
      </c>
      <c r="G40" s="1">
        <v>3.7</v>
      </c>
      <c r="H40" s="1">
        <v>5.7</v>
      </c>
      <c r="I40" s="11"/>
      <c r="J40" s="31">
        <f t="shared" si="1"/>
        <v>3.7126436113902379</v>
      </c>
      <c r="K40" s="31">
        <f t="shared" si="4"/>
        <v>15.718799528815044</v>
      </c>
      <c r="L40" s="31">
        <f t="shared" si="2"/>
        <v>7.5450237738312209</v>
      </c>
    </row>
    <row r="41" spans="1:12" x14ac:dyDescent="0.5">
      <c r="A41" s="1"/>
      <c r="B41" s="1"/>
      <c r="C41" s="1"/>
      <c r="D41" s="15">
        <v>7</v>
      </c>
      <c r="E41" s="26" t="s">
        <v>65</v>
      </c>
      <c r="F41" s="1" t="s">
        <v>95</v>
      </c>
      <c r="G41" s="1">
        <v>2.9</v>
      </c>
      <c r="H41" s="1">
        <v>4.8</v>
      </c>
      <c r="I41" s="11"/>
      <c r="J41" s="31">
        <f t="shared" si="1"/>
        <v>2.0912679566429881</v>
      </c>
      <c r="K41" s="31">
        <f t="shared" si="4"/>
        <v>11.67423904758256</v>
      </c>
      <c r="L41" s="31">
        <f t="shared" si="2"/>
        <v>5.6036347428396285</v>
      </c>
    </row>
    <row r="42" spans="1:12" x14ac:dyDescent="0.5">
      <c r="A42" s="1"/>
      <c r="B42" s="1"/>
      <c r="C42" s="1"/>
      <c r="D42" s="15">
        <v>8</v>
      </c>
      <c r="E42" s="26" t="s">
        <v>65</v>
      </c>
      <c r="F42" s="12" t="s">
        <v>96</v>
      </c>
      <c r="G42" s="1">
        <v>1.1000000000000001</v>
      </c>
      <c r="H42" s="1">
        <v>2.4</v>
      </c>
      <c r="I42" s="11"/>
      <c r="J42" s="31">
        <f t="shared" si="1"/>
        <v>0.21306944087765922</v>
      </c>
      <c r="K42" s="31">
        <f t="shared" si="4"/>
        <v>3.5167837127420221</v>
      </c>
      <c r="L42" s="31">
        <f t="shared" si="2"/>
        <v>1.6880561821161706</v>
      </c>
    </row>
    <row r="43" spans="1:12" x14ac:dyDescent="0.5">
      <c r="A43" s="1"/>
      <c r="B43" s="1"/>
      <c r="C43" s="1"/>
      <c r="D43" s="15">
        <v>9</v>
      </c>
      <c r="E43" s="26" t="s">
        <v>65</v>
      </c>
      <c r="F43" s="1" t="s">
        <v>95</v>
      </c>
      <c r="G43" s="1">
        <v>3.4</v>
      </c>
      <c r="H43" s="1">
        <v>4.5999999999999996</v>
      </c>
      <c r="I43" s="11"/>
      <c r="J43" s="31">
        <f t="shared" si="1"/>
        <v>3.042035854903042</v>
      </c>
      <c r="K43" s="31">
        <f t="shared" si="4"/>
        <v>10.845106136801073</v>
      </c>
      <c r="L43" s="31">
        <f t="shared" si="2"/>
        <v>5.205650945664515</v>
      </c>
    </row>
    <row r="44" spans="1:12" x14ac:dyDescent="0.5">
      <c r="A44" s="1"/>
      <c r="B44" s="1"/>
      <c r="C44" s="1"/>
      <c r="D44" s="15">
        <v>15</v>
      </c>
      <c r="E44" s="26" t="s">
        <v>65</v>
      </c>
      <c r="F44" s="1" t="s">
        <v>95</v>
      </c>
      <c r="G44" s="1">
        <v>3.1</v>
      </c>
      <c r="H44" s="1">
        <v>5.0999999999999996</v>
      </c>
      <c r="I44" s="11"/>
      <c r="J44" s="31">
        <f t="shared" si="1"/>
        <v>2.4470799049086769</v>
      </c>
      <c r="K44" s="31">
        <f t="shared" si="4"/>
        <v>12.965939022406529</v>
      </c>
      <c r="L44" s="31">
        <f t="shared" si="2"/>
        <v>6.2236507307551339</v>
      </c>
    </row>
    <row r="45" spans="1:12" x14ac:dyDescent="0.5">
      <c r="A45" s="1"/>
      <c r="B45" s="1"/>
      <c r="C45" s="1"/>
      <c r="D45" s="15">
        <v>16</v>
      </c>
      <c r="E45" s="26" t="s">
        <v>65</v>
      </c>
      <c r="F45" s="1" t="s">
        <v>95</v>
      </c>
      <c r="G45" s="1">
        <v>2.4</v>
      </c>
      <c r="H45" s="1">
        <v>4.0999999999999996</v>
      </c>
      <c r="I45" s="11"/>
      <c r="J45" s="31">
        <f t="shared" si="1"/>
        <v>1.3389910849466984</v>
      </c>
      <c r="K45" s="31">
        <f t="shared" si="4"/>
        <v>8.8864613425580536</v>
      </c>
      <c r="L45" s="31">
        <f t="shared" si="2"/>
        <v>4.2655014444278656</v>
      </c>
    </row>
    <row r="46" spans="1:12" x14ac:dyDescent="0.5">
      <c r="A46" s="1"/>
      <c r="B46" s="1"/>
      <c r="C46" s="1"/>
      <c r="D46" s="15">
        <v>17</v>
      </c>
      <c r="E46" s="26" t="s">
        <v>65</v>
      </c>
      <c r="F46" s="1" t="s">
        <v>95</v>
      </c>
      <c r="G46" s="1">
        <v>2.6</v>
      </c>
      <c r="H46" s="1">
        <v>3.4</v>
      </c>
      <c r="I46" s="11"/>
      <c r="J46" s="31">
        <f t="shared" si="1"/>
        <v>1.6168778360239742</v>
      </c>
      <c r="K46" s="31">
        <f t="shared" si="4"/>
        <v>6.426729270470001</v>
      </c>
      <c r="L46" s="31">
        <f t="shared" si="2"/>
        <v>3.0848300498256003</v>
      </c>
    </row>
    <row r="47" spans="1:12" x14ac:dyDescent="0.5">
      <c r="A47" s="1"/>
      <c r="B47" s="1"/>
      <c r="C47" s="1"/>
      <c r="D47" s="15">
        <v>18</v>
      </c>
      <c r="E47" s="26" t="s">
        <v>65</v>
      </c>
      <c r="F47" s="1" t="s">
        <v>95</v>
      </c>
      <c r="G47" s="1">
        <v>3.1</v>
      </c>
      <c r="H47" s="1">
        <v>3.5</v>
      </c>
      <c r="I47" s="11"/>
      <c r="J47" s="31">
        <f t="shared" si="1"/>
        <v>2.4470799049086769</v>
      </c>
      <c r="K47" s="31">
        <f t="shared" si="4"/>
        <v>6.7574335665445364</v>
      </c>
      <c r="L47" s="31">
        <f t="shared" si="2"/>
        <v>3.2435681119413773</v>
      </c>
    </row>
    <row r="48" spans="1:12" x14ac:dyDescent="0.5">
      <c r="A48" s="1" t="s">
        <v>77</v>
      </c>
      <c r="B48" s="1" t="s">
        <v>22</v>
      </c>
      <c r="C48" s="1" t="s">
        <v>78</v>
      </c>
      <c r="D48" s="15">
        <v>14</v>
      </c>
      <c r="E48" s="26" t="s">
        <v>65</v>
      </c>
      <c r="F48" s="12" t="s">
        <v>96</v>
      </c>
      <c r="G48" s="1">
        <v>1.2</v>
      </c>
      <c r="H48" s="1">
        <v>1.5</v>
      </c>
      <c r="J48" s="31">
        <f t="shared" si="1"/>
        <v>0.26154776649275879</v>
      </c>
      <c r="K48" s="31">
        <f t="shared" si="4"/>
        <v>1.5588846096539559</v>
      </c>
      <c r="L48" s="31">
        <f t="shared" si="2"/>
        <v>0.74826461263389876</v>
      </c>
    </row>
    <row r="49" spans="1:12" x14ac:dyDescent="0.5">
      <c r="A49" s="1" t="s">
        <v>77</v>
      </c>
      <c r="B49" s="1" t="s">
        <v>13</v>
      </c>
      <c r="C49" s="1" t="s">
        <v>78</v>
      </c>
      <c r="D49" s="15">
        <v>9</v>
      </c>
      <c r="E49" s="26" t="s">
        <v>65</v>
      </c>
      <c r="F49" s="12" t="s">
        <v>96</v>
      </c>
      <c r="G49" s="1">
        <v>0.85</v>
      </c>
      <c r="H49" s="18">
        <v>1.8</v>
      </c>
      <c r="J49" s="31">
        <f t="shared" si="1"/>
        <v>0.11606759588932297</v>
      </c>
      <c r="K49" s="31">
        <f t="shared" si="4"/>
        <v>2.1373552207027537</v>
      </c>
      <c r="L49" s="31">
        <f t="shared" si="2"/>
        <v>1.0259305059373218</v>
      </c>
    </row>
    <row r="50" spans="1:12" x14ac:dyDescent="0.5">
      <c r="A50" s="1"/>
      <c r="B50" s="1"/>
      <c r="C50" s="1"/>
      <c r="D50" s="15">
        <v>15</v>
      </c>
      <c r="E50" s="26" t="s">
        <v>65</v>
      </c>
      <c r="F50" s="12" t="s">
        <v>96</v>
      </c>
      <c r="G50" s="1">
        <v>1.1499999999999999</v>
      </c>
      <c r="H50" s="1">
        <v>1.7</v>
      </c>
      <c r="J50" s="31">
        <f t="shared" si="1"/>
        <v>0.2365942097972159</v>
      </c>
      <c r="K50" s="31">
        <f t="shared" si="4"/>
        <v>1.936007711720747</v>
      </c>
      <c r="L50" s="31">
        <f t="shared" si="2"/>
        <v>0.92928370162595852</v>
      </c>
    </row>
    <row r="51" spans="1:12" x14ac:dyDescent="0.5">
      <c r="A51" s="1"/>
      <c r="B51" s="1"/>
      <c r="C51" s="1"/>
      <c r="D51" s="15">
        <v>16</v>
      </c>
      <c r="E51" s="26" t="s">
        <v>65</v>
      </c>
      <c r="F51" s="12" t="s">
        <v>96</v>
      </c>
      <c r="G51" s="1">
        <v>1.52</v>
      </c>
      <c r="H51" s="1">
        <v>2</v>
      </c>
      <c r="J51" s="31">
        <f t="shared" si="1"/>
        <v>0.45648182771781248</v>
      </c>
      <c r="K51" s="31">
        <f t="shared" si="4"/>
        <v>2.564973735845693</v>
      </c>
      <c r="L51" s="31">
        <f t="shared" si="2"/>
        <v>1.2311873932059325</v>
      </c>
    </row>
    <row r="52" spans="1:12" x14ac:dyDescent="0.5">
      <c r="A52" s="1"/>
      <c r="B52" s="1"/>
      <c r="C52" s="1"/>
      <c r="D52" s="15">
        <v>21</v>
      </c>
      <c r="E52" s="26" t="s">
        <v>65</v>
      </c>
      <c r="F52" s="12" t="s">
        <v>96</v>
      </c>
      <c r="G52" s="1">
        <v>0.65</v>
      </c>
      <c r="H52" s="1">
        <v>1.1000000000000001</v>
      </c>
      <c r="J52" s="31">
        <f t="shared" si="1"/>
        <v>6.1691292353296498E-2</v>
      </c>
      <c r="K52" s="31">
        <f t="shared" si="4"/>
        <v>0.91127769010535942</v>
      </c>
      <c r="L52" s="31">
        <f t="shared" si="2"/>
        <v>0.43741329125057249</v>
      </c>
    </row>
    <row r="53" spans="1:12" x14ac:dyDescent="0.5">
      <c r="A53" s="1"/>
      <c r="B53" s="1"/>
      <c r="C53" s="1"/>
      <c r="F53" s="1"/>
    </row>
    <row r="54" spans="1:12" x14ac:dyDescent="0.5">
      <c r="A54" s="1"/>
      <c r="B54" s="1"/>
      <c r="C54" s="1"/>
      <c r="F54" s="1"/>
    </row>
    <row r="55" spans="1:12" x14ac:dyDescent="0.5">
      <c r="A55" s="1"/>
      <c r="B55" s="1"/>
      <c r="C55" s="1"/>
      <c r="F55" s="1"/>
    </row>
    <row r="56" spans="1:12" x14ac:dyDescent="0.5">
      <c r="A56" s="1"/>
      <c r="B56" s="1"/>
      <c r="C56" s="1"/>
      <c r="F56" s="1"/>
    </row>
    <row r="57" spans="1:12" x14ac:dyDescent="0.5">
      <c r="A57" s="1"/>
      <c r="B57" s="1"/>
      <c r="C57" s="1"/>
      <c r="F57" s="1"/>
    </row>
    <row r="58" spans="1:12" x14ac:dyDescent="0.5">
      <c r="A58" s="1"/>
      <c r="B58" s="1"/>
      <c r="C58" s="1"/>
      <c r="F58" s="1"/>
    </row>
    <row r="59" spans="1:12" x14ac:dyDescent="0.5">
      <c r="A59" s="1"/>
      <c r="B59" s="1"/>
      <c r="C59" s="1"/>
      <c r="F59" s="1"/>
    </row>
    <row r="60" spans="1:12" x14ac:dyDescent="0.5">
      <c r="A60" s="1"/>
      <c r="B60" s="1"/>
      <c r="C60" s="1"/>
      <c r="F60" s="1"/>
    </row>
    <row r="61" spans="1:12" x14ac:dyDescent="0.5">
      <c r="A61" s="1"/>
      <c r="B61" s="1"/>
      <c r="C61" s="1"/>
      <c r="F61" s="1"/>
    </row>
    <row r="62" spans="1:12" x14ac:dyDescent="0.5">
      <c r="A62" s="1"/>
      <c r="B62" s="1"/>
      <c r="C62" s="1"/>
      <c r="F62" s="1"/>
    </row>
    <row r="63" spans="1:12" x14ac:dyDescent="0.5">
      <c r="A63" s="1"/>
      <c r="B63" s="1"/>
      <c r="C63" s="1"/>
      <c r="F63" s="1"/>
    </row>
    <row r="64" spans="1:12" x14ac:dyDescent="0.5">
      <c r="A64" s="1"/>
      <c r="B64" s="1"/>
      <c r="C64" s="1"/>
      <c r="F64" s="1"/>
    </row>
    <row r="65" spans="1:6" x14ac:dyDescent="0.5">
      <c r="A65" s="1"/>
      <c r="B65" s="1"/>
      <c r="C65" s="1"/>
      <c r="F65" s="1"/>
    </row>
    <row r="66" spans="1:6" x14ac:dyDescent="0.5">
      <c r="A66" s="1"/>
      <c r="B66" s="1"/>
      <c r="C66" s="1"/>
      <c r="F66" s="1"/>
    </row>
    <row r="67" spans="1:6" x14ac:dyDescent="0.5">
      <c r="A67" s="1"/>
      <c r="B67" s="1"/>
      <c r="C67" s="1"/>
      <c r="F67" s="1"/>
    </row>
    <row r="68" spans="1:6" x14ac:dyDescent="0.5">
      <c r="A68" s="1"/>
      <c r="B68" s="1"/>
      <c r="C68" s="1"/>
      <c r="F68" s="1"/>
    </row>
    <row r="69" spans="1:6" x14ac:dyDescent="0.5">
      <c r="A69" s="1"/>
      <c r="B69" s="1"/>
      <c r="C69" s="1"/>
      <c r="F69" s="1"/>
    </row>
    <row r="70" spans="1:6" x14ac:dyDescent="0.5">
      <c r="A70" s="1"/>
      <c r="B70" s="1"/>
      <c r="C70" s="1"/>
      <c r="F7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5"/>
  <sheetViews>
    <sheetView workbookViewId="0">
      <pane ySplit="1" topLeftCell="A2" activePane="bottomLeft" state="frozen"/>
      <selection pane="bottomLeft" activeCell="M8" sqref="M8"/>
    </sheetView>
  </sheetViews>
  <sheetFormatPr defaultRowHeight="14.35" x14ac:dyDescent="0.5"/>
  <cols>
    <col min="10" max="10" width="9.1171875" style="31"/>
    <col min="11" max="11" width="9.1171875" style="1"/>
  </cols>
  <sheetData>
    <row r="1" spans="1:16" s="24" customFormat="1" ht="43.35" thickBot="1" x14ac:dyDescent="0.55000000000000004">
      <c r="A1" s="22" t="s">
        <v>0</v>
      </c>
      <c r="B1" s="23" t="s">
        <v>1</v>
      </c>
      <c r="C1" s="23" t="s">
        <v>80</v>
      </c>
      <c r="D1" s="23" t="s">
        <v>3</v>
      </c>
      <c r="E1" s="25" t="s">
        <v>16</v>
      </c>
      <c r="F1" s="23" t="s">
        <v>2</v>
      </c>
      <c r="G1" s="23" t="s">
        <v>4</v>
      </c>
      <c r="H1" s="30" t="s">
        <v>5</v>
      </c>
      <c r="I1" s="30" t="s">
        <v>56</v>
      </c>
      <c r="J1" s="35" t="s">
        <v>97</v>
      </c>
      <c r="K1" s="30" t="s">
        <v>98</v>
      </c>
      <c r="L1" s="32" t="s">
        <v>102</v>
      </c>
      <c r="M1" s="20"/>
      <c r="N1" s="20"/>
      <c r="O1" s="3"/>
      <c r="P1" s="3"/>
    </row>
    <row r="2" spans="1:16" x14ac:dyDescent="0.5">
      <c r="A2" s="1" t="s">
        <v>12</v>
      </c>
      <c r="B2" s="1" t="s">
        <v>22</v>
      </c>
      <c r="C2" s="1" t="s">
        <v>78</v>
      </c>
      <c r="D2" s="1">
        <v>13</v>
      </c>
      <c r="E2" s="21" t="s">
        <v>18</v>
      </c>
      <c r="F2" s="1" t="s">
        <v>76</v>
      </c>
      <c r="G2" s="1">
        <v>2</v>
      </c>
      <c r="H2" s="27">
        <v>1.4</v>
      </c>
      <c r="I2" s="27"/>
      <c r="J2" s="31">
        <f t="shared" ref="J2:J33" si="0">10^(1.934*LOG10(H2)-0.395)</f>
        <v>0.77198990450631721</v>
      </c>
      <c r="K2" s="27" t="e">
        <v>#NUM!</v>
      </c>
      <c r="L2">
        <f>J2*0.48</f>
        <v>0.37055515416303225</v>
      </c>
    </row>
    <row r="3" spans="1:16" x14ac:dyDescent="0.5">
      <c r="A3" s="1" t="s">
        <v>12</v>
      </c>
      <c r="B3" s="1" t="s">
        <v>22</v>
      </c>
      <c r="D3" s="1">
        <v>14</v>
      </c>
      <c r="E3" s="21" t="s">
        <v>18</v>
      </c>
      <c r="F3" s="1" t="s">
        <v>76</v>
      </c>
      <c r="G3" s="1">
        <v>1.75</v>
      </c>
      <c r="H3" s="27">
        <v>1.2</v>
      </c>
      <c r="I3" s="27"/>
      <c r="J3" s="31">
        <f t="shared" si="0"/>
        <v>0.57297613010464654</v>
      </c>
      <c r="K3" s="27" t="e">
        <v>#NUM!</v>
      </c>
      <c r="L3" s="31">
        <f t="shared" ref="L3:L66" si="1">J3*0.48</f>
        <v>0.27502854245023034</v>
      </c>
    </row>
    <row r="4" spans="1:16" x14ac:dyDescent="0.5">
      <c r="A4" s="1" t="s">
        <v>12</v>
      </c>
      <c r="B4" s="1" t="s">
        <v>22</v>
      </c>
      <c r="D4" s="1">
        <v>15</v>
      </c>
      <c r="E4" s="21" t="s">
        <v>18</v>
      </c>
      <c r="F4" s="1" t="s">
        <v>76</v>
      </c>
      <c r="G4" s="1">
        <v>1.8</v>
      </c>
      <c r="H4" s="27">
        <v>1.25</v>
      </c>
      <c r="I4" s="27"/>
      <c r="J4" s="31">
        <f t="shared" si="0"/>
        <v>0.62004607853245897</v>
      </c>
      <c r="K4" s="27" t="e">
        <v>#NUM!</v>
      </c>
      <c r="L4" s="31">
        <f t="shared" si="1"/>
        <v>0.29762211769558028</v>
      </c>
    </row>
    <row r="5" spans="1:16" x14ac:dyDescent="0.5">
      <c r="A5" s="1" t="s">
        <v>12</v>
      </c>
      <c r="B5" s="1" t="s">
        <v>22</v>
      </c>
      <c r="D5" s="1">
        <v>19</v>
      </c>
      <c r="E5" s="21" t="s">
        <v>18</v>
      </c>
      <c r="F5" s="1" t="s">
        <v>76</v>
      </c>
      <c r="G5" s="1">
        <v>1.8</v>
      </c>
      <c r="H5" s="27">
        <v>1</v>
      </c>
      <c r="I5" s="27"/>
      <c r="J5" s="31">
        <f t="shared" si="0"/>
        <v>0.40271703432545908</v>
      </c>
      <c r="K5" s="27" t="e">
        <v>#NUM!</v>
      </c>
      <c r="L5" s="31">
        <f t="shared" si="1"/>
        <v>0.19330417647622036</v>
      </c>
    </row>
    <row r="6" spans="1:16" x14ac:dyDescent="0.5">
      <c r="A6" s="1" t="s">
        <v>12</v>
      </c>
      <c r="B6" s="1" t="s">
        <v>22</v>
      </c>
      <c r="D6" s="1">
        <v>20</v>
      </c>
      <c r="E6" s="21" t="s">
        <v>18</v>
      </c>
      <c r="F6" s="1" t="s">
        <v>76</v>
      </c>
      <c r="G6" s="1">
        <v>1.9</v>
      </c>
      <c r="H6" s="27">
        <v>1</v>
      </c>
      <c r="I6" s="27"/>
      <c r="J6" s="31">
        <f t="shared" si="0"/>
        <v>0.40271703432545908</v>
      </c>
      <c r="K6" s="27" t="e">
        <v>#NUM!</v>
      </c>
      <c r="L6" s="31">
        <f t="shared" si="1"/>
        <v>0.19330417647622036</v>
      </c>
    </row>
    <row r="7" spans="1:16" x14ac:dyDescent="0.5">
      <c r="A7" s="1" t="s">
        <v>12</v>
      </c>
      <c r="B7" s="1" t="s">
        <v>22</v>
      </c>
      <c r="D7" s="1">
        <v>22</v>
      </c>
      <c r="E7" s="21" t="s">
        <v>18</v>
      </c>
      <c r="F7" s="1" t="s">
        <v>76</v>
      </c>
      <c r="G7" s="1">
        <v>1.7</v>
      </c>
      <c r="H7" s="27">
        <v>0.6</v>
      </c>
      <c r="I7" s="27"/>
      <c r="J7" s="31">
        <f t="shared" si="0"/>
        <v>0.14994932607988654</v>
      </c>
      <c r="K7" s="27" t="e">
        <v>#NUM!</v>
      </c>
      <c r="L7" s="31">
        <f t="shared" si="1"/>
        <v>7.1975676518345535E-2</v>
      </c>
    </row>
    <row r="8" spans="1:16" x14ac:dyDescent="0.5">
      <c r="A8" s="1" t="s">
        <v>12</v>
      </c>
      <c r="B8" s="1" t="s">
        <v>22</v>
      </c>
      <c r="D8" s="1">
        <v>23</v>
      </c>
      <c r="E8" s="21" t="s">
        <v>18</v>
      </c>
      <c r="F8" s="1" t="s">
        <v>76</v>
      </c>
      <c r="G8" s="1">
        <v>2</v>
      </c>
      <c r="H8" s="27">
        <v>0.8</v>
      </c>
      <c r="I8" s="27"/>
      <c r="J8" s="31">
        <f t="shared" si="0"/>
        <v>0.2615628343618383</v>
      </c>
      <c r="K8" s="27" t="e">
        <v>#NUM!</v>
      </c>
      <c r="L8" s="31">
        <f t="shared" si="1"/>
        <v>0.12555016049368239</v>
      </c>
    </row>
    <row r="9" spans="1:16" x14ac:dyDescent="0.5">
      <c r="A9" s="1" t="s">
        <v>12</v>
      </c>
      <c r="B9" s="1" t="s">
        <v>22</v>
      </c>
      <c r="D9" s="1">
        <v>25</v>
      </c>
      <c r="E9" s="21" t="s">
        <v>18</v>
      </c>
      <c r="F9" s="1" t="s">
        <v>76</v>
      </c>
      <c r="G9" s="1">
        <v>1.6</v>
      </c>
      <c r="H9" s="27">
        <v>0.5</v>
      </c>
      <c r="I9" s="27"/>
      <c r="J9" s="31">
        <f t="shared" si="0"/>
        <v>0.10539208306454968</v>
      </c>
      <c r="K9" s="27" t="e">
        <v>#NUM!</v>
      </c>
      <c r="L9" s="31">
        <f t="shared" si="1"/>
        <v>5.0588199870983848E-2</v>
      </c>
    </row>
    <row r="10" spans="1:16" x14ac:dyDescent="0.5">
      <c r="A10" s="1" t="s">
        <v>12</v>
      </c>
      <c r="B10" s="1" t="s">
        <v>22</v>
      </c>
      <c r="D10" s="1">
        <v>26</v>
      </c>
      <c r="E10" s="21" t="s">
        <v>18</v>
      </c>
      <c r="F10" s="1" t="s">
        <v>76</v>
      </c>
      <c r="G10" s="1">
        <v>1.9</v>
      </c>
      <c r="H10" s="27">
        <v>0.9</v>
      </c>
      <c r="I10" s="27"/>
      <c r="J10" s="31">
        <f t="shared" si="0"/>
        <v>0.32847703603868122</v>
      </c>
      <c r="K10" s="27" t="e">
        <v>#NUM!</v>
      </c>
      <c r="L10" s="31">
        <f t="shared" si="1"/>
        <v>0.15766897729856699</v>
      </c>
    </row>
    <row r="11" spans="1:16" x14ac:dyDescent="0.5">
      <c r="A11" s="1" t="s">
        <v>12</v>
      </c>
      <c r="B11" s="1" t="s">
        <v>22</v>
      </c>
      <c r="D11" s="1">
        <v>27</v>
      </c>
      <c r="E11" s="21" t="s">
        <v>18</v>
      </c>
      <c r="F11" s="1" t="s">
        <v>76</v>
      </c>
      <c r="G11" s="1">
        <v>1.75</v>
      </c>
      <c r="H11" s="27">
        <v>0.7</v>
      </c>
      <c r="I11" s="27"/>
      <c r="J11" s="31">
        <f t="shared" si="0"/>
        <v>0.20203174240444594</v>
      </c>
      <c r="K11" s="27" t="e">
        <v>#NUM!</v>
      </c>
      <c r="L11" s="31">
        <f t="shared" si="1"/>
        <v>9.6975236354134048E-2</v>
      </c>
    </row>
    <row r="12" spans="1:16" x14ac:dyDescent="0.5">
      <c r="A12" s="1" t="s">
        <v>12</v>
      </c>
      <c r="B12" s="1" t="s">
        <v>23</v>
      </c>
      <c r="C12" s="1" t="s">
        <v>78</v>
      </c>
      <c r="D12" s="1">
        <v>1</v>
      </c>
      <c r="E12" s="21" t="s">
        <v>18</v>
      </c>
      <c r="F12" s="1" t="s">
        <v>76</v>
      </c>
      <c r="G12" s="1">
        <v>1.9</v>
      </c>
      <c r="H12" s="27">
        <v>0.8</v>
      </c>
      <c r="I12" s="27"/>
      <c r="J12" s="31">
        <f t="shared" si="0"/>
        <v>0.2615628343618383</v>
      </c>
      <c r="K12" s="27" t="e">
        <v>#NUM!</v>
      </c>
      <c r="L12" s="31">
        <f t="shared" si="1"/>
        <v>0.12555016049368239</v>
      </c>
    </row>
    <row r="13" spans="1:16" x14ac:dyDescent="0.5">
      <c r="A13" s="1" t="s">
        <v>12</v>
      </c>
      <c r="B13" s="1" t="s">
        <v>23</v>
      </c>
      <c r="C13" s="1"/>
      <c r="D13" s="1">
        <v>2</v>
      </c>
      <c r="E13" s="21" t="s">
        <v>18</v>
      </c>
      <c r="F13" s="1" t="s">
        <v>76</v>
      </c>
      <c r="G13" s="1">
        <v>1.4</v>
      </c>
      <c r="H13" s="27">
        <v>0.6</v>
      </c>
      <c r="I13" s="27"/>
      <c r="J13" s="31">
        <f t="shared" si="0"/>
        <v>0.14994932607988654</v>
      </c>
      <c r="K13" s="27" t="e">
        <v>#NUM!</v>
      </c>
      <c r="L13" s="31">
        <f t="shared" si="1"/>
        <v>7.1975676518345535E-2</v>
      </c>
    </row>
    <row r="14" spans="1:16" x14ac:dyDescent="0.5">
      <c r="A14" s="1" t="s">
        <v>12</v>
      </c>
      <c r="B14" s="1" t="s">
        <v>23</v>
      </c>
      <c r="C14" s="1"/>
      <c r="D14" s="1">
        <v>3</v>
      </c>
      <c r="E14" s="21" t="s">
        <v>18</v>
      </c>
      <c r="F14" s="1" t="s">
        <v>76</v>
      </c>
      <c r="G14" s="1">
        <v>1.4</v>
      </c>
      <c r="H14" s="27">
        <v>0.6</v>
      </c>
      <c r="I14" s="27"/>
      <c r="J14" s="31">
        <f t="shared" si="0"/>
        <v>0.14994932607988654</v>
      </c>
      <c r="K14" s="27" t="e">
        <v>#NUM!</v>
      </c>
      <c r="L14" s="31">
        <f t="shared" si="1"/>
        <v>7.1975676518345535E-2</v>
      </c>
    </row>
    <row r="15" spans="1:16" x14ac:dyDescent="0.5">
      <c r="A15" s="1" t="s">
        <v>12</v>
      </c>
      <c r="B15" s="1" t="s">
        <v>23</v>
      </c>
      <c r="C15" s="1"/>
      <c r="D15" s="1">
        <v>4</v>
      </c>
      <c r="E15" s="21" t="s">
        <v>18</v>
      </c>
      <c r="F15" s="1" t="s">
        <v>76</v>
      </c>
      <c r="G15" s="1">
        <v>1.9</v>
      </c>
      <c r="H15" s="27">
        <v>1.2</v>
      </c>
      <c r="I15" s="27"/>
      <c r="J15" s="31">
        <f t="shared" si="0"/>
        <v>0.57297613010464654</v>
      </c>
      <c r="K15" s="27" t="e">
        <v>#NUM!</v>
      </c>
      <c r="L15" s="31">
        <f t="shared" si="1"/>
        <v>0.27502854245023034</v>
      </c>
    </row>
    <row r="16" spans="1:16" x14ac:dyDescent="0.5">
      <c r="A16" s="1" t="s">
        <v>12</v>
      </c>
      <c r="B16" s="1" t="s">
        <v>23</v>
      </c>
      <c r="C16" s="1"/>
      <c r="D16" s="1">
        <v>5</v>
      </c>
      <c r="E16" s="21" t="s">
        <v>18</v>
      </c>
      <c r="F16" s="1" t="s">
        <v>76</v>
      </c>
      <c r="G16" s="1">
        <v>2</v>
      </c>
      <c r="H16" s="27">
        <v>1</v>
      </c>
      <c r="I16" s="27"/>
      <c r="J16" s="31">
        <f t="shared" si="0"/>
        <v>0.40271703432545908</v>
      </c>
      <c r="K16" s="27" t="e">
        <v>#NUM!</v>
      </c>
      <c r="L16" s="31">
        <f t="shared" si="1"/>
        <v>0.19330417647622036</v>
      </c>
    </row>
    <row r="17" spans="1:12" x14ac:dyDescent="0.5">
      <c r="A17" s="1" t="s">
        <v>12</v>
      </c>
      <c r="B17" s="1" t="s">
        <v>23</v>
      </c>
      <c r="C17" s="1"/>
      <c r="D17" s="1">
        <v>6</v>
      </c>
      <c r="E17" s="21" t="s">
        <v>18</v>
      </c>
      <c r="F17" s="1" t="s">
        <v>76</v>
      </c>
      <c r="G17" s="1">
        <v>1.55</v>
      </c>
      <c r="H17" s="27">
        <v>0.7</v>
      </c>
      <c r="I17" s="27"/>
      <c r="J17" s="31">
        <f t="shared" si="0"/>
        <v>0.20203174240444594</v>
      </c>
      <c r="K17" s="27" t="e">
        <v>#NUM!</v>
      </c>
      <c r="L17" s="31">
        <f t="shared" si="1"/>
        <v>9.6975236354134048E-2</v>
      </c>
    </row>
    <row r="18" spans="1:12" x14ac:dyDescent="0.5">
      <c r="A18" s="1" t="s">
        <v>12</v>
      </c>
      <c r="B18" s="1" t="s">
        <v>23</v>
      </c>
      <c r="C18" s="1"/>
      <c r="D18" s="1">
        <v>7</v>
      </c>
      <c r="E18" s="21" t="s">
        <v>18</v>
      </c>
      <c r="F18" s="1" t="s">
        <v>76</v>
      </c>
      <c r="G18" s="1">
        <v>2.6</v>
      </c>
      <c r="H18" s="27">
        <v>1.8</v>
      </c>
      <c r="I18" s="27"/>
      <c r="J18" s="31">
        <f t="shared" si="0"/>
        <v>1.2551540300849244</v>
      </c>
      <c r="K18" s="27" t="e">
        <v>#NUM!</v>
      </c>
      <c r="L18" s="31">
        <f t="shared" si="1"/>
        <v>0.60247393444076369</v>
      </c>
    </row>
    <row r="19" spans="1:12" x14ac:dyDescent="0.5">
      <c r="A19" s="1" t="s">
        <v>12</v>
      </c>
      <c r="B19" s="1" t="s">
        <v>23</v>
      </c>
      <c r="C19" s="1"/>
      <c r="D19" s="1">
        <v>8</v>
      </c>
      <c r="E19" s="21" t="s">
        <v>18</v>
      </c>
      <c r="F19" s="1" t="s">
        <v>76</v>
      </c>
      <c r="G19" s="1">
        <v>1.6</v>
      </c>
      <c r="H19" s="27">
        <v>0.6</v>
      </c>
      <c r="I19" s="27"/>
      <c r="J19" s="31">
        <f t="shared" si="0"/>
        <v>0.14994932607988654</v>
      </c>
      <c r="K19" s="27" t="e">
        <v>#NUM!</v>
      </c>
      <c r="L19" s="31">
        <f t="shared" si="1"/>
        <v>7.1975676518345535E-2</v>
      </c>
    </row>
    <row r="20" spans="1:12" x14ac:dyDescent="0.5">
      <c r="A20" s="1" t="s">
        <v>12</v>
      </c>
      <c r="B20" s="1" t="s">
        <v>23</v>
      </c>
      <c r="C20" s="1"/>
      <c r="D20" s="1">
        <v>9</v>
      </c>
      <c r="E20" s="21" t="s">
        <v>18</v>
      </c>
      <c r="F20" s="1" t="s">
        <v>76</v>
      </c>
      <c r="G20" s="1">
        <v>1.95</v>
      </c>
      <c r="H20" s="27">
        <v>0.7</v>
      </c>
      <c r="I20" s="27"/>
      <c r="J20" s="31">
        <f t="shared" si="0"/>
        <v>0.20203174240444594</v>
      </c>
      <c r="K20" s="27" t="e">
        <v>#NUM!</v>
      </c>
      <c r="L20" s="31">
        <f t="shared" si="1"/>
        <v>9.6975236354134048E-2</v>
      </c>
    </row>
    <row r="21" spans="1:12" x14ac:dyDescent="0.5">
      <c r="A21" s="1" t="s">
        <v>12</v>
      </c>
      <c r="B21" s="1" t="s">
        <v>23</v>
      </c>
      <c r="C21" s="1"/>
      <c r="D21" s="1">
        <v>10</v>
      </c>
      <c r="E21" s="21" t="s">
        <v>18</v>
      </c>
      <c r="F21" s="1" t="s">
        <v>76</v>
      </c>
      <c r="G21" s="1">
        <v>1.65</v>
      </c>
      <c r="H21" s="27">
        <v>0.6</v>
      </c>
      <c r="I21" s="27"/>
      <c r="J21" s="31">
        <f t="shared" si="0"/>
        <v>0.14994932607988654</v>
      </c>
      <c r="K21" s="27" t="e">
        <v>#NUM!</v>
      </c>
      <c r="L21" s="31">
        <f t="shared" si="1"/>
        <v>7.1975676518345535E-2</v>
      </c>
    </row>
    <row r="22" spans="1:12" x14ac:dyDescent="0.5">
      <c r="A22" s="1" t="s">
        <v>12</v>
      </c>
      <c r="B22" s="1" t="s">
        <v>23</v>
      </c>
      <c r="C22" s="1"/>
      <c r="D22" s="1">
        <v>11</v>
      </c>
      <c r="E22" s="21" t="s">
        <v>18</v>
      </c>
      <c r="F22" s="1" t="s">
        <v>76</v>
      </c>
      <c r="G22" s="1">
        <v>2.2000000000000002</v>
      </c>
      <c r="H22" s="27">
        <v>0.8</v>
      </c>
      <c r="I22" s="27"/>
      <c r="J22" s="31">
        <f t="shared" si="0"/>
        <v>0.2615628343618383</v>
      </c>
      <c r="K22" s="27" t="e">
        <v>#NUM!</v>
      </c>
      <c r="L22" s="31">
        <f t="shared" si="1"/>
        <v>0.12555016049368239</v>
      </c>
    </row>
    <row r="23" spans="1:12" x14ac:dyDescent="0.5">
      <c r="A23" s="1" t="s">
        <v>12</v>
      </c>
      <c r="B23" s="1" t="s">
        <v>23</v>
      </c>
      <c r="C23" s="1"/>
      <c r="D23" s="1">
        <v>12</v>
      </c>
      <c r="E23" s="21" t="s">
        <v>18</v>
      </c>
      <c r="F23" s="1" t="s">
        <v>76</v>
      </c>
      <c r="G23" s="1">
        <v>1.9</v>
      </c>
      <c r="H23" s="27">
        <v>0.6</v>
      </c>
      <c r="I23" s="27"/>
      <c r="J23" s="31">
        <f t="shared" si="0"/>
        <v>0.14994932607988654</v>
      </c>
      <c r="K23" s="27" t="e">
        <v>#NUM!</v>
      </c>
      <c r="L23" s="31">
        <f t="shared" si="1"/>
        <v>7.1975676518345535E-2</v>
      </c>
    </row>
    <row r="24" spans="1:12" x14ac:dyDescent="0.5">
      <c r="A24" s="1" t="s">
        <v>12</v>
      </c>
      <c r="B24" s="1" t="s">
        <v>23</v>
      </c>
      <c r="C24" s="1"/>
      <c r="D24" s="1">
        <v>13</v>
      </c>
      <c r="E24" s="21" t="s">
        <v>18</v>
      </c>
      <c r="F24" s="1" t="s">
        <v>76</v>
      </c>
      <c r="G24" s="1">
        <v>1.6</v>
      </c>
      <c r="H24" s="27">
        <v>0.5</v>
      </c>
      <c r="I24" s="27"/>
      <c r="J24" s="31">
        <f t="shared" si="0"/>
        <v>0.10539208306454968</v>
      </c>
      <c r="K24" s="27" t="e">
        <v>#NUM!</v>
      </c>
      <c r="L24" s="31">
        <f t="shared" si="1"/>
        <v>5.0588199870983848E-2</v>
      </c>
    </row>
    <row r="25" spans="1:12" x14ac:dyDescent="0.5">
      <c r="A25" s="1" t="s">
        <v>12</v>
      </c>
      <c r="B25" s="1" t="s">
        <v>23</v>
      </c>
      <c r="C25" s="1"/>
      <c r="D25" s="1">
        <v>14</v>
      </c>
      <c r="E25" s="21" t="s">
        <v>18</v>
      </c>
      <c r="F25" s="1" t="s">
        <v>76</v>
      </c>
      <c r="G25" s="1">
        <v>1.4</v>
      </c>
      <c r="H25" s="27">
        <v>0.4</v>
      </c>
      <c r="I25" s="27"/>
      <c r="J25" s="31">
        <f t="shared" si="0"/>
        <v>6.8451666098096289E-2</v>
      </c>
      <c r="K25" s="27" t="e">
        <v>#NUM!</v>
      </c>
      <c r="L25" s="31">
        <f t="shared" si="1"/>
        <v>3.2856799727086217E-2</v>
      </c>
    </row>
    <row r="26" spans="1:12" x14ac:dyDescent="0.5">
      <c r="A26" s="1" t="s">
        <v>12</v>
      </c>
      <c r="B26" s="1" t="s">
        <v>23</v>
      </c>
      <c r="C26" s="1"/>
      <c r="D26" s="1">
        <v>15</v>
      </c>
      <c r="E26" s="21" t="s">
        <v>18</v>
      </c>
      <c r="F26" s="1" t="s">
        <v>76</v>
      </c>
      <c r="G26" s="1">
        <v>2</v>
      </c>
      <c r="H26" s="27">
        <v>1.1000000000000001</v>
      </c>
      <c r="I26" s="27"/>
      <c r="J26" s="31">
        <f t="shared" si="0"/>
        <v>0.4842319633327975</v>
      </c>
      <c r="K26" s="27" t="e">
        <v>#NUM!</v>
      </c>
      <c r="L26" s="31">
        <f t="shared" si="1"/>
        <v>0.23243134239974278</v>
      </c>
    </row>
    <row r="27" spans="1:12" x14ac:dyDescent="0.5">
      <c r="A27" s="1" t="s">
        <v>12</v>
      </c>
      <c r="B27" s="1" t="s">
        <v>13</v>
      </c>
      <c r="C27" s="1" t="s">
        <v>78</v>
      </c>
      <c r="D27" s="1">
        <v>1</v>
      </c>
      <c r="E27" s="21" t="s">
        <v>18</v>
      </c>
      <c r="F27" s="1" t="s">
        <v>76</v>
      </c>
      <c r="G27" s="1">
        <v>2.2000000000000002</v>
      </c>
      <c r="H27" s="27">
        <v>1.1000000000000001</v>
      </c>
      <c r="I27" s="27"/>
      <c r="J27" s="31">
        <f t="shared" si="0"/>
        <v>0.4842319633327975</v>
      </c>
      <c r="K27" s="27" t="e">
        <v>#NUM!</v>
      </c>
      <c r="L27" s="31">
        <f t="shared" si="1"/>
        <v>0.23243134239974278</v>
      </c>
    </row>
    <row r="28" spans="1:12" x14ac:dyDescent="0.5">
      <c r="A28" s="1" t="s">
        <v>12</v>
      </c>
      <c r="B28" s="1" t="s">
        <v>13</v>
      </c>
      <c r="C28" s="1"/>
      <c r="D28" s="1">
        <v>2</v>
      </c>
      <c r="E28" s="21" t="s">
        <v>18</v>
      </c>
      <c r="F28" s="1" t="s">
        <v>76</v>
      </c>
      <c r="G28" s="1">
        <v>2.1</v>
      </c>
      <c r="H28" s="27">
        <v>1.1000000000000001</v>
      </c>
      <c r="I28" s="27"/>
      <c r="J28" s="31">
        <f t="shared" si="0"/>
        <v>0.4842319633327975</v>
      </c>
      <c r="K28" s="27" t="e">
        <v>#NUM!</v>
      </c>
      <c r="L28" s="31">
        <f t="shared" si="1"/>
        <v>0.23243134239974278</v>
      </c>
    </row>
    <row r="29" spans="1:12" x14ac:dyDescent="0.5">
      <c r="A29" s="1" t="s">
        <v>12</v>
      </c>
      <c r="B29" s="1" t="s">
        <v>13</v>
      </c>
      <c r="C29" s="1"/>
      <c r="D29" s="1">
        <v>3</v>
      </c>
      <c r="E29" s="21" t="s">
        <v>18</v>
      </c>
      <c r="F29" s="1" t="s">
        <v>76</v>
      </c>
      <c r="G29" s="1">
        <v>1.6</v>
      </c>
      <c r="H29" s="27">
        <v>0.5</v>
      </c>
      <c r="I29" s="27"/>
      <c r="J29" s="31">
        <f t="shared" si="0"/>
        <v>0.10539208306454968</v>
      </c>
      <c r="K29" s="27" t="e">
        <v>#NUM!</v>
      </c>
      <c r="L29" s="31">
        <f t="shared" si="1"/>
        <v>5.0588199870983848E-2</v>
      </c>
    </row>
    <row r="30" spans="1:12" x14ac:dyDescent="0.5">
      <c r="A30" s="1" t="s">
        <v>12</v>
      </c>
      <c r="B30" s="1" t="s">
        <v>13</v>
      </c>
      <c r="C30" s="1"/>
      <c r="D30" s="1">
        <v>4</v>
      </c>
      <c r="E30" s="21" t="s">
        <v>18</v>
      </c>
      <c r="F30" s="1" t="s">
        <v>76</v>
      </c>
      <c r="G30" s="1">
        <v>1.4</v>
      </c>
      <c r="H30" s="27">
        <v>0.4</v>
      </c>
      <c r="I30" s="27"/>
      <c r="J30" s="31">
        <f t="shared" si="0"/>
        <v>6.8451666098096289E-2</v>
      </c>
      <c r="K30" s="27" t="e">
        <v>#NUM!</v>
      </c>
      <c r="L30" s="31">
        <f t="shared" si="1"/>
        <v>3.2856799727086217E-2</v>
      </c>
    </row>
    <row r="31" spans="1:12" x14ac:dyDescent="0.5">
      <c r="A31" s="1" t="s">
        <v>12</v>
      </c>
      <c r="B31" s="1" t="s">
        <v>13</v>
      </c>
      <c r="C31" s="1"/>
      <c r="D31" s="1">
        <v>5</v>
      </c>
      <c r="E31" s="21" t="s">
        <v>18</v>
      </c>
      <c r="F31" s="1" t="s">
        <v>76</v>
      </c>
      <c r="G31" s="1">
        <v>2</v>
      </c>
      <c r="H31" s="27">
        <v>1.7</v>
      </c>
      <c r="I31" s="27"/>
      <c r="J31" s="31">
        <f t="shared" si="0"/>
        <v>1.1237978941419544</v>
      </c>
      <c r="K31" s="27" t="e">
        <v>#NUM!</v>
      </c>
      <c r="L31" s="31">
        <f t="shared" si="1"/>
        <v>0.53942298918813814</v>
      </c>
    </row>
    <row r="32" spans="1:12" x14ac:dyDescent="0.5">
      <c r="A32" s="1" t="s">
        <v>12</v>
      </c>
      <c r="B32" s="1" t="s">
        <v>13</v>
      </c>
      <c r="C32" s="1"/>
      <c r="D32" s="1">
        <v>6</v>
      </c>
      <c r="E32" s="21" t="s">
        <v>18</v>
      </c>
      <c r="F32" s="1" t="s">
        <v>76</v>
      </c>
      <c r="G32" s="1">
        <v>1.5</v>
      </c>
      <c r="H32" s="27">
        <v>0.4</v>
      </c>
      <c r="I32" s="27"/>
      <c r="J32" s="31">
        <f t="shared" si="0"/>
        <v>6.8451666098096289E-2</v>
      </c>
      <c r="K32" s="27" t="e">
        <v>#NUM!</v>
      </c>
      <c r="L32" s="31">
        <f t="shared" si="1"/>
        <v>3.2856799727086217E-2</v>
      </c>
    </row>
    <row r="33" spans="1:12" x14ac:dyDescent="0.5">
      <c r="A33" s="1" t="s">
        <v>12</v>
      </c>
      <c r="B33" s="1" t="s">
        <v>13</v>
      </c>
      <c r="C33" s="1"/>
      <c r="D33" s="1">
        <v>7</v>
      </c>
      <c r="E33" s="21" t="s">
        <v>18</v>
      </c>
      <c r="F33" s="1" t="s">
        <v>76</v>
      </c>
      <c r="G33" s="1">
        <v>1.8</v>
      </c>
      <c r="H33" s="27">
        <v>0.7</v>
      </c>
      <c r="I33" s="27"/>
      <c r="J33" s="31">
        <f t="shared" si="0"/>
        <v>0.20203174240444594</v>
      </c>
      <c r="K33" s="27" t="e">
        <v>#NUM!</v>
      </c>
      <c r="L33" s="31">
        <f t="shared" si="1"/>
        <v>9.6975236354134048E-2</v>
      </c>
    </row>
    <row r="34" spans="1:12" x14ac:dyDescent="0.5">
      <c r="A34" s="1" t="s">
        <v>12</v>
      </c>
      <c r="B34" s="1" t="s">
        <v>13</v>
      </c>
      <c r="C34" s="1"/>
      <c r="D34" s="1">
        <v>8</v>
      </c>
      <c r="E34" s="21" t="s">
        <v>18</v>
      </c>
      <c r="F34" s="1" t="s">
        <v>76</v>
      </c>
      <c r="G34" s="1">
        <v>1.7</v>
      </c>
      <c r="H34" s="27">
        <v>0.6</v>
      </c>
      <c r="I34" s="27"/>
      <c r="J34" s="31">
        <f t="shared" ref="J34:J65" si="2">10^(1.934*LOG10(H34)-0.395)</f>
        <v>0.14994932607988654</v>
      </c>
      <c r="K34" s="27" t="e">
        <v>#NUM!</v>
      </c>
      <c r="L34" s="31">
        <f t="shared" si="1"/>
        <v>7.1975676518345535E-2</v>
      </c>
    </row>
    <row r="35" spans="1:12" x14ac:dyDescent="0.5">
      <c r="A35" s="1" t="s">
        <v>32</v>
      </c>
      <c r="B35" s="1" t="s">
        <v>13</v>
      </c>
      <c r="C35" s="1" t="s">
        <v>78</v>
      </c>
      <c r="D35" s="1">
        <v>6</v>
      </c>
      <c r="E35" s="21" t="s">
        <v>18</v>
      </c>
      <c r="F35" s="1" t="s">
        <v>95</v>
      </c>
      <c r="G35" s="1">
        <v>3.8</v>
      </c>
      <c r="H35" s="27">
        <v>3.6</v>
      </c>
      <c r="I35" s="27"/>
      <c r="J35" s="31">
        <f t="shared" si="2"/>
        <v>4.7961089098871073</v>
      </c>
      <c r="K35" s="27" t="e">
        <v>#NUM!</v>
      </c>
      <c r="L35" s="31">
        <f t="shared" si="1"/>
        <v>2.3021322767458114</v>
      </c>
    </row>
    <row r="36" spans="1:12" x14ac:dyDescent="0.5">
      <c r="D36" s="1">
        <v>8</v>
      </c>
      <c r="E36" s="21" t="s">
        <v>18</v>
      </c>
      <c r="F36" s="1" t="s">
        <v>95</v>
      </c>
      <c r="G36" s="1">
        <v>2.7</v>
      </c>
      <c r="H36" s="27">
        <v>3.2</v>
      </c>
      <c r="I36" s="27"/>
      <c r="J36" s="31">
        <f t="shared" si="2"/>
        <v>3.8190914515875369</v>
      </c>
      <c r="K36" s="27" t="e">
        <v>#NUM!</v>
      </c>
      <c r="L36" s="31">
        <f t="shared" si="1"/>
        <v>1.8331638967620176</v>
      </c>
    </row>
    <row r="37" spans="1:12" x14ac:dyDescent="0.5">
      <c r="A37" s="1" t="s">
        <v>32</v>
      </c>
      <c r="B37" s="10" t="s">
        <v>23</v>
      </c>
      <c r="C37" s="1" t="s">
        <v>78</v>
      </c>
      <c r="D37" s="1">
        <v>12</v>
      </c>
      <c r="E37" s="21" t="s">
        <v>18</v>
      </c>
      <c r="F37" s="1" t="s">
        <v>95</v>
      </c>
      <c r="G37" s="1">
        <v>3.5</v>
      </c>
      <c r="H37" s="27">
        <v>2.2999999999999998</v>
      </c>
      <c r="I37" s="27"/>
      <c r="J37" s="31">
        <f t="shared" si="2"/>
        <v>2.0164229645020559</v>
      </c>
      <c r="K37" s="27" t="e">
        <v>#NUM!</v>
      </c>
      <c r="L37" s="31">
        <f t="shared" si="1"/>
        <v>0.96788302296098683</v>
      </c>
    </row>
    <row r="38" spans="1:12" x14ac:dyDescent="0.5">
      <c r="A38" s="1" t="s">
        <v>38</v>
      </c>
      <c r="B38" s="1" t="s">
        <v>22</v>
      </c>
      <c r="C38" s="1" t="s">
        <v>78</v>
      </c>
      <c r="D38" s="1">
        <v>1</v>
      </c>
      <c r="E38" s="21" t="s">
        <v>18</v>
      </c>
      <c r="F38" s="1" t="s">
        <v>95</v>
      </c>
      <c r="G38" s="1">
        <v>2.8</v>
      </c>
      <c r="H38" s="27">
        <v>4.2</v>
      </c>
      <c r="I38" s="27"/>
      <c r="J38" s="31">
        <f t="shared" si="2"/>
        <v>6.4619579504462488</v>
      </c>
      <c r="K38" s="27" t="e">
        <v>#NUM!</v>
      </c>
      <c r="L38" s="31">
        <f t="shared" si="1"/>
        <v>3.1017398162141991</v>
      </c>
    </row>
    <row r="39" spans="1:12" x14ac:dyDescent="0.5">
      <c r="A39" s="1"/>
      <c r="B39" s="1"/>
      <c r="C39" s="1"/>
      <c r="D39" s="1">
        <v>2</v>
      </c>
      <c r="E39" s="21" t="s">
        <v>18</v>
      </c>
      <c r="F39" s="1" t="s">
        <v>95</v>
      </c>
      <c r="G39" s="1">
        <v>3</v>
      </c>
      <c r="H39" s="27">
        <v>2.9</v>
      </c>
      <c r="I39" s="27"/>
      <c r="J39" s="31">
        <f t="shared" si="2"/>
        <v>3.1570228695008669</v>
      </c>
      <c r="K39" s="27" t="e">
        <v>#NUM!</v>
      </c>
      <c r="L39" s="31">
        <f t="shared" si="1"/>
        <v>1.515370977360416</v>
      </c>
    </row>
    <row r="40" spans="1:12" x14ac:dyDescent="0.5">
      <c r="A40" s="1"/>
      <c r="B40" s="1"/>
      <c r="C40" s="1"/>
      <c r="D40" s="1">
        <v>3</v>
      </c>
      <c r="E40" s="21" t="s">
        <v>18</v>
      </c>
      <c r="F40" s="1" t="s">
        <v>95</v>
      </c>
      <c r="G40" s="1">
        <v>3.9</v>
      </c>
      <c r="H40" s="27">
        <v>2.7</v>
      </c>
      <c r="I40" s="27"/>
      <c r="J40" s="31">
        <f t="shared" si="2"/>
        <v>2.749524031569516</v>
      </c>
      <c r="K40" s="27" t="e">
        <v>#NUM!</v>
      </c>
      <c r="L40" s="31">
        <f t="shared" si="1"/>
        <v>1.3197715351533676</v>
      </c>
    </row>
    <row r="41" spans="1:12" x14ac:dyDescent="0.5">
      <c r="A41" s="1"/>
      <c r="B41" s="1"/>
      <c r="C41" s="1"/>
      <c r="D41" s="1">
        <v>4</v>
      </c>
      <c r="E41" s="21" t="s">
        <v>18</v>
      </c>
      <c r="F41" s="1" t="s">
        <v>95</v>
      </c>
      <c r="G41" s="1">
        <v>4.2</v>
      </c>
      <c r="H41" s="27">
        <v>5.7</v>
      </c>
      <c r="I41" s="27"/>
      <c r="J41" s="31">
        <f t="shared" si="2"/>
        <v>11.664388361008349</v>
      </c>
      <c r="K41" s="27" t="e">
        <v>#NUM!</v>
      </c>
      <c r="L41" s="31">
        <f t="shared" si="1"/>
        <v>5.5989064132840074</v>
      </c>
    </row>
    <row r="42" spans="1:12" x14ac:dyDescent="0.5">
      <c r="A42" s="1" t="s">
        <v>38</v>
      </c>
      <c r="B42" s="1" t="s">
        <v>23</v>
      </c>
      <c r="C42" s="1" t="s">
        <v>78</v>
      </c>
      <c r="D42" s="1">
        <v>1</v>
      </c>
      <c r="E42" s="21" t="s">
        <v>18</v>
      </c>
      <c r="F42" s="1" t="s">
        <v>95</v>
      </c>
      <c r="G42" s="1">
        <v>5</v>
      </c>
      <c r="H42" s="27">
        <v>3.4</v>
      </c>
      <c r="I42" s="27"/>
      <c r="J42" s="31">
        <f t="shared" si="2"/>
        <v>4.2941798088653051</v>
      </c>
      <c r="K42" s="27" t="e">
        <v>#NUM!</v>
      </c>
      <c r="L42" s="31">
        <f t="shared" si="1"/>
        <v>2.0612063082553465</v>
      </c>
    </row>
    <row r="43" spans="1:12" x14ac:dyDescent="0.5">
      <c r="A43" s="1"/>
      <c r="B43" s="1"/>
      <c r="C43" s="1"/>
      <c r="D43" s="1">
        <v>2</v>
      </c>
      <c r="E43" s="21" t="s">
        <v>18</v>
      </c>
      <c r="F43" s="1" t="s">
        <v>95</v>
      </c>
      <c r="G43" s="1">
        <v>5.3</v>
      </c>
      <c r="H43" s="27">
        <v>4.5</v>
      </c>
      <c r="I43" s="27"/>
      <c r="J43" s="31">
        <f t="shared" si="2"/>
        <v>7.3843623892670545</v>
      </c>
      <c r="K43" s="27" t="e">
        <v>#NUM!</v>
      </c>
      <c r="L43" s="31">
        <f t="shared" si="1"/>
        <v>3.5444939468481862</v>
      </c>
    </row>
    <row r="44" spans="1:12" x14ac:dyDescent="0.5">
      <c r="A44" s="1"/>
      <c r="B44" s="1"/>
      <c r="C44" s="1"/>
      <c r="D44" s="1">
        <v>3</v>
      </c>
      <c r="E44" s="21" t="s">
        <v>18</v>
      </c>
      <c r="F44" s="1" t="s">
        <v>95</v>
      </c>
      <c r="G44" s="1">
        <v>5</v>
      </c>
      <c r="H44" s="27">
        <v>5</v>
      </c>
      <c r="I44" s="27"/>
      <c r="J44" s="31">
        <f t="shared" si="2"/>
        <v>9.0533224412068023</v>
      </c>
      <c r="K44" s="27" t="e">
        <v>#NUM!</v>
      </c>
      <c r="L44" s="31">
        <f t="shared" si="1"/>
        <v>4.3455947717792647</v>
      </c>
    </row>
    <row r="45" spans="1:12" x14ac:dyDescent="0.5">
      <c r="A45" s="1" t="s">
        <v>38</v>
      </c>
      <c r="B45" s="1" t="s">
        <v>13</v>
      </c>
      <c r="C45" s="1" t="s">
        <v>78</v>
      </c>
      <c r="D45" s="1">
        <v>1</v>
      </c>
      <c r="E45" s="21" t="s">
        <v>18</v>
      </c>
      <c r="F45" s="1" t="s">
        <v>95</v>
      </c>
      <c r="G45" s="1">
        <v>1</v>
      </c>
      <c r="H45" s="27">
        <v>0.5</v>
      </c>
      <c r="I45" s="27"/>
      <c r="J45" s="31">
        <f t="shared" si="2"/>
        <v>0.10539208306454968</v>
      </c>
      <c r="K45" s="27" t="e">
        <v>#NUM!</v>
      </c>
      <c r="L45" s="31">
        <f t="shared" si="1"/>
        <v>5.0588199870983848E-2</v>
      </c>
    </row>
    <row r="46" spans="1:12" x14ac:dyDescent="0.5">
      <c r="A46" s="1"/>
      <c r="B46" s="1"/>
      <c r="C46" s="1"/>
      <c r="D46" s="1">
        <v>2</v>
      </c>
      <c r="E46" s="21" t="s">
        <v>18</v>
      </c>
      <c r="F46" s="1" t="s">
        <v>95</v>
      </c>
      <c r="G46" s="1">
        <v>2</v>
      </c>
      <c r="H46" s="27">
        <v>1.3</v>
      </c>
      <c r="I46" s="27"/>
      <c r="J46" s="31">
        <f t="shared" si="2"/>
        <v>0.66890808210348096</v>
      </c>
      <c r="K46" s="27" t="e">
        <v>#NUM!</v>
      </c>
      <c r="L46" s="31">
        <f t="shared" si="1"/>
        <v>0.32107587940967086</v>
      </c>
    </row>
    <row r="47" spans="1:12" x14ac:dyDescent="0.5">
      <c r="A47" s="1"/>
      <c r="B47" s="1"/>
      <c r="C47" s="1"/>
      <c r="D47" s="1">
        <v>3</v>
      </c>
      <c r="E47" s="21" t="s">
        <v>18</v>
      </c>
      <c r="F47" s="1" t="s">
        <v>95</v>
      </c>
      <c r="G47" s="1">
        <v>2.6</v>
      </c>
      <c r="H47" s="27">
        <v>1.1000000000000001</v>
      </c>
      <c r="I47" s="27"/>
      <c r="J47" s="31">
        <f t="shared" si="2"/>
        <v>0.4842319633327975</v>
      </c>
      <c r="K47" s="27" t="e">
        <v>#NUM!</v>
      </c>
      <c r="L47" s="31">
        <f t="shared" si="1"/>
        <v>0.23243134239974278</v>
      </c>
    </row>
    <row r="48" spans="1:12" x14ac:dyDescent="0.5">
      <c r="A48" s="1"/>
      <c r="B48" s="1"/>
      <c r="C48" s="1"/>
      <c r="D48" s="1">
        <v>4</v>
      </c>
      <c r="E48" s="21" t="s">
        <v>18</v>
      </c>
      <c r="F48" s="1" t="s">
        <v>95</v>
      </c>
      <c r="G48" s="1">
        <v>1.9</v>
      </c>
      <c r="H48" s="27">
        <v>1.1000000000000001</v>
      </c>
      <c r="I48" s="27"/>
      <c r="J48" s="31">
        <f t="shared" si="2"/>
        <v>0.4842319633327975</v>
      </c>
      <c r="K48" s="27" t="e">
        <v>#NUM!</v>
      </c>
      <c r="L48" s="31">
        <f t="shared" si="1"/>
        <v>0.23243134239974278</v>
      </c>
    </row>
    <row r="49" spans="1:12" x14ac:dyDescent="0.5">
      <c r="A49" s="1"/>
      <c r="B49" s="1"/>
      <c r="C49" s="1"/>
      <c r="D49" s="1">
        <v>5</v>
      </c>
      <c r="E49" s="21" t="s">
        <v>18</v>
      </c>
      <c r="F49" s="1" t="s">
        <v>95</v>
      </c>
      <c r="G49" s="1">
        <v>4.7</v>
      </c>
      <c r="H49" s="27">
        <v>9.6999999999999993</v>
      </c>
      <c r="I49" s="27"/>
      <c r="J49" s="31">
        <f t="shared" si="2"/>
        <v>32.614936257122046</v>
      </c>
      <c r="K49" s="27" t="e">
        <v>#NUM!</v>
      </c>
      <c r="L49" s="31">
        <f t="shared" si="1"/>
        <v>15.655169403418581</v>
      </c>
    </row>
    <row r="50" spans="1:12" x14ac:dyDescent="0.5">
      <c r="A50" s="1"/>
      <c r="B50" s="1"/>
      <c r="C50" s="1"/>
      <c r="D50" s="1">
        <v>6</v>
      </c>
      <c r="E50" s="21" t="s">
        <v>18</v>
      </c>
      <c r="F50" s="1" t="s">
        <v>95</v>
      </c>
      <c r="G50" s="1">
        <v>4.5</v>
      </c>
      <c r="H50" s="27">
        <v>7.5</v>
      </c>
      <c r="I50" s="27"/>
      <c r="J50" s="31">
        <f t="shared" si="2"/>
        <v>19.832089943543806</v>
      </c>
      <c r="K50" s="27" t="e">
        <v>#NUM!</v>
      </c>
      <c r="L50" s="31">
        <f t="shared" si="1"/>
        <v>9.5194031729010273</v>
      </c>
    </row>
    <row r="51" spans="1:12" x14ac:dyDescent="0.5">
      <c r="A51" s="1" t="s">
        <v>41</v>
      </c>
      <c r="B51" s="1" t="s">
        <v>13</v>
      </c>
      <c r="C51" s="1" t="s">
        <v>79</v>
      </c>
      <c r="D51" s="1">
        <v>8</v>
      </c>
      <c r="E51" s="21" t="s">
        <v>18</v>
      </c>
      <c r="F51" s="1" t="s">
        <v>76</v>
      </c>
      <c r="G51" s="1">
        <v>2.21</v>
      </c>
      <c r="H51" s="29">
        <v>2.2000000000000002</v>
      </c>
      <c r="I51" s="29"/>
      <c r="J51" s="31">
        <f t="shared" si="2"/>
        <v>1.8503141272911501</v>
      </c>
      <c r="K51" s="27" t="e">
        <v>#NUM!</v>
      </c>
      <c r="L51" s="31">
        <f t="shared" si="1"/>
        <v>0.88815078109975198</v>
      </c>
    </row>
    <row r="52" spans="1:12" x14ac:dyDescent="0.5">
      <c r="A52" s="1"/>
      <c r="B52" s="1"/>
      <c r="C52" s="1"/>
      <c r="D52" s="1">
        <v>9</v>
      </c>
      <c r="E52" s="21" t="s">
        <v>18</v>
      </c>
      <c r="F52" s="1" t="s">
        <v>76</v>
      </c>
      <c r="G52" s="1">
        <v>1.33</v>
      </c>
      <c r="H52" s="29">
        <v>1.7</v>
      </c>
      <c r="I52" s="29"/>
      <c r="J52" s="31">
        <f t="shared" si="2"/>
        <v>1.1237978941419544</v>
      </c>
      <c r="K52" s="27" t="e">
        <v>#NUM!</v>
      </c>
      <c r="L52" s="31">
        <f t="shared" si="1"/>
        <v>0.53942298918813814</v>
      </c>
    </row>
    <row r="53" spans="1:12" x14ac:dyDescent="0.5">
      <c r="A53" s="1"/>
      <c r="B53" s="1"/>
      <c r="C53" s="1"/>
      <c r="D53" s="1">
        <v>10</v>
      </c>
      <c r="E53" s="21" t="s">
        <v>18</v>
      </c>
      <c r="F53" s="1" t="s">
        <v>76</v>
      </c>
      <c r="G53" s="1">
        <v>1.3</v>
      </c>
      <c r="H53" s="29">
        <v>1.9</v>
      </c>
      <c r="I53" s="29"/>
      <c r="J53" s="31">
        <f t="shared" si="2"/>
        <v>1.3935079933965802</v>
      </c>
      <c r="K53" s="27" t="e">
        <v>#NUM!</v>
      </c>
      <c r="L53" s="31">
        <f t="shared" si="1"/>
        <v>0.66888383683035846</v>
      </c>
    </row>
    <row r="54" spans="1:12" x14ac:dyDescent="0.5">
      <c r="A54" s="1" t="s">
        <v>41</v>
      </c>
      <c r="B54" s="1" t="s">
        <v>23</v>
      </c>
      <c r="C54" s="1" t="s">
        <v>79</v>
      </c>
      <c r="D54" s="14">
        <v>1</v>
      </c>
      <c r="E54" s="26" t="s">
        <v>18</v>
      </c>
      <c r="F54" s="1" t="s">
        <v>76</v>
      </c>
      <c r="G54" s="1">
        <v>2.2000000000000002</v>
      </c>
      <c r="H54" s="29">
        <v>3.5</v>
      </c>
      <c r="I54" s="29"/>
      <c r="J54" s="31">
        <f t="shared" si="2"/>
        <v>4.5417957311140569</v>
      </c>
      <c r="K54" s="27" t="e">
        <v>#NUM!</v>
      </c>
      <c r="L54" s="31">
        <f t="shared" si="1"/>
        <v>2.1800619509347472</v>
      </c>
    </row>
    <row r="55" spans="1:12" x14ac:dyDescent="0.5">
      <c r="A55" s="1"/>
      <c r="B55" s="1"/>
      <c r="C55" s="1"/>
      <c r="D55" s="17">
        <v>2</v>
      </c>
      <c r="E55" s="26" t="s">
        <v>18</v>
      </c>
      <c r="F55" s="1" t="s">
        <v>76</v>
      </c>
      <c r="G55" s="1">
        <v>2.1</v>
      </c>
      <c r="H55" s="29">
        <v>2.5</v>
      </c>
      <c r="I55" s="29"/>
      <c r="J55" s="31">
        <f t="shared" si="2"/>
        <v>2.3692777543716113</v>
      </c>
      <c r="K55" s="27" t="e">
        <v>#NUM!</v>
      </c>
      <c r="L55" s="31">
        <f t="shared" si="1"/>
        <v>1.1372533220983734</v>
      </c>
    </row>
    <row r="56" spans="1:12" x14ac:dyDescent="0.5">
      <c r="A56" s="1"/>
      <c r="B56" s="1"/>
      <c r="C56" s="1"/>
      <c r="D56" s="17">
        <v>3</v>
      </c>
      <c r="E56" s="26" t="s">
        <v>18</v>
      </c>
      <c r="F56" s="1" t="s">
        <v>76</v>
      </c>
      <c r="G56" s="1">
        <v>2.1</v>
      </c>
      <c r="H56" s="29">
        <v>2.7</v>
      </c>
      <c r="I56" s="29"/>
      <c r="J56" s="31">
        <f t="shared" si="2"/>
        <v>2.749524031569516</v>
      </c>
      <c r="K56" s="27" t="e">
        <v>#NUM!</v>
      </c>
      <c r="L56" s="31">
        <f t="shared" si="1"/>
        <v>1.3197715351533676</v>
      </c>
    </row>
    <row r="57" spans="1:12" x14ac:dyDescent="0.5">
      <c r="A57" s="1"/>
      <c r="B57" s="1"/>
      <c r="C57" s="1"/>
      <c r="D57" s="17">
        <v>7</v>
      </c>
      <c r="E57" s="26" t="s">
        <v>18</v>
      </c>
      <c r="F57" s="1" t="s">
        <v>76</v>
      </c>
      <c r="G57" s="1">
        <v>1.9</v>
      </c>
      <c r="H57" s="29">
        <v>2.6</v>
      </c>
      <c r="I57" s="29"/>
      <c r="J57" s="31">
        <f t="shared" si="2"/>
        <v>2.555985907367031</v>
      </c>
      <c r="K57" s="27" t="e">
        <v>#NUM!</v>
      </c>
      <c r="L57" s="31">
        <f t="shared" si="1"/>
        <v>1.2268732355361749</v>
      </c>
    </row>
    <row r="58" spans="1:12" x14ac:dyDescent="0.5">
      <c r="A58" s="1"/>
      <c r="B58" s="1"/>
      <c r="C58" s="1"/>
      <c r="D58" s="17">
        <v>8</v>
      </c>
      <c r="E58" s="26" t="s">
        <v>18</v>
      </c>
      <c r="F58" s="1" t="s">
        <v>76</v>
      </c>
      <c r="G58" s="1">
        <v>1.55</v>
      </c>
      <c r="H58" s="29">
        <v>1.1000000000000001</v>
      </c>
      <c r="I58" s="29"/>
      <c r="J58" s="31">
        <f t="shared" si="2"/>
        <v>0.4842319633327975</v>
      </c>
      <c r="K58" s="27" t="e">
        <v>#NUM!</v>
      </c>
      <c r="L58" s="31">
        <f t="shared" si="1"/>
        <v>0.23243134239974278</v>
      </c>
    </row>
    <row r="59" spans="1:12" x14ac:dyDescent="0.5">
      <c r="A59" s="1"/>
      <c r="B59" s="1"/>
      <c r="C59" s="1"/>
      <c r="D59" s="14">
        <v>9</v>
      </c>
      <c r="E59" s="26" t="s">
        <v>18</v>
      </c>
      <c r="F59" s="1" t="s">
        <v>76</v>
      </c>
      <c r="G59" s="1">
        <v>1.25</v>
      </c>
      <c r="H59" s="29">
        <v>2.8</v>
      </c>
      <c r="I59" s="29"/>
      <c r="J59" s="31">
        <f t="shared" si="2"/>
        <v>2.9498751313375684</v>
      </c>
      <c r="K59" s="27" t="e">
        <v>#NUM!</v>
      </c>
      <c r="L59" s="31">
        <f t="shared" si="1"/>
        <v>1.4159400630420327</v>
      </c>
    </row>
    <row r="60" spans="1:12" x14ac:dyDescent="0.5">
      <c r="A60" s="1" t="s">
        <v>41</v>
      </c>
      <c r="B60" s="1" t="s">
        <v>22</v>
      </c>
      <c r="C60" s="1" t="s">
        <v>79</v>
      </c>
      <c r="D60" s="14">
        <v>1</v>
      </c>
      <c r="E60" s="26" t="s">
        <v>18</v>
      </c>
      <c r="F60" s="1" t="s">
        <v>76</v>
      </c>
      <c r="G60" s="1">
        <v>1.33</v>
      </c>
      <c r="H60" s="29">
        <v>2.5</v>
      </c>
      <c r="I60" s="29"/>
      <c r="J60" s="31">
        <f t="shared" si="2"/>
        <v>2.3692777543716113</v>
      </c>
      <c r="K60" s="27" t="e">
        <v>#NUM!</v>
      </c>
      <c r="L60" s="31">
        <f t="shared" si="1"/>
        <v>1.1372533220983734</v>
      </c>
    </row>
    <row r="61" spans="1:12" x14ac:dyDescent="0.5">
      <c r="A61" s="1"/>
      <c r="B61" s="1"/>
      <c r="C61" s="1"/>
      <c r="D61" s="14">
        <v>5</v>
      </c>
      <c r="E61" s="26" t="s">
        <v>18</v>
      </c>
      <c r="F61" s="1" t="s">
        <v>76</v>
      </c>
      <c r="G61" s="1">
        <v>1</v>
      </c>
      <c r="H61" s="29">
        <v>2.2000000000000002</v>
      </c>
      <c r="I61" s="29"/>
      <c r="J61" s="31">
        <f t="shared" si="2"/>
        <v>1.8503141272911501</v>
      </c>
      <c r="K61" s="27" t="e">
        <v>#NUM!</v>
      </c>
      <c r="L61" s="31">
        <f t="shared" si="1"/>
        <v>0.88815078109975198</v>
      </c>
    </row>
    <row r="62" spans="1:12" x14ac:dyDescent="0.5">
      <c r="A62" s="1"/>
      <c r="B62" s="1"/>
      <c r="C62" s="1"/>
      <c r="D62" s="14">
        <v>6</v>
      </c>
      <c r="E62" s="26" t="s">
        <v>18</v>
      </c>
      <c r="F62" s="1" t="s">
        <v>76</v>
      </c>
      <c r="G62" s="1">
        <v>1.67</v>
      </c>
      <c r="H62" s="29">
        <v>0.7</v>
      </c>
      <c r="I62" s="29"/>
      <c r="J62" s="31">
        <f t="shared" si="2"/>
        <v>0.20203174240444594</v>
      </c>
      <c r="K62" s="27" t="e">
        <v>#NUM!</v>
      </c>
      <c r="L62" s="31">
        <f t="shared" si="1"/>
        <v>9.6975236354134048E-2</v>
      </c>
    </row>
    <row r="63" spans="1:12" x14ac:dyDescent="0.5">
      <c r="A63" s="1"/>
      <c r="B63" s="1"/>
      <c r="C63" s="1"/>
      <c r="D63" s="14">
        <v>7</v>
      </c>
      <c r="E63" s="26" t="s">
        <v>18</v>
      </c>
      <c r="F63" s="1" t="s">
        <v>76</v>
      </c>
      <c r="G63" s="1">
        <v>1.5</v>
      </c>
      <c r="H63" s="29">
        <v>0.7</v>
      </c>
      <c r="I63" s="29"/>
      <c r="J63" s="31">
        <f t="shared" si="2"/>
        <v>0.20203174240444594</v>
      </c>
      <c r="K63" s="27" t="e">
        <v>#NUM!</v>
      </c>
      <c r="L63" s="31">
        <f t="shared" si="1"/>
        <v>9.6975236354134048E-2</v>
      </c>
    </row>
    <row r="64" spans="1:12" x14ac:dyDescent="0.5">
      <c r="A64" s="1"/>
      <c r="B64" s="1"/>
      <c r="C64" s="1"/>
      <c r="D64" s="14">
        <v>8</v>
      </c>
      <c r="E64" s="26" t="s">
        <v>18</v>
      </c>
      <c r="F64" s="1" t="s">
        <v>76</v>
      </c>
      <c r="G64" s="1">
        <v>1.1000000000000001</v>
      </c>
      <c r="H64" s="29">
        <v>1.7</v>
      </c>
      <c r="I64" s="29"/>
      <c r="J64" s="31">
        <f t="shared" si="2"/>
        <v>1.1237978941419544</v>
      </c>
      <c r="K64" s="27" t="e">
        <v>#NUM!</v>
      </c>
      <c r="L64" s="31">
        <f t="shared" si="1"/>
        <v>0.53942298918813814</v>
      </c>
    </row>
    <row r="65" spans="1:12" x14ac:dyDescent="0.5">
      <c r="A65" s="1"/>
      <c r="B65" s="1"/>
      <c r="C65" s="1"/>
      <c r="D65" s="14">
        <v>9</v>
      </c>
      <c r="E65" s="26" t="s">
        <v>18</v>
      </c>
      <c r="F65" s="1" t="s">
        <v>76</v>
      </c>
      <c r="G65" s="1">
        <v>1.1499999999999999</v>
      </c>
      <c r="H65" s="29">
        <v>2.2000000000000002</v>
      </c>
      <c r="I65" s="29"/>
      <c r="J65" s="31">
        <f t="shared" si="2"/>
        <v>1.8503141272911501</v>
      </c>
      <c r="K65" s="27" t="e">
        <v>#NUM!</v>
      </c>
      <c r="L65" s="31">
        <f t="shared" si="1"/>
        <v>0.88815078109975198</v>
      </c>
    </row>
    <row r="66" spans="1:12" x14ac:dyDescent="0.5">
      <c r="A66" s="1"/>
      <c r="B66" s="1"/>
      <c r="C66" s="1"/>
      <c r="D66" s="14">
        <v>10</v>
      </c>
      <c r="E66" s="26" t="s">
        <v>18</v>
      </c>
      <c r="F66" s="1" t="s">
        <v>76</v>
      </c>
      <c r="G66" s="1">
        <v>0.6</v>
      </c>
      <c r="H66" s="29">
        <v>1.5</v>
      </c>
      <c r="I66" s="29"/>
      <c r="J66" s="31">
        <f t="shared" ref="J66:J97" si="3">10^(1.934*LOG10(H66)-0.395)</f>
        <v>0.88218667769830295</v>
      </c>
      <c r="K66" s="27" t="e">
        <v>#NUM!</v>
      </c>
      <c r="L66" s="31">
        <f t="shared" si="1"/>
        <v>0.42344960529518538</v>
      </c>
    </row>
    <row r="67" spans="1:12" x14ac:dyDescent="0.5">
      <c r="A67" s="1"/>
      <c r="B67" s="1"/>
      <c r="C67" s="1"/>
      <c r="D67" s="16">
        <v>11</v>
      </c>
      <c r="E67" s="26" t="s">
        <v>18</v>
      </c>
      <c r="F67" s="1" t="s">
        <v>76</v>
      </c>
      <c r="G67" s="1">
        <v>1.95</v>
      </c>
      <c r="H67" s="29">
        <v>2.1</v>
      </c>
      <c r="I67" s="29"/>
      <c r="J67" s="31">
        <f t="shared" si="3"/>
        <v>1.6911110060536225</v>
      </c>
      <c r="K67" s="27" t="e">
        <v>#NUM!</v>
      </c>
      <c r="L67" s="31">
        <f t="shared" ref="L67:L130" si="4">J67*0.48</f>
        <v>0.81173328290573876</v>
      </c>
    </row>
    <row r="68" spans="1:12" x14ac:dyDescent="0.5">
      <c r="A68" s="1"/>
      <c r="B68" s="1"/>
      <c r="C68" s="1"/>
      <c r="D68" s="16">
        <v>12</v>
      </c>
      <c r="E68" s="26" t="s">
        <v>18</v>
      </c>
      <c r="F68" s="1" t="s">
        <v>76</v>
      </c>
      <c r="G68" s="1">
        <v>2</v>
      </c>
      <c r="H68" s="29">
        <v>2.2000000000000002</v>
      </c>
      <c r="I68" s="29"/>
      <c r="J68" s="31">
        <f t="shared" si="3"/>
        <v>1.8503141272911501</v>
      </c>
      <c r="K68" s="27" t="e">
        <v>#NUM!</v>
      </c>
      <c r="L68" s="31">
        <f t="shared" si="4"/>
        <v>0.88815078109975198</v>
      </c>
    </row>
    <row r="69" spans="1:12" x14ac:dyDescent="0.5">
      <c r="A69" s="1"/>
      <c r="B69" s="1"/>
      <c r="C69" s="1"/>
      <c r="D69" s="16">
        <v>13</v>
      </c>
      <c r="E69" s="26" t="s">
        <v>18</v>
      </c>
      <c r="F69" s="1" t="s">
        <v>76</v>
      </c>
      <c r="G69" s="1">
        <v>2.17</v>
      </c>
      <c r="H69" s="29">
        <v>2.4</v>
      </c>
      <c r="I69" s="29"/>
      <c r="J69" s="31">
        <f t="shared" si="3"/>
        <v>2.1894172801736493</v>
      </c>
      <c r="K69" s="27" t="e">
        <v>#NUM!</v>
      </c>
      <c r="L69" s="31">
        <f t="shared" si="4"/>
        <v>1.0509202944833516</v>
      </c>
    </row>
    <row r="70" spans="1:12" x14ac:dyDescent="0.5">
      <c r="A70" s="1" t="s">
        <v>64</v>
      </c>
      <c r="B70" s="1" t="s">
        <v>22</v>
      </c>
      <c r="C70" s="1" t="s">
        <v>79</v>
      </c>
      <c r="D70" s="15">
        <v>10</v>
      </c>
      <c r="E70" s="26" t="s">
        <v>18</v>
      </c>
      <c r="F70" s="1" t="s">
        <v>95</v>
      </c>
      <c r="G70" s="1">
        <v>2.8</v>
      </c>
      <c r="H70" s="27">
        <v>2.4</v>
      </c>
      <c r="I70" s="27"/>
      <c r="J70" s="31">
        <f t="shared" si="3"/>
        <v>2.1894172801736493</v>
      </c>
      <c r="K70" s="27" t="e">
        <v>#NUM!</v>
      </c>
      <c r="L70" s="31">
        <f t="shared" si="4"/>
        <v>1.0509202944833516</v>
      </c>
    </row>
    <row r="71" spans="1:12" x14ac:dyDescent="0.5">
      <c r="A71" s="1"/>
      <c r="B71" s="1"/>
      <c r="C71" s="1"/>
      <c r="D71" s="15">
        <v>11</v>
      </c>
      <c r="E71" s="26" t="s">
        <v>18</v>
      </c>
      <c r="F71" s="1" t="s">
        <v>95</v>
      </c>
      <c r="G71" s="1">
        <v>3.3</v>
      </c>
      <c r="H71" s="27">
        <v>2.7</v>
      </c>
      <c r="I71" s="27"/>
      <c r="J71" s="31">
        <f t="shared" si="3"/>
        <v>2.749524031569516</v>
      </c>
      <c r="K71" s="27" t="e">
        <v>#NUM!</v>
      </c>
      <c r="L71" s="31">
        <f t="shared" si="4"/>
        <v>1.3197715351533676</v>
      </c>
    </row>
    <row r="72" spans="1:12" x14ac:dyDescent="0.5">
      <c r="A72" s="1"/>
      <c r="B72" s="1"/>
      <c r="C72" s="1"/>
      <c r="D72" s="15">
        <v>12</v>
      </c>
      <c r="E72" s="26" t="s">
        <v>18</v>
      </c>
      <c r="F72" s="1" t="s">
        <v>95</v>
      </c>
      <c r="G72" s="1">
        <v>2.8</v>
      </c>
      <c r="H72" s="27">
        <v>2.7</v>
      </c>
      <c r="I72" s="27"/>
      <c r="J72" s="31">
        <f t="shared" si="3"/>
        <v>2.749524031569516</v>
      </c>
      <c r="K72" s="27" t="e">
        <v>#NUM!</v>
      </c>
      <c r="L72" s="31">
        <f t="shared" si="4"/>
        <v>1.3197715351533676</v>
      </c>
    </row>
    <row r="73" spans="1:12" x14ac:dyDescent="0.5">
      <c r="A73" s="1"/>
      <c r="B73" s="1"/>
      <c r="C73" s="1"/>
      <c r="D73" s="15">
        <v>13</v>
      </c>
      <c r="E73" s="26" t="s">
        <v>18</v>
      </c>
      <c r="F73" s="1" t="s">
        <v>95</v>
      </c>
      <c r="G73" s="1">
        <v>2.1</v>
      </c>
      <c r="H73" s="27">
        <v>1.8</v>
      </c>
      <c r="I73" s="27"/>
      <c r="J73" s="31">
        <f t="shared" si="3"/>
        <v>1.2551540300849244</v>
      </c>
      <c r="K73" s="27" t="e">
        <v>#NUM!</v>
      </c>
      <c r="L73" s="31">
        <f t="shared" si="4"/>
        <v>0.60247393444076369</v>
      </c>
    </row>
    <row r="74" spans="1:12" x14ac:dyDescent="0.5">
      <c r="A74" s="1"/>
      <c r="B74" s="1"/>
      <c r="C74" s="1"/>
      <c r="D74" s="15">
        <v>14</v>
      </c>
      <c r="E74" s="26" t="s">
        <v>18</v>
      </c>
      <c r="F74" s="1" t="s">
        <v>95</v>
      </c>
      <c r="G74" s="1">
        <v>3.1</v>
      </c>
      <c r="H74" s="27">
        <v>4.3</v>
      </c>
      <c r="I74" s="27"/>
      <c r="J74" s="31">
        <f t="shared" si="3"/>
        <v>6.7628225653881628</v>
      </c>
      <c r="K74" s="27" t="e">
        <v>#NUM!</v>
      </c>
      <c r="L74" s="31">
        <f t="shared" si="4"/>
        <v>3.2461548313863182</v>
      </c>
    </row>
    <row r="75" spans="1:12" x14ac:dyDescent="0.5">
      <c r="A75" s="1" t="s">
        <v>77</v>
      </c>
      <c r="B75" s="1" t="s">
        <v>22</v>
      </c>
      <c r="C75" s="1" t="s">
        <v>78</v>
      </c>
      <c r="D75" s="15">
        <v>1</v>
      </c>
      <c r="E75" s="26" t="s">
        <v>18</v>
      </c>
      <c r="F75" s="1" t="s">
        <v>76</v>
      </c>
      <c r="G75" s="1">
        <v>1.05</v>
      </c>
      <c r="H75" s="29">
        <v>1.7</v>
      </c>
      <c r="I75" s="29"/>
      <c r="J75" s="31">
        <f t="shared" si="3"/>
        <v>1.1237978941419544</v>
      </c>
      <c r="K75" s="27" t="e">
        <v>#NUM!</v>
      </c>
      <c r="L75" s="31">
        <f t="shared" si="4"/>
        <v>0.53942298918813814</v>
      </c>
    </row>
    <row r="76" spans="1:12" x14ac:dyDescent="0.5">
      <c r="A76" s="1"/>
      <c r="B76" s="1"/>
      <c r="C76" s="1"/>
      <c r="D76" s="15">
        <v>2</v>
      </c>
      <c r="E76" s="26" t="s">
        <v>18</v>
      </c>
      <c r="F76" s="1" t="s">
        <v>76</v>
      </c>
      <c r="G76" s="1">
        <v>1</v>
      </c>
      <c r="H76" s="29">
        <v>1.5</v>
      </c>
      <c r="I76" s="29"/>
      <c r="J76" s="31">
        <f t="shared" si="3"/>
        <v>0.88218667769830295</v>
      </c>
      <c r="K76" s="27" t="e">
        <v>#NUM!</v>
      </c>
      <c r="L76" s="31">
        <f t="shared" si="4"/>
        <v>0.42344960529518538</v>
      </c>
    </row>
    <row r="77" spans="1:12" x14ac:dyDescent="0.5">
      <c r="A77" s="1"/>
      <c r="B77" s="1"/>
      <c r="C77" s="1"/>
      <c r="D77" s="15">
        <v>3</v>
      </c>
      <c r="E77" s="26" t="s">
        <v>18</v>
      </c>
      <c r="F77" s="1" t="s">
        <v>76</v>
      </c>
      <c r="G77" s="1">
        <v>1.35</v>
      </c>
      <c r="H77" s="29">
        <v>1.5</v>
      </c>
      <c r="I77" s="29"/>
      <c r="J77" s="31">
        <f t="shared" si="3"/>
        <v>0.88218667769830295</v>
      </c>
      <c r="K77" s="27" t="e">
        <v>#NUM!</v>
      </c>
      <c r="L77" s="31">
        <f t="shared" si="4"/>
        <v>0.42344960529518538</v>
      </c>
    </row>
    <row r="78" spans="1:12" x14ac:dyDescent="0.5">
      <c r="A78" s="1"/>
      <c r="B78" s="1"/>
      <c r="C78" s="1"/>
      <c r="D78" s="15">
        <v>4</v>
      </c>
      <c r="E78" s="26" t="s">
        <v>18</v>
      </c>
      <c r="F78" s="1" t="s">
        <v>76</v>
      </c>
      <c r="G78" s="1">
        <v>1.96</v>
      </c>
      <c r="H78" s="27">
        <v>1.3</v>
      </c>
      <c r="I78" s="28">
        <v>3.5</v>
      </c>
      <c r="J78" s="31">
        <f t="shared" si="3"/>
        <v>0.66890808210348096</v>
      </c>
      <c r="K78" s="27">
        <v>4.0489433349732851</v>
      </c>
      <c r="L78" s="31">
        <f t="shared" si="4"/>
        <v>0.32107587940967086</v>
      </c>
    </row>
    <row r="79" spans="1:12" x14ac:dyDescent="0.5">
      <c r="A79" s="1"/>
      <c r="B79" s="1"/>
      <c r="C79" s="1"/>
      <c r="D79" s="15">
        <v>5</v>
      </c>
      <c r="E79" s="26" t="s">
        <v>18</v>
      </c>
      <c r="F79" s="1" t="s">
        <v>76</v>
      </c>
      <c r="G79" s="1">
        <v>1.87</v>
      </c>
      <c r="H79" s="29">
        <v>3.7</v>
      </c>
      <c r="I79" s="29"/>
      <c r="J79" s="31">
        <f t="shared" si="3"/>
        <v>5.0571069029389433</v>
      </c>
      <c r="K79" s="27" t="e">
        <v>#NUM!</v>
      </c>
      <c r="L79" s="31">
        <f t="shared" si="4"/>
        <v>2.4274113134106927</v>
      </c>
    </row>
    <row r="80" spans="1:12" x14ac:dyDescent="0.5">
      <c r="A80" s="1"/>
      <c r="B80" s="1"/>
      <c r="C80" s="1"/>
      <c r="D80" s="15">
        <v>6</v>
      </c>
      <c r="E80" s="26" t="s">
        <v>18</v>
      </c>
      <c r="F80" s="1" t="s">
        <v>76</v>
      </c>
      <c r="G80" s="1">
        <v>1.78</v>
      </c>
      <c r="H80" s="27">
        <v>0.7</v>
      </c>
      <c r="I80" s="28">
        <v>1.8</v>
      </c>
      <c r="J80" s="31">
        <f t="shared" si="3"/>
        <v>0.20203174240444594</v>
      </c>
      <c r="K80" s="27">
        <v>1.9175006186505603</v>
      </c>
      <c r="L80" s="31">
        <f t="shared" si="4"/>
        <v>9.6975236354134048E-2</v>
      </c>
    </row>
    <row r="81" spans="1:12" x14ac:dyDescent="0.5">
      <c r="A81" s="1"/>
      <c r="B81" s="1"/>
      <c r="C81" s="1"/>
      <c r="D81" s="15">
        <v>7</v>
      </c>
      <c r="E81" s="26" t="s">
        <v>18</v>
      </c>
      <c r="F81" s="1" t="s">
        <v>76</v>
      </c>
      <c r="G81" s="1">
        <v>1</v>
      </c>
      <c r="H81" s="29">
        <v>1.1000000000000001</v>
      </c>
      <c r="I81" s="29"/>
      <c r="J81" s="31">
        <f t="shared" si="3"/>
        <v>0.4842319633327975</v>
      </c>
      <c r="K81" s="27" t="e">
        <v>#NUM!</v>
      </c>
      <c r="L81" s="31">
        <f t="shared" si="4"/>
        <v>0.23243134239974278</v>
      </c>
    </row>
    <row r="82" spans="1:12" x14ac:dyDescent="0.5">
      <c r="A82" s="1"/>
      <c r="B82" s="1"/>
      <c r="C82" s="1"/>
      <c r="D82" s="15">
        <v>8</v>
      </c>
      <c r="E82" s="26" t="s">
        <v>18</v>
      </c>
      <c r="F82" s="1" t="s">
        <v>76</v>
      </c>
      <c r="G82" s="1">
        <v>1.25</v>
      </c>
      <c r="H82" s="29">
        <v>1.7</v>
      </c>
      <c r="I82" s="29"/>
      <c r="J82" s="31">
        <f t="shared" si="3"/>
        <v>1.1237978941419544</v>
      </c>
      <c r="K82" s="27" t="e">
        <v>#NUM!</v>
      </c>
      <c r="L82" s="31">
        <f t="shared" si="4"/>
        <v>0.53942298918813814</v>
      </c>
    </row>
    <row r="83" spans="1:12" x14ac:dyDescent="0.5">
      <c r="A83" s="1"/>
      <c r="B83" s="1"/>
      <c r="C83" s="1"/>
      <c r="D83" s="15">
        <v>9</v>
      </c>
      <c r="E83" s="26" t="s">
        <v>18</v>
      </c>
      <c r="F83" s="1" t="s">
        <v>76</v>
      </c>
      <c r="G83" s="1">
        <v>1.93</v>
      </c>
      <c r="H83" s="27">
        <v>1.1000000000000001</v>
      </c>
      <c r="I83" s="28">
        <v>2.8</v>
      </c>
      <c r="J83" s="31">
        <f t="shared" si="3"/>
        <v>0.4842319633327975</v>
      </c>
      <c r="K83" s="27">
        <v>3.1507565243256765</v>
      </c>
      <c r="L83" s="31">
        <f t="shared" si="4"/>
        <v>0.23243134239974278</v>
      </c>
    </row>
    <row r="84" spans="1:12" x14ac:dyDescent="0.5">
      <c r="A84" s="1"/>
      <c r="B84" s="1"/>
      <c r="C84" s="1"/>
      <c r="D84" s="15">
        <v>10</v>
      </c>
      <c r="E84" s="26" t="s">
        <v>18</v>
      </c>
      <c r="F84" s="1" t="s">
        <v>76</v>
      </c>
      <c r="G84" s="1">
        <v>1.7</v>
      </c>
      <c r="H84" s="27">
        <v>0.9</v>
      </c>
      <c r="I84" s="28">
        <v>2.5</v>
      </c>
      <c r="J84" s="31">
        <f t="shared" si="3"/>
        <v>0.32847703603868122</v>
      </c>
      <c r="K84" s="27">
        <v>2.7739190732730941</v>
      </c>
      <c r="L84" s="31">
        <f t="shared" si="4"/>
        <v>0.15766897729856699</v>
      </c>
    </row>
    <row r="85" spans="1:12" x14ac:dyDescent="0.5">
      <c r="A85" s="1"/>
      <c r="B85" s="1"/>
      <c r="C85" s="1"/>
      <c r="D85" s="15">
        <v>11</v>
      </c>
      <c r="E85" s="26" t="s">
        <v>18</v>
      </c>
      <c r="F85" s="1" t="s">
        <v>76</v>
      </c>
      <c r="G85" s="1">
        <v>1.2</v>
      </c>
      <c r="H85" s="29">
        <v>1.2</v>
      </c>
      <c r="I85" s="29"/>
      <c r="J85" s="31">
        <f t="shared" si="3"/>
        <v>0.57297613010464654</v>
      </c>
      <c r="K85" s="27" t="e">
        <v>#NUM!</v>
      </c>
      <c r="L85" s="31">
        <f t="shared" si="4"/>
        <v>0.27502854245023034</v>
      </c>
    </row>
    <row r="86" spans="1:12" x14ac:dyDescent="0.5">
      <c r="A86" s="1"/>
      <c r="B86" s="1"/>
      <c r="C86" s="1"/>
      <c r="D86" s="15">
        <v>12</v>
      </c>
      <c r="E86" s="26" t="s">
        <v>18</v>
      </c>
      <c r="F86" s="1" t="s">
        <v>76</v>
      </c>
      <c r="G86" s="1">
        <v>1.25</v>
      </c>
      <c r="H86" s="29">
        <v>0.9</v>
      </c>
      <c r="I86" s="29"/>
      <c r="J86" s="31">
        <f t="shared" si="3"/>
        <v>0.32847703603868122</v>
      </c>
      <c r="K86" s="27" t="e">
        <v>#NUM!</v>
      </c>
      <c r="L86" s="31">
        <f t="shared" si="4"/>
        <v>0.15766897729856699</v>
      </c>
    </row>
    <row r="87" spans="1:12" x14ac:dyDescent="0.5">
      <c r="A87" s="1"/>
      <c r="B87" s="1"/>
      <c r="C87" s="1"/>
      <c r="D87" s="15">
        <v>13</v>
      </c>
      <c r="E87" s="26" t="s">
        <v>18</v>
      </c>
      <c r="F87" s="1" t="s">
        <v>76</v>
      </c>
      <c r="G87" s="1">
        <v>1.5</v>
      </c>
      <c r="H87" s="27">
        <v>0.3</v>
      </c>
      <c r="I87" s="28">
        <v>1.9</v>
      </c>
      <c r="J87" s="31">
        <f t="shared" si="3"/>
        <v>3.92421240788959E-2</v>
      </c>
      <c r="K87" s="27">
        <v>2.0376437862894323</v>
      </c>
      <c r="L87" s="31">
        <f t="shared" si="4"/>
        <v>1.8836219557870033E-2</v>
      </c>
    </row>
    <row r="88" spans="1:12" x14ac:dyDescent="0.5">
      <c r="A88" s="1"/>
      <c r="B88" s="1"/>
      <c r="C88" s="1"/>
      <c r="D88" s="15">
        <v>15</v>
      </c>
      <c r="E88" s="26" t="s">
        <v>18</v>
      </c>
      <c r="F88" s="1" t="s">
        <v>76</v>
      </c>
      <c r="G88" s="1">
        <v>1.64</v>
      </c>
      <c r="H88" s="27">
        <v>0.7</v>
      </c>
      <c r="I88" s="28">
        <v>2.5</v>
      </c>
      <c r="J88" s="31">
        <f t="shared" si="3"/>
        <v>0.20203174240444594</v>
      </c>
      <c r="K88" s="27">
        <v>2.7739190732730941</v>
      </c>
      <c r="L88" s="31">
        <f t="shared" si="4"/>
        <v>9.6975236354134048E-2</v>
      </c>
    </row>
    <row r="89" spans="1:12" x14ac:dyDescent="0.5">
      <c r="A89" s="1"/>
      <c r="B89" s="1"/>
      <c r="C89" s="1"/>
      <c r="D89" s="15">
        <v>16</v>
      </c>
      <c r="E89" s="26" t="s">
        <v>18</v>
      </c>
      <c r="F89" s="1" t="s">
        <v>76</v>
      </c>
      <c r="G89" s="1">
        <v>1.92</v>
      </c>
      <c r="H89" s="27">
        <v>1.1000000000000001</v>
      </c>
      <c r="I89" s="28">
        <v>1.7</v>
      </c>
      <c r="J89" s="31">
        <f t="shared" si="3"/>
        <v>0.4842319633327975</v>
      </c>
      <c r="K89" s="27">
        <v>1.7981826567476593</v>
      </c>
      <c r="L89" s="31">
        <f t="shared" si="4"/>
        <v>0.23243134239974278</v>
      </c>
    </row>
    <row r="90" spans="1:12" x14ac:dyDescent="0.5">
      <c r="A90" s="1"/>
      <c r="B90" s="1"/>
      <c r="C90" s="1"/>
      <c r="D90" s="15">
        <v>17</v>
      </c>
      <c r="E90" s="26" t="s">
        <v>18</v>
      </c>
      <c r="F90" s="1" t="s">
        <v>76</v>
      </c>
      <c r="G90" s="1">
        <v>1.65</v>
      </c>
      <c r="H90" s="27">
        <v>0.6</v>
      </c>
      <c r="I90" s="28">
        <v>2.4</v>
      </c>
      <c r="J90" s="31">
        <f t="shared" si="3"/>
        <v>0.14994932607988654</v>
      </c>
      <c r="K90" s="27">
        <v>2.6495166478630403</v>
      </c>
      <c r="L90" s="31">
        <f t="shared" si="4"/>
        <v>7.1975676518345535E-2</v>
      </c>
    </row>
    <row r="91" spans="1:12" x14ac:dyDescent="0.5">
      <c r="A91" s="1"/>
      <c r="B91" s="1"/>
      <c r="C91" s="1"/>
      <c r="D91" s="15">
        <v>18</v>
      </c>
      <c r="E91" s="26" t="s">
        <v>18</v>
      </c>
      <c r="F91" s="1" t="s">
        <v>76</v>
      </c>
      <c r="G91" s="1">
        <v>1.86</v>
      </c>
      <c r="H91" s="27">
        <v>1</v>
      </c>
      <c r="I91" s="28">
        <v>1.6</v>
      </c>
      <c r="J91" s="31">
        <f t="shared" si="3"/>
        <v>0.40271703432545908</v>
      </c>
      <c r="K91" s="27">
        <v>1.6797323156804786</v>
      </c>
      <c r="L91" s="31">
        <f t="shared" si="4"/>
        <v>0.19330417647622036</v>
      </c>
    </row>
    <row r="92" spans="1:12" x14ac:dyDescent="0.5">
      <c r="A92" s="1"/>
      <c r="B92" s="1"/>
      <c r="C92" s="1"/>
      <c r="D92" s="15">
        <v>19</v>
      </c>
      <c r="E92" s="26" t="s">
        <v>18</v>
      </c>
      <c r="F92" s="1" t="s">
        <v>76</v>
      </c>
      <c r="G92" s="1">
        <v>1.83</v>
      </c>
      <c r="H92" s="27">
        <v>1.5</v>
      </c>
      <c r="I92" s="28">
        <v>2.2000000000000002</v>
      </c>
      <c r="J92" s="31">
        <f t="shared" si="3"/>
        <v>0.88218667769830295</v>
      </c>
      <c r="K92" s="27">
        <v>2.4026599559191562</v>
      </c>
      <c r="L92" s="31">
        <f t="shared" si="4"/>
        <v>0.42344960529518538</v>
      </c>
    </row>
    <row r="93" spans="1:12" x14ac:dyDescent="0.5">
      <c r="A93" s="1"/>
      <c r="B93" s="1"/>
      <c r="C93" s="1"/>
      <c r="D93" s="15">
        <v>20</v>
      </c>
      <c r="E93" s="26" t="s">
        <v>18</v>
      </c>
      <c r="F93" s="1" t="s">
        <v>76</v>
      </c>
      <c r="G93" s="1">
        <v>1.66</v>
      </c>
      <c r="H93" s="27">
        <v>0.6</v>
      </c>
      <c r="I93" s="28">
        <v>1.5</v>
      </c>
      <c r="J93" s="31">
        <f t="shared" si="3"/>
        <v>0.14994932607988654</v>
      </c>
      <c r="K93" s="27">
        <v>1.5621969738070201</v>
      </c>
      <c r="L93" s="31">
        <f t="shared" si="4"/>
        <v>7.1975676518345535E-2</v>
      </c>
    </row>
    <row r="94" spans="1:12" x14ac:dyDescent="0.5">
      <c r="A94" s="1"/>
      <c r="B94" s="1"/>
      <c r="C94" s="1"/>
      <c r="D94" s="15">
        <v>21</v>
      </c>
      <c r="E94" s="26" t="s">
        <v>18</v>
      </c>
      <c r="F94" s="1" t="s">
        <v>76</v>
      </c>
      <c r="G94" s="1">
        <v>1.5</v>
      </c>
      <c r="H94" s="27">
        <v>0.6</v>
      </c>
      <c r="I94" s="28">
        <v>1.7</v>
      </c>
      <c r="J94" s="31">
        <f t="shared" si="3"/>
        <v>0.14994932607988654</v>
      </c>
      <c r="K94" s="27">
        <v>1.7981826567476593</v>
      </c>
      <c r="L94" s="31">
        <f t="shared" si="4"/>
        <v>7.1975676518345535E-2</v>
      </c>
    </row>
    <row r="95" spans="1:12" x14ac:dyDescent="0.5">
      <c r="A95" s="1"/>
      <c r="B95" s="1"/>
      <c r="C95" s="1"/>
      <c r="D95" s="15">
        <v>22</v>
      </c>
      <c r="E95" s="26" t="s">
        <v>18</v>
      </c>
      <c r="F95" s="1" t="s">
        <v>76</v>
      </c>
      <c r="G95" s="1">
        <v>1.66</v>
      </c>
      <c r="H95" s="27">
        <v>0.6</v>
      </c>
      <c r="I95" s="28">
        <v>1.7</v>
      </c>
      <c r="J95" s="31">
        <f t="shared" si="3"/>
        <v>0.14994932607988654</v>
      </c>
      <c r="K95" s="27">
        <v>1.7981826567476593</v>
      </c>
      <c r="L95" s="31">
        <f t="shared" si="4"/>
        <v>7.1975676518345535E-2</v>
      </c>
    </row>
    <row r="96" spans="1:12" x14ac:dyDescent="0.5">
      <c r="A96" s="1"/>
      <c r="B96" s="1"/>
      <c r="C96" s="1"/>
      <c r="D96" s="15">
        <v>23</v>
      </c>
      <c r="E96" s="26" t="s">
        <v>18</v>
      </c>
      <c r="F96" s="1" t="s">
        <v>76</v>
      </c>
      <c r="G96" s="1">
        <v>1.1000000000000001</v>
      </c>
      <c r="H96" s="29">
        <v>1.1000000000000001</v>
      </c>
      <c r="I96" s="29"/>
      <c r="J96" s="31">
        <f t="shared" si="3"/>
        <v>0.4842319633327975</v>
      </c>
      <c r="K96" s="27" t="e">
        <v>#NUM!</v>
      </c>
      <c r="L96" s="31">
        <f t="shared" si="4"/>
        <v>0.23243134239974278</v>
      </c>
    </row>
    <row r="97" spans="1:12" x14ac:dyDescent="0.5">
      <c r="A97" s="1"/>
      <c r="B97" s="1"/>
      <c r="C97" s="1"/>
      <c r="D97" s="15">
        <v>24</v>
      </c>
      <c r="E97" s="26" t="s">
        <v>18</v>
      </c>
      <c r="F97" s="1" t="s">
        <v>76</v>
      </c>
      <c r="G97" s="1">
        <v>1.2</v>
      </c>
      <c r="H97" s="29">
        <v>1.5</v>
      </c>
      <c r="I97" s="29"/>
      <c r="J97" s="31">
        <f t="shared" si="3"/>
        <v>0.88218667769830295</v>
      </c>
      <c r="K97" s="27" t="e">
        <v>#NUM!</v>
      </c>
      <c r="L97" s="31">
        <f t="shared" si="4"/>
        <v>0.42344960529518538</v>
      </c>
    </row>
    <row r="98" spans="1:12" x14ac:dyDescent="0.5">
      <c r="A98" s="1"/>
      <c r="B98" s="1"/>
      <c r="C98" s="1"/>
      <c r="D98" s="15">
        <v>25</v>
      </c>
      <c r="E98" s="26" t="s">
        <v>18</v>
      </c>
      <c r="F98" s="1" t="s">
        <v>76</v>
      </c>
      <c r="G98" s="1">
        <v>0.8</v>
      </c>
      <c r="H98" s="29">
        <v>1</v>
      </c>
      <c r="I98" s="29"/>
      <c r="J98" s="31">
        <f t="shared" ref="J98:J129" si="5">10^(1.934*LOG10(H98)-0.395)</f>
        <v>0.40271703432545908</v>
      </c>
      <c r="K98" s="27" t="e">
        <v>#NUM!</v>
      </c>
      <c r="L98" s="31">
        <f t="shared" si="4"/>
        <v>0.19330417647622036</v>
      </c>
    </row>
    <row r="99" spans="1:12" x14ac:dyDescent="0.5">
      <c r="A99" s="1"/>
      <c r="B99" s="1"/>
      <c r="C99" s="1"/>
      <c r="D99" s="15">
        <v>26</v>
      </c>
      <c r="E99" s="26" t="s">
        <v>18</v>
      </c>
      <c r="F99" s="1" t="s">
        <v>76</v>
      </c>
      <c r="G99" s="1">
        <v>1.84</v>
      </c>
      <c r="H99" s="27">
        <v>1</v>
      </c>
      <c r="I99" s="28">
        <v>1.5</v>
      </c>
      <c r="J99" s="31">
        <f t="shared" si="5"/>
        <v>0.40271703432545908</v>
      </c>
      <c r="K99" s="27">
        <v>1.5621969738070201</v>
      </c>
      <c r="L99" s="31">
        <f t="shared" si="4"/>
        <v>0.19330417647622036</v>
      </c>
    </row>
    <row r="100" spans="1:12" x14ac:dyDescent="0.5">
      <c r="A100" s="1"/>
      <c r="B100" s="1"/>
      <c r="C100" s="1"/>
      <c r="D100" s="15">
        <v>27</v>
      </c>
      <c r="E100" s="26" t="s">
        <v>18</v>
      </c>
      <c r="F100" s="1" t="s">
        <v>76</v>
      </c>
      <c r="G100" s="1">
        <v>1.48</v>
      </c>
      <c r="H100" s="27">
        <v>0.5</v>
      </c>
      <c r="I100" s="28">
        <v>2.2999999999999998</v>
      </c>
      <c r="J100" s="31">
        <f t="shared" si="5"/>
        <v>0.10539208306454968</v>
      </c>
      <c r="K100" s="27">
        <v>2.5257554844107206</v>
      </c>
      <c r="L100" s="31">
        <f t="shared" si="4"/>
        <v>5.0588199870983848E-2</v>
      </c>
    </row>
    <row r="101" spans="1:12" x14ac:dyDescent="0.5">
      <c r="A101" s="1"/>
      <c r="B101" s="1"/>
      <c r="C101" s="1"/>
      <c r="D101" s="15">
        <v>28</v>
      </c>
      <c r="E101" s="26" t="s">
        <v>18</v>
      </c>
      <c r="F101" s="1" t="s">
        <v>76</v>
      </c>
      <c r="G101" s="1">
        <v>1.25</v>
      </c>
      <c r="H101" s="29">
        <v>1.3</v>
      </c>
      <c r="I101" s="29"/>
      <c r="J101" s="31">
        <f t="shared" si="5"/>
        <v>0.66890808210348096</v>
      </c>
      <c r="K101" s="27" t="e">
        <v>#NUM!</v>
      </c>
      <c r="L101" s="31">
        <f t="shared" si="4"/>
        <v>0.32107587940967086</v>
      </c>
    </row>
    <row r="102" spans="1:12" x14ac:dyDescent="0.5">
      <c r="A102" s="1"/>
      <c r="B102" s="1"/>
      <c r="C102" s="1"/>
      <c r="D102" s="15">
        <v>1</v>
      </c>
      <c r="E102" s="26" t="s">
        <v>18</v>
      </c>
      <c r="F102" s="1" t="s">
        <v>76</v>
      </c>
      <c r="G102" s="1">
        <v>1.49</v>
      </c>
      <c r="H102" s="27">
        <v>0.6</v>
      </c>
      <c r="I102" s="28">
        <v>1.8</v>
      </c>
      <c r="J102" s="31">
        <f t="shared" si="5"/>
        <v>0.14994932607988654</v>
      </c>
      <c r="K102" s="27">
        <v>1.9175006186505603</v>
      </c>
      <c r="L102" s="31">
        <f t="shared" si="4"/>
        <v>7.1975676518345535E-2</v>
      </c>
    </row>
    <row r="103" spans="1:12" x14ac:dyDescent="0.5">
      <c r="A103" s="1" t="s">
        <v>77</v>
      </c>
      <c r="B103" s="1" t="s">
        <v>23</v>
      </c>
      <c r="C103" s="1" t="s">
        <v>78</v>
      </c>
      <c r="D103" s="15">
        <v>2</v>
      </c>
      <c r="E103" s="26" t="s">
        <v>18</v>
      </c>
      <c r="F103" s="1" t="s">
        <v>76</v>
      </c>
      <c r="G103" s="1">
        <v>2.59</v>
      </c>
      <c r="H103" s="27">
        <v>2.2000000000000002</v>
      </c>
      <c r="I103" s="28">
        <v>4</v>
      </c>
      <c r="J103" s="31">
        <f t="shared" si="5"/>
        <v>1.8503141272911501</v>
      </c>
      <c r="K103" s="27">
        <v>4.7046210482352206</v>
      </c>
      <c r="L103" s="31">
        <f t="shared" si="4"/>
        <v>0.88815078109975198</v>
      </c>
    </row>
    <row r="104" spans="1:12" x14ac:dyDescent="0.5">
      <c r="A104" s="1"/>
      <c r="B104" s="1"/>
      <c r="C104" s="1"/>
      <c r="D104" s="15">
        <v>3</v>
      </c>
      <c r="E104" s="26" t="s">
        <v>18</v>
      </c>
      <c r="F104" s="1" t="s">
        <v>76</v>
      </c>
      <c r="G104" s="1">
        <v>1.7</v>
      </c>
      <c r="H104" s="27">
        <v>0.9</v>
      </c>
      <c r="I104" s="28">
        <v>2.2000000000000002</v>
      </c>
      <c r="J104" s="31">
        <f t="shared" si="5"/>
        <v>0.32847703603868122</v>
      </c>
      <c r="K104" s="27">
        <v>2.4026599559191562</v>
      </c>
      <c r="L104" s="31">
        <f t="shared" si="4"/>
        <v>0.15766897729856699</v>
      </c>
    </row>
    <row r="105" spans="1:12" x14ac:dyDescent="0.5">
      <c r="A105" s="1"/>
      <c r="B105" s="1"/>
      <c r="C105" s="1"/>
      <c r="D105" s="15">
        <v>4</v>
      </c>
      <c r="E105" s="26" t="s">
        <v>18</v>
      </c>
      <c r="F105" s="1" t="s">
        <v>76</v>
      </c>
      <c r="G105" s="1">
        <v>1.62</v>
      </c>
      <c r="H105" s="29">
        <v>2.1</v>
      </c>
      <c r="I105" s="29"/>
      <c r="J105" s="31">
        <f t="shared" si="5"/>
        <v>1.6911110060536225</v>
      </c>
      <c r="K105" s="27" t="e">
        <v>#NUM!</v>
      </c>
      <c r="L105" s="31">
        <f t="shared" si="4"/>
        <v>0.81173328290573876</v>
      </c>
    </row>
    <row r="106" spans="1:12" x14ac:dyDescent="0.5">
      <c r="A106" s="1"/>
      <c r="B106" s="1"/>
      <c r="C106" s="1"/>
      <c r="D106" s="15">
        <v>5</v>
      </c>
      <c r="E106" s="26" t="s">
        <v>18</v>
      </c>
      <c r="F106" s="1" t="s">
        <v>76</v>
      </c>
      <c r="G106" s="1">
        <v>1.73</v>
      </c>
      <c r="H106" s="27">
        <v>0.6</v>
      </c>
      <c r="I106" s="28">
        <v>2.5</v>
      </c>
      <c r="J106" s="31">
        <f t="shared" si="5"/>
        <v>0.14994932607988654</v>
      </c>
      <c r="K106" s="27">
        <v>2.7739190732730941</v>
      </c>
      <c r="L106" s="31">
        <f t="shared" si="4"/>
        <v>7.1975676518345535E-2</v>
      </c>
    </row>
    <row r="107" spans="1:12" x14ac:dyDescent="0.5">
      <c r="A107" s="1"/>
      <c r="B107" s="1"/>
      <c r="C107" s="1"/>
      <c r="D107" s="15">
        <v>6</v>
      </c>
      <c r="E107" s="26" t="s">
        <v>18</v>
      </c>
      <c r="F107" s="1" t="s">
        <v>76</v>
      </c>
      <c r="G107" s="1">
        <v>2.31</v>
      </c>
      <c r="H107" s="27">
        <v>1.6</v>
      </c>
      <c r="I107" s="28">
        <v>4</v>
      </c>
      <c r="J107" s="31">
        <f t="shared" si="5"/>
        <v>0.99946604983076004</v>
      </c>
      <c r="K107" s="27">
        <v>4.7046210482352206</v>
      </c>
      <c r="L107" s="31">
        <f t="shared" si="4"/>
        <v>0.47974370391876481</v>
      </c>
    </row>
    <row r="108" spans="1:12" x14ac:dyDescent="0.5">
      <c r="A108" s="1"/>
      <c r="B108" s="1"/>
      <c r="C108" s="1"/>
      <c r="D108" s="15">
        <v>7</v>
      </c>
      <c r="E108" s="26" t="s">
        <v>18</v>
      </c>
      <c r="F108" s="1" t="s">
        <v>76</v>
      </c>
      <c r="G108" s="1">
        <v>1.87</v>
      </c>
      <c r="H108" s="27">
        <v>1</v>
      </c>
      <c r="I108" s="28">
        <v>2.9</v>
      </c>
      <c r="J108" s="31">
        <f t="shared" si="5"/>
        <v>0.40271703432545908</v>
      </c>
      <c r="K108" s="27">
        <v>3.2775140843226658</v>
      </c>
      <c r="L108" s="31">
        <f t="shared" si="4"/>
        <v>0.19330417647622036</v>
      </c>
    </row>
    <row r="109" spans="1:12" x14ac:dyDescent="0.5">
      <c r="A109" s="1"/>
      <c r="B109" s="1"/>
      <c r="C109" s="1"/>
      <c r="D109" s="15">
        <v>8</v>
      </c>
      <c r="E109" s="26" t="s">
        <v>18</v>
      </c>
      <c r="F109" s="1" t="s">
        <v>76</v>
      </c>
      <c r="G109" s="1">
        <v>1.5</v>
      </c>
      <c r="H109" s="27">
        <v>1.7</v>
      </c>
      <c r="I109" s="28">
        <v>3</v>
      </c>
      <c r="J109" s="31">
        <f t="shared" si="5"/>
        <v>1.1237978941419544</v>
      </c>
      <c r="K109" s="27">
        <v>3.4048149037989419</v>
      </c>
      <c r="L109" s="31">
        <f t="shared" si="4"/>
        <v>0.53942298918813814</v>
      </c>
    </row>
    <row r="110" spans="1:12" x14ac:dyDescent="0.5">
      <c r="A110" s="1"/>
      <c r="B110" s="1"/>
      <c r="C110" s="1"/>
      <c r="D110" s="15">
        <v>9</v>
      </c>
      <c r="E110" s="26" t="s">
        <v>18</v>
      </c>
      <c r="F110" s="1" t="s">
        <v>76</v>
      </c>
      <c r="G110" s="1">
        <v>2.4</v>
      </c>
      <c r="H110" s="27">
        <v>2.2999999999999998</v>
      </c>
      <c r="I110" s="28">
        <v>3.7</v>
      </c>
      <c r="J110" s="31">
        <f t="shared" si="5"/>
        <v>2.0164229645020559</v>
      </c>
      <c r="K110" s="27">
        <v>4.3099075545701391</v>
      </c>
      <c r="L110" s="31">
        <f t="shared" si="4"/>
        <v>0.96788302296098683</v>
      </c>
    </row>
    <row r="111" spans="1:12" x14ac:dyDescent="0.5">
      <c r="A111" s="1"/>
      <c r="B111" s="1"/>
      <c r="C111" s="1"/>
      <c r="D111" s="15">
        <v>10</v>
      </c>
      <c r="E111" s="26" t="s">
        <v>18</v>
      </c>
      <c r="F111" s="1" t="s">
        <v>76</v>
      </c>
      <c r="G111" s="1">
        <v>2.17</v>
      </c>
      <c r="H111" s="27">
        <v>1.1000000000000001</v>
      </c>
      <c r="I111" s="28">
        <v>1.5</v>
      </c>
      <c r="J111" s="31">
        <f t="shared" si="5"/>
        <v>0.4842319633327975</v>
      </c>
      <c r="K111" s="27">
        <v>1.5621969738070201</v>
      </c>
      <c r="L111" s="31">
        <f t="shared" si="4"/>
        <v>0.23243134239974278</v>
      </c>
    </row>
    <row r="112" spans="1:12" x14ac:dyDescent="0.5">
      <c r="A112" s="1"/>
      <c r="B112" s="1"/>
      <c r="C112" s="1"/>
      <c r="D112" s="15">
        <v>11</v>
      </c>
      <c r="E112" s="26" t="s">
        <v>18</v>
      </c>
      <c r="F112" s="1" t="s">
        <v>76</v>
      </c>
      <c r="G112" s="1">
        <v>1.98</v>
      </c>
      <c r="H112" s="27">
        <v>1</v>
      </c>
      <c r="I112" s="28">
        <v>3</v>
      </c>
      <c r="J112" s="31">
        <f t="shared" si="5"/>
        <v>0.40271703432545908</v>
      </c>
      <c r="K112" s="27">
        <v>3.4048149037989419</v>
      </c>
      <c r="L112" s="31">
        <f t="shared" si="4"/>
        <v>0.19330417647622036</v>
      </c>
    </row>
    <row r="113" spans="1:12" x14ac:dyDescent="0.5">
      <c r="A113" s="1"/>
      <c r="B113" s="1"/>
      <c r="C113" s="1"/>
      <c r="D113" s="15">
        <v>12</v>
      </c>
      <c r="E113" s="26" t="s">
        <v>18</v>
      </c>
      <c r="F113" s="1" t="s">
        <v>76</v>
      </c>
      <c r="G113" s="1">
        <v>1.78</v>
      </c>
      <c r="H113" s="27">
        <v>0.7</v>
      </c>
      <c r="I113" s="28">
        <v>2.1</v>
      </c>
      <c r="J113" s="31">
        <f t="shared" si="5"/>
        <v>0.20203174240444594</v>
      </c>
      <c r="K113" s="27">
        <v>2.2802565099881882</v>
      </c>
      <c r="L113" s="31">
        <f t="shared" si="4"/>
        <v>9.6975236354134048E-2</v>
      </c>
    </row>
    <row r="114" spans="1:12" x14ac:dyDescent="0.5">
      <c r="A114" s="1"/>
      <c r="B114" s="1"/>
      <c r="C114" s="1"/>
      <c r="D114" s="15">
        <v>13</v>
      </c>
      <c r="E114" s="26" t="s">
        <v>18</v>
      </c>
      <c r="F114" s="1" t="s">
        <v>76</v>
      </c>
      <c r="G114" s="1">
        <v>1.4</v>
      </c>
      <c r="H114" s="27">
        <v>0.6</v>
      </c>
      <c r="I114" s="28">
        <v>1.8</v>
      </c>
      <c r="J114" s="31">
        <f t="shared" si="5"/>
        <v>0.14994932607988654</v>
      </c>
      <c r="K114" s="27">
        <v>1.9175006186505603</v>
      </c>
      <c r="L114" s="31">
        <f t="shared" si="4"/>
        <v>7.1975676518345535E-2</v>
      </c>
    </row>
    <row r="115" spans="1:12" x14ac:dyDescent="0.5">
      <c r="A115" s="1"/>
      <c r="B115" s="1"/>
      <c r="C115" s="1"/>
      <c r="D115" s="15">
        <v>14</v>
      </c>
      <c r="E115" s="26" t="s">
        <v>18</v>
      </c>
      <c r="F115" s="1" t="s">
        <v>76</v>
      </c>
      <c r="G115" s="1">
        <v>2.44</v>
      </c>
      <c r="H115" s="27">
        <v>2.2999999999999998</v>
      </c>
      <c r="I115" s="28">
        <v>4.5999999999999996</v>
      </c>
      <c r="J115" s="31">
        <f t="shared" si="5"/>
        <v>2.0164229645020559</v>
      </c>
      <c r="K115" s="27">
        <v>5.5048947481419575</v>
      </c>
      <c r="L115" s="31">
        <f t="shared" si="4"/>
        <v>0.96788302296098683</v>
      </c>
    </row>
    <row r="116" spans="1:12" x14ac:dyDescent="0.5">
      <c r="A116" s="1"/>
      <c r="B116" s="1"/>
      <c r="C116" s="1"/>
      <c r="D116" s="15">
        <v>15</v>
      </c>
      <c r="E116" s="26" t="s">
        <v>18</v>
      </c>
      <c r="F116" s="1" t="s">
        <v>76</v>
      </c>
      <c r="G116" s="1">
        <v>2.08</v>
      </c>
      <c r="H116" s="27">
        <v>1.2</v>
      </c>
      <c r="I116" s="28">
        <v>2.1</v>
      </c>
      <c r="J116" s="31">
        <f t="shared" si="5"/>
        <v>0.57297613010464654</v>
      </c>
      <c r="K116" s="27">
        <v>2.2802565099881882</v>
      </c>
      <c r="L116" s="31">
        <f t="shared" si="4"/>
        <v>0.27502854245023034</v>
      </c>
    </row>
    <row r="117" spans="1:12" x14ac:dyDescent="0.5">
      <c r="A117" s="1"/>
      <c r="B117" s="1"/>
      <c r="C117" s="1"/>
      <c r="D117" s="15">
        <v>16</v>
      </c>
      <c r="E117" s="26" t="s">
        <v>18</v>
      </c>
      <c r="F117" s="1" t="s">
        <v>76</v>
      </c>
      <c r="G117" s="1">
        <v>1.84</v>
      </c>
      <c r="H117" s="27">
        <v>1.2</v>
      </c>
      <c r="I117" s="28">
        <v>2.1</v>
      </c>
      <c r="J117" s="31">
        <f t="shared" si="5"/>
        <v>0.57297613010464654</v>
      </c>
      <c r="K117" s="27">
        <v>2.2802565099881882</v>
      </c>
      <c r="L117" s="31">
        <f t="shared" si="4"/>
        <v>0.27502854245023034</v>
      </c>
    </row>
    <row r="118" spans="1:12" x14ac:dyDescent="0.5">
      <c r="A118" s="1"/>
      <c r="B118" s="1"/>
      <c r="C118" s="1"/>
      <c r="D118" s="15">
        <v>17</v>
      </c>
      <c r="E118" s="26" t="s">
        <v>18</v>
      </c>
      <c r="F118" s="1" t="s">
        <v>76</v>
      </c>
      <c r="G118" s="1">
        <v>1.5</v>
      </c>
      <c r="H118" s="27">
        <v>1.3</v>
      </c>
      <c r="I118" s="28">
        <v>2.2000000000000002</v>
      </c>
      <c r="J118" s="31">
        <f t="shared" si="5"/>
        <v>0.66890808210348096</v>
      </c>
      <c r="K118" s="27">
        <v>2.4026599559191562</v>
      </c>
      <c r="L118" s="31">
        <f t="shared" si="4"/>
        <v>0.32107587940967086</v>
      </c>
    </row>
    <row r="119" spans="1:12" x14ac:dyDescent="0.5">
      <c r="A119" s="1"/>
      <c r="B119" s="1"/>
      <c r="C119" s="1"/>
      <c r="D119" s="15">
        <v>18</v>
      </c>
      <c r="E119" s="26" t="s">
        <v>18</v>
      </c>
      <c r="F119" s="1" t="s">
        <v>76</v>
      </c>
      <c r="G119" s="1">
        <v>1.72</v>
      </c>
      <c r="H119" s="27">
        <v>1</v>
      </c>
      <c r="I119" s="28">
        <v>2</v>
      </c>
      <c r="J119" s="31">
        <f t="shared" si="5"/>
        <v>0.40271703432545908</v>
      </c>
      <c r="K119" s="27">
        <v>2.1585739525110696</v>
      </c>
      <c r="L119" s="31">
        <f t="shared" si="4"/>
        <v>0.19330417647622036</v>
      </c>
    </row>
    <row r="120" spans="1:12" x14ac:dyDescent="0.5">
      <c r="A120" s="1"/>
      <c r="B120" s="1"/>
      <c r="C120" s="1"/>
      <c r="D120" s="15">
        <v>19</v>
      </c>
      <c r="E120" s="26" t="s">
        <v>18</v>
      </c>
      <c r="F120" s="1" t="s">
        <v>76</v>
      </c>
      <c r="G120" s="1">
        <v>1.78</v>
      </c>
      <c r="H120" s="27">
        <v>0.9</v>
      </c>
      <c r="I120" s="28">
        <v>2.5</v>
      </c>
      <c r="J120" s="31">
        <f t="shared" si="5"/>
        <v>0.32847703603868122</v>
      </c>
      <c r="K120" s="27">
        <v>2.7739190732730941</v>
      </c>
      <c r="L120" s="31">
        <f t="shared" si="4"/>
        <v>0.15766897729856699</v>
      </c>
    </row>
    <row r="121" spans="1:12" x14ac:dyDescent="0.5">
      <c r="A121" s="1"/>
      <c r="B121" s="1"/>
      <c r="C121" s="1"/>
      <c r="D121" s="15">
        <v>20</v>
      </c>
      <c r="E121" s="26" t="s">
        <v>18</v>
      </c>
      <c r="F121" s="1" t="s">
        <v>76</v>
      </c>
      <c r="G121" s="1">
        <v>1.52</v>
      </c>
      <c r="H121" s="27">
        <v>0.8</v>
      </c>
      <c r="I121" s="28">
        <v>1.7</v>
      </c>
      <c r="J121" s="31">
        <f t="shared" si="5"/>
        <v>0.2615628343618383</v>
      </c>
      <c r="K121" s="27">
        <v>1.7981826567476593</v>
      </c>
      <c r="L121" s="31">
        <f t="shared" si="4"/>
        <v>0.12555016049368239</v>
      </c>
    </row>
    <row r="122" spans="1:12" x14ac:dyDescent="0.5">
      <c r="A122" s="1"/>
      <c r="B122" s="1"/>
      <c r="C122" s="1"/>
      <c r="D122" s="15">
        <v>21</v>
      </c>
      <c r="E122" s="26" t="s">
        <v>18</v>
      </c>
      <c r="F122" s="1" t="s">
        <v>76</v>
      </c>
      <c r="G122" s="1">
        <v>0.9</v>
      </c>
      <c r="H122" s="29">
        <v>1.2</v>
      </c>
      <c r="I122" s="29"/>
      <c r="J122" s="31">
        <f t="shared" si="5"/>
        <v>0.57297613010464654</v>
      </c>
      <c r="K122" s="27" t="e">
        <v>#NUM!</v>
      </c>
      <c r="L122" s="31">
        <f t="shared" si="4"/>
        <v>0.27502854245023034</v>
      </c>
    </row>
    <row r="123" spans="1:12" x14ac:dyDescent="0.5">
      <c r="A123" s="1"/>
      <c r="B123" s="1"/>
      <c r="C123" s="1"/>
      <c r="D123" s="15">
        <v>22</v>
      </c>
      <c r="E123" s="26" t="s">
        <v>18</v>
      </c>
      <c r="F123" s="1" t="s">
        <v>76</v>
      </c>
      <c r="G123" s="1">
        <v>0.85</v>
      </c>
      <c r="H123" s="29">
        <v>1.5</v>
      </c>
      <c r="I123" s="29"/>
      <c r="J123" s="31">
        <f t="shared" si="5"/>
        <v>0.88218667769830295</v>
      </c>
      <c r="K123" s="27" t="e">
        <v>#NUM!</v>
      </c>
      <c r="L123" s="31">
        <f t="shared" si="4"/>
        <v>0.42344960529518538</v>
      </c>
    </row>
    <row r="124" spans="1:12" x14ac:dyDescent="0.5">
      <c r="A124" s="1" t="s">
        <v>77</v>
      </c>
      <c r="B124" s="1" t="s">
        <v>13</v>
      </c>
      <c r="C124" s="1" t="s">
        <v>78</v>
      </c>
      <c r="D124" s="15">
        <v>1</v>
      </c>
      <c r="E124" s="26" t="s">
        <v>18</v>
      </c>
      <c r="F124" s="1" t="s">
        <v>76</v>
      </c>
      <c r="G124" s="1">
        <v>1.52</v>
      </c>
      <c r="H124" s="27">
        <v>0.7</v>
      </c>
      <c r="I124" s="28">
        <v>2</v>
      </c>
      <c r="J124" s="31">
        <f t="shared" si="5"/>
        <v>0.20203174240444594</v>
      </c>
      <c r="K124" s="27">
        <v>2.1585739525110696</v>
      </c>
      <c r="L124" s="31">
        <f t="shared" si="4"/>
        <v>9.6975236354134048E-2</v>
      </c>
    </row>
    <row r="125" spans="1:12" x14ac:dyDescent="0.5">
      <c r="A125" s="1"/>
      <c r="B125" s="1"/>
      <c r="C125" s="1"/>
      <c r="D125" s="15">
        <v>2</v>
      </c>
      <c r="E125" s="26" t="s">
        <v>18</v>
      </c>
      <c r="F125" s="1" t="s">
        <v>76</v>
      </c>
      <c r="G125" s="1">
        <v>1.3</v>
      </c>
      <c r="H125" s="29">
        <v>1.9</v>
      </c>
      <c r="I125" s="29"/>
      <c r="J125" s="31">
        <f t="shared" si="5"/>
        <v>1.3935079933965802</v>
      </c>
      <c r="K125" s="27" t="e">
        <v>#NUM!</v>
      </c>
      <c r="L125" s="31">
        <f t="shared" si="4"/>
        <v>0.66888383683035846</v>
      </c>
    </row>
    <row r="126" spans="1:12" x14ac:dyDescent="0.5">
      <c r="A126" s="1"/>
      <c r="B126" s="1"/>
      <c r="C126" s="1"/>
      <c r="D126" s="15">
        <v>3</v>
      </c>
      <c r="E126" s="26" t="s">
        <v>18</v>
      </c>
      <c r="F126" s="1" t="s">
        <v>76</v>
      </c>
      <c r="G126" s="1">
        <v>1.1000000000000001</v>
      </c>
      <c r="H126" s="29">
        <v>1.2</v>
      </c>
      <c r="I126" s="29"/>
      <c r="J126" s="31">
        <f t="shared" si="5"/>
        <v>0.57297613010464654</v>
      </c>
      <c r="K126" s="27" t="e">
        <v>#NUM!</v>
      </c>
      <c r="L126" s="31">
        <f t="shared" si="4"/>
        <v>0.27502854245023034</v>
      </c>
    </row>
    <row r="127" spans="1:12" x14ac:dyDescent="0.5">
      <c r="A127" s="1"/>
      <c r="B127" s="1"/>
      <c r="C127" s="1"/>
      <c r="D127" s="15">
        <v>4</v>
      </c>
      <c r="E127" s="26" t="s">
        <v>18</v>
      </c>
      <c r="F127" s="1" t="s">
        <v>76</v>
      </c>
      <c r="G127" s="1">
        <v>1.56</v>
      </c>
      <c r="H127" s="27">
        <v>1</v>
      </c>
      <c r="I127" s="28">
        <v>2.5</v>
      </c>
      <c r="J127" s="31">
        <f t="shared" si="5"/>
        <v>0.40271703432545908</v>
      </c>
      <c r="K127" s="27">
        <v>2.7739190732730941</v>
      </c>
      <c r="L127" s="31">
        <f t="shared" si="4"/>
        <v>0.19330417647622036</v>
      </c>
    </row>
    <row r="128" spans="1:12" x14ac:dyDescent="0.5">
      <c r="A128" s="1"/>
      <c r="B128" s="1"/>
      <c r="C128" s="1"/>
      <c r="D128" s="15">
        <v>5</v>
      </c>
      <c r="E128" s="26" t="s">
        <v>18</v>
      </c>
      <c r="F128" s="1" t="s">
        <v>76</v>
      </c>
      <c r="G128" s="1">
        <v>1</v>
      </c>
      <c r="H128" s="29">
        <v>1.7</v>
      </c>
      <c r="I128" s="29"/>
      <c r="J128" s="31">
        <f t="shared" si="5"/>
        <v>1.1237978941419544</v>
      </c>
      <c r="K128" s="27" t="e">
        <v>#NUM!</v>
      </c>
      <c r="L128" s="31">
        <f t="shared" si="4"/>
        <v>0.53942298918813814</v>
      </c>
    </row>
    <row r="129" spans="1:12" x14ac:dyDescent="0.5">
      <c r="A129" s="1"/>
      <c r="B129" s="1"/>
      <c r="C129" s="1"/>
      <c r="D129" s="15">
        <v>6</v>
      </c>
      <c r="E129" s="26" t="s">
        <v>18</v>
      </c>
      <c r="F129" s="1" t="s">
        <v>76</v>
      </c>
      <c r="G129" s="1">
        <v>1.4</v>
      </c>
      <c r="H129" s="29">
        <v>1.6</v>
      </c>
      <c r="I129" s="29"/>
      <c r="J129" s="31">
        <f t="shared" si="5"/>
        <v>0.99946604983076004</v>
      </c>
      <c r="K129" s="27" t="e">
        <v>#NUM!</v>
      </c>
      <c r="L129" s="31">
        <f t="shared" si="4"/>
        <v>0.47974370391876481</v>
      </c>
    </row>
    <row r="130" spans="1:12" x14ac:dyDescent="0.5">
      <c r="A130" s="1"/>
      <c r="B130" s="1"/>
      <c r="C130" s="1"/>
      <c r="D130" s="16">
        <v>7</v>
      </c>
      <c r="E130" s="26" t="s">
        <v>18</v>
      </c>
      <c r="F130" s="1" t="s">
        <v>76</v>
      </c>
      <c r="G130" s="1">
        <v>1.9</v>
      </c>
      <c r="H130" s="27">
        <v>1.2</v>
      </c>
      <c r="I130" s="28">
        <v>1.8</v>
      </c>
      <c r="J130" s="31">
        <f t="shared" ref="J130:J141" si="6">10^(1.934*LOG10(H130)-0.395)</f>
        <v>0.57297613010464654</v>
      </c>
      <c r="K130" s="27">
        <v>1.9175006186505603</v>
      </c>
      <c r="L130" s="31">
        <f t="shared" si="4"/>
        <v>0.27502854245023034</v>
      </c>
    </row>
    <row r="131" spans="1:12" x14ac:dyDescent="0.5">
      <c r="A131" s="1"/>
      <c r="B131" s="1"/>
      <c r="C131" s="1"/>
      <c r="D131" s="16">
        <v>8</v>
      </c>
      <c r="E131" s="26" t="s">
        <v>18</v>
      </c>
      <c r="F131" s="1" t="s">
        <v>76</v>
      </c>
      <c r="G131" s="1">
        <v>1.6</v>
      </c>
      <c r="H131" s="27">
        <v>1.2</v>
      </c>
      <c r="I131" s="28">
        <v>2.1</v>
      </c>
      <c r="J131" s="31">
        <f t="shared" si="6"/>
        <v>0.57297613010464654</v>
      </c>
      <c r="K131" s="27">
        <v>2.2802565099881882</v>
      </c>
      <c r="L131" s="31">
        <f t="shared" ref="L131:L141" si="7">J131*0.48</f>
        <v>0.27502854245023034</v>
      </c>
    </row>
    <row r="132" spans="1:12" x14ac:dyDescent="0.5">
      <c r="A132" s="1"/>
      <c r="B132" s="1"/>
      <c r="C132" s="1"/>
      <c r="D132" s="15">
        <v>10</v>
      </c>
      <c r="E132" s="26" t="s">
        <v>18</v>
      </c>
      <c r="F132" s="1" t="s">
        <v>76</v>
      </c>
      <c r="G132" s="1">
        <v>1.95</v>
      </c>
      <c r="H132" s="27">
        <v>1.5</v>
      </c>
      <c r="I132" s="28">
        <v>2</v>
      </c>
      <c r="J132" s="31">
        <f t="shared" si="6"/>
        <v>0.88218667769830295</v>
      </c>
      <c r="K132" s="27">
        <v>2.1585739525110696</v>
      </c>
      <c r="L132" s="31">
        <f t="shared" si="7"/>
        <v>0.42344960529518538</v>
      </c>
    </row>
    <row r="133" spans="1:12" x14ac:dyDescent="0.5">
      <c r="A133" s="1"/>
      <c r="B133" s="1"/>
      <c r="C133" s="1"/>
      <c r="D133" s="15">
        <v>11</v>
      </c>
      <c r="E133" s="26" t="s">
        <v>18</v>
      </c>
      <c r="F133" s="1" t="s">
        <v>76</v>
      </c>
      <c r="G133" s="1">
        <v>2.1800000000000002</v>
      </c>
      <c r="H133" s="27">
        <v>1.5</v>
      </c>
      <c r="I133" s="28">
        <v>3</v>
      </c>
      <c r="J133" s="31">
        <f t="shared" si="6"/>
        <v>0.88218667769830295</v>
      </c>
      <c r="K133" s="27">
        <v>3.4048149037989419</v>
      </c>
      <c r="L133" s="31">
        <f t="shared" si="7"/>
        <v>0.42344960529518538</v>
      </c>
    </row>
    <row r="134" spans="1:12" x14ac:dyDescent="0.5">
      <c r="A134" s="1"/>
      <c r="B134" s="1"/>
      <c r="C134" s="1"/>
      <c r="D134" s="15">
        <v>12</v>
      </c>
      <c r="E134" s="26" t="s">
        <v>18</v>
      </c>
      <c r="F134" s="1" t="s">
        <v>76</v>
      </c>
      <c r="G134" s="1">
        <v>2.6</v>
      </c>
      <c r="H134" s="27">
        <v>2</v>
      </c>
      <c r="I134" s="28">
        <v>3</v>
      </c>
      <c r="J134" s="31">
        <f t="shared" si="6"/>
        <v>1.5388348443266053</v>
      </c>
      <c r="K134" s="27">
        <v>3.4048149037989419</v>
      </c>
      <c r="L134" s="31">
        <f t="shared" si="7"/>
        <v>0.73864072527677049</v>
      </c>
    </row>
    <row r="135" spans="1:12" x14ac:dyDescent="0.5">
      <c r="A135" s="1"/>
      <c r="B135" s="1"/>
      <c r="C135" s="1"/>
      <c r="D135" s="15">
        <v>13</v>
      </c>
      <c r="E135" s="26" t="s">
        <v>18</v>
      </c>
      <c r="F135" s="1" t="s">
        <v>76</v>
      </c>
      <c r="G135" s="1">
        <v>1.2</v>
      </c>
      <c r="H135" s="29">
        <v>1.2</v>
      </c>
      <c r="I135" s="29"/>
      <c r="J135" s="31">
        <f t="shared" si="6"/>
        <v>0.57297613010464654</v>
      </c>
      <c r="K135" s="27" t="e">
        <v>#NUM!</v>
      </c>
      <c r="L135" s="31">
        <f t="shared" si="7"/>
        <v>0.27502854245023034</v>
      </c>
    </row>
    <row r="136" spans="1:12" x14ac:dyDescent="0.5">
      <c r="A136" s="1"/>
      <c r="B136" s="1"/>
      <c r="C136" s="1"/>
      <c r="D136" s="15">
        <v>14</v>
      </c>
      <c r="E136" s="26" t="s">
        <v>18</v>
      </c>
      <c r="F136" s="1" t="s">
        <v>76</v>
      </c>
      <c r="G136" s="1">
        <v>1.2</v>
      </c>
      <c r="H136" s="29">
        <v>1.1000000000000001</v>
      </c>
      <c r="I136" s="29"/>
      <c r="J136" s="31">
        <f t="shared" si="6"/>
        <v>0.4842319633327975</v>
      </c>
      <c r="K136" s="27" t="e">
        <v>#NUM!</v>
      </c>
      <c r="L136" s="31">
        <f t="shared" si="7"/>
        <v>0.23243134239974278</v>
      </c>
    </row>
    <row r="137" spans="1:12" x14ac:dyDescent="0.5">
      <c r="A137" s="1"/>
      <c r="B137" s="1"/>
      <c r="C137" s="1"/>
      <c r="D137" s="15">
        <v>17</v>
      </c>
      <c r="E137" s="26" t="s">
        <v>18</v>
      </c>
      <c r="F137" s="1" t="s">
        <v>76</v>
      </c>
      <c r="G137" s="1">
        <v>1.56</v>
      </c>
      <c r="H137" s="27">
        <v>0.7</v>
      </c>
      <c r="I137" s="28">
        <v>1.5</v>
      </c>
      <c r="J137" s="31">
        <f t="shared" si="6"/>
        <v>0.20203174240444594</v>
      </c>
      <c r="K137" s="27">
        <v>1.5621969738070201</v>
      </c>
      <c r="L137" s="31">
        <f t="shared" si="7"/>
        <v>9.6975236354134048E-2</v>
      </c>
    </row>
    <row r="138" spans="1:12" x14ac:dyDescent="0.5">
      <c r="A138" s="1"/>
      <c r="B138" s="1"/>
      <c r="C138" s="1"/>
      <c r="D138" s="15">
        <v>18</v>
      </c>
      <c r="E138" s="26" t="s">
        <v>18</v>
      </c>
      <c r="F138" s="1" t="s">
        <v>76</v>
      </c>
      <c r="G138" s="1">
        <v>1.5</v>
      </c>
      <c r="H138" s="27">
        <v>0.5</v>
      </c>
      <c r="I138" s="28">
        <v>1.9</v>
      </c>
      <c r="J138" s="31">
        <f t="shared" si="6"/>
        <v>0.10539208306454968</v>
      </c>
      <c r="K138" s="27">
        <v>2.0376437862894323</v>
      </c>
      <c r="L138" s="31">
        <f t="shared" si="7"/>
        <v>5.0588199870983848E-2</v>
      </c>
    </row>
    <row r="139" spans="1:12" x14ac:dyDescent="0.5">
      <c r="A139" s="1"/>
      <c r="B139" s="1"/>
      <c r="C139" s="1"/>
      <c r="D139" s="15">
        <v>19</v>
      </c>
      <c r="E139" s="26" t="s">
        <v>18</v>
      </c>
      <c r="F139" s="1" t="s">
        <v>76</v>
      </c>
      <c r="G139" s="1">
        <v>1.83</v>
      </c>
      <c r="H139" s="27">
        <v>2</v>
      </c>
      <c r="I139" s="28">
        <v>3.8</v>
      </c>
      <c r="J139" s="31">
        <f t="shared" si="6"/>
        <v>1.5388348443266053</v>
      </c>
      <c r="K139" s="27">
        <v>4.4410532400945453</v>
      </c>
      <c r="L139" s="31">
        <f t="shared" si="7"/>
        <v>0.73864072527677049</v>
      </c>
    </row>
    <row r="140" spans="1:12" x14ac:dyDescent="0.5">
      <c r="A140" s="1"/>
      <c r="B140" s="1"/>
      <c r="C140" s="1"/>
      <c r="D140" s="15">
        <v>20</v>
      </c>
      <c r="E140" s="26" t="s">
        <v>18</v>
      </c>
      <c r="F140" s="1" t="s">
        <v>76</v>
      </c>
      <c r="G140" s="1">
        <v>1.1499999999999999</v>
      </c>
      <c r="H140" s="29">
        <v>2.2000000000000002</v>
      </c>
      <c r="I140" s="29"/>
      <c r="J140" s="31">
        <f t="shared" si="6"/>
        <v>1.8503141272911501</v>
      </c>
      <c r="K140" s="27" t="e">
        <v>#NUM!</v>
      </c>
      <c r="L140" s="31">
        <f t="shared" si="7"/>
        <v>0.88815078109975198</v>
      </c>
    </row>
    <row r="141" spans="1:12" x14ac:dyDescent="0.5">
      <c r="A141" s="1"/>
      <c r="B141" s="1"/>
      <c r="C141" s="1"/>
      <c r="D141" s="15">
        <v>22</v>
      </c>
      <c r="E141" s="26" t="s">
        <v>18</v>
      </c>
      <c r="F141" s="1" t="s">
        <v>76</v>
      </c>
      <c r="G141" s="1">
        <v>1.8</v>
      </c>
      <c r="H141" s="27">
        <v>0.9</v>
      </c>
      <c r="I141" s="28">
        <v>2.2999999999999998</v>
      </c>
      <c r="J141" s="31">
        <f t="shared" si="6"/>
        <v>0.32847703603868122</v>
      </c>
      <c r="K141" s="27">
        <v>2.5257554844107206</v>
      </c>
      <c r="L141" s="31">
        <f t="shared" si="7"/>
        <v>0.15766897729856699</v>
      </c>
    </row>
    <row r="142" spans="1:12" x14ac:dyDescent="0.5">
      <c r="A142" s="1"/>
      <c r="B142" s="1"/>
      <c r="C142" s="1"/>
      <c r="F142" s="1"/>
      <c r="H142" s="27"/>
      <c r="I142" s="27"/>
      <c r="K142" s="27"/>
    </row>
    <row r="143" spans="1:12" x14ac:dyDescent="0.5">
      <c r="A143" s="1"/>
      <c r="B143" s="1"/>
      <c r="C143" s="1"/>
      <c r="F143" s="1"/>
      <c r="H143" s="27"/>
      <c r="I143" s="27"/>
      <c r="K143" s="27"/>
    </row>
    <row r="144" spans="1:12" x14ac:dyDescent="0.5">
      <c r="A144" s="1"/>
      <c r="B144" s="1"/>
      <c r="C144" s="1"/>
      <c r="F144" s="1"/>
      <c r="H144" s="27"/>
      <c r="I144" s="27"/>
      <c r="K144" s="27"/>
    </row>
    <row r="145" spans="1:6" x14ac:dyDescent="0.5">
      <c r="A145" s="1"/>
      <c r="B145" s="1"/>
      <c r="C145" s="1"/>
      <c r="F14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5"/>
  <sheetViews>
    <sheetView workbookViewId="0">
      <pane ySplit="1" topLeftCell="A2" activePane="bottomLeft" state="frozen"/>
      <selection pane="bottomLeft" activeCell="O162" sqref="O162"/>
    </sheetView>
  </sheetViews>
  <sheetFormatPr defaultRowHeight="14.35" x14ac:dyDescent="0.5"/>
  <cols>
    <col min="10" max="10" width="9.1171875" style="31"/>
    <col min="11" max="11" width="9.1171875" style="1"/>
    <col min="12" max="12" width="9.1171875" style="31"/>
  </cols>
  <sheetData>
    <row r="1" spans="1:18" s="24" customFormat="1" ht="43.35" thickBot="1" x14ac:dyDescent="0.55000000000000004">
      <c r="A1" s="22" t="s">
        <v>0</v>
      </c>
      <c r="B1" s="23" t="s">
        <v>1</v>
      </c>
      <c r="C1" s="23" t="s">
        <v>80</v>
      </c>
      <c r="D1" s="23" t="s">
        <v>3</v>
      </c>
      <c r="E1" s="25" t="s">
        <v>16</v>
      </c>
      <c r="F1" s="23" t="s">
        <v>2</v>
      </c>
      <c r="G1" s="23" t="s">
        <v>4</v>
      </c>
      <c r="H1" s="35" t="s">
        <v>5</v>
      </c>
      <c r="I1" s="35" t="s">
        <v>99</v>
      </c>
      <c r="J1" s="35" t="s">
        <v>97</v>
      </c>
      <c r="K1" s="35" t="s">
        <v>98</v>
      </c>
      <c r="L1" s="35"/>
      <c r="M1" s="32" t="s">
        <v>101</v>
      </c>
      <c r="N1" s="32" t="s">
        <v>102</v>
      </c>
      <c r="O1" s="20"/>
      <c r="P1" s="20"/>
      <c r="Q1" s="3"/>
      <c r="R1" s="3"/>
    </row>
    <row r="2" spans="1:18" x14ac:dyDescent="0.5">
      <c r="A2" s="1" t="s">
        <v>12</v>
      </c>
      <c r="B2" s="1" t="s">
        <v>22</v>
      </c>
      <c r="C2" s="1" t="s">
        <v>78</v>
      </c>
      <c r="D2" s="1">
        <v>1</v>
      </c>
      <c r="E2" s="21" t="s">
        <v>17</v>
      </c>
      <c r="F2" s="1" t="s">
        <v>11</v>
      </c>
      <c r="G2" s="1">
        <v>1.65</v>
      </c>
      <c r="H2" s="31">
        <v>0.6</v>
      </c>
      <c r="I2" s="31"/>
      <c r="J2" s="31">
        <f>10^(1.93*LOG10(H2)-0.441)</f>
        <v>0.13515493663054265</v>
      </c>
      <c r="K2" s="31"/>
      <c r="M2">
        <v>0.13515493663054265</v>
      </c>
      <c r="N2">
        <f>0.48*M2</f>
        <v>6.4874369582660463E-2</v>
      </c>
    </row>
    <row r="3" spans="1:18" x14ac:dyDescent="0.5">
      <c r="A3" s="1" t="s">
        <v>12</v>
      </c>
      <c r="B3" s="1" t="s">
        <v>22</v>
      </c>
      <c r="C3" s="1"/>
      <c r="D3" s="1">
        <v>2</v>
      </c>
      <c r="E3" s="21" t="s">
        <v>17</v>
      </c>
      <c r="F3" s="1" t="s">
        <v>11</v>
      </c>
      <c r="G3" s="1">
        <v>2.0499999999999998</v>
      </c>
      <c r="H3" s="31">
        <v>1</v>
      </c>
      <c r="I3" s="31"/>
      <c r="J3" s="31">
        <f t="shared" ref="J3:J66" si="0">10^(1.93*LOG10(H3)-0.441)</f>
        <v>0.3622429984166986</v>
      </c>
      <c r="K3" s="31"/>
      <c r="M3">
        <v>0.3622429984166986</v>
      </c>
      <c r="N3" s="31">
        <f t="shared" ref="N3:N66" si="1">0.48*M3</f>
        <v>0.17387663924001531</v>
      </c>
    </row>
    <row r="4" spans="1:18" x14ac:dyDescent="0.5">
      <c r="A4" s="1" t="s">
        <v>12</v>
      </c>
      <c r="B4" s="1" t="s">
        <v>22</v>
      </c>
      <c r="C4" s="1"/>
      <c r="D4" s="1">
        <v>3</v>
      </c>
      <c r="E4" s="21" t="s">
        <v>17</v>
      </c>
      <c r="F4" s="1" t="s">
        <v>11</v>
      </c>
      <c r="G4" s="1">
        <v>1</v>
      </c>
      <c r="H4" s="31">
        <v>0.7</v>
      </c>
      <c r="I4" s="31"/>
      <c r="J4" s="31">
        <f t="shared" si="0"/>
        <v>0.18198651868429144</v>
      </c>
      <c r="K4" s="31"/>
      <c r="M4">
        <v>0.18198651868429144</v>
      </c>
      <c r="N4" s="31">
        <f t="shared" si="1"/>
        <v>8.7353528968459895E-2</v>
      </c>
    </row>
    <row r="5" spans="1:18" x14ac:dyDescent="0.5">
      <c r="A5" s="1" t="s">
        <v>12</v>
      </c>
      <c r="B5" s="1" t="s">
        <v>22</v>
      </c>
      <c r="C5" s="1"/>
      <c r="D5" s="1">
        <v>4</v>
      </c>
      <c r="E5" s="21" t="s">
        <v>17</v>
      </c>
      <c r="F5" s="1" t="s">
        <v>11</v>
      </c>
      <c r="G5" s="1">
        <v>1.6</v>
      </c>
      <c r="H5" s="31">
        <v>0.7</v>
      </c>
      <c r="I5" s="31"/>
      <c r="J5" s="31">
        <f t="shared" si="0"/>
        <v>0.18198651868429144</v>
      </c>
      <c r="K5" s="31"/>
      <c r="M5">
        <v>0.18198651868429144</v>
      </c>
      <c r="N5" s="31">
        <f t="shared" si="1"/>
        <v>8.7353528968459895E-2</v>
      </c>
    </row>
    <row r="6" spans="1:18" x14ac:dyDescent="0.5">
      <c r="A6" s="1" t="s">
        <v>12</v>
      </c>
      <c r="B6" s="1" t="s">
        <v>22</v>
      </c>
      <c r="C6" s="1"/>
      <c r="D6" s="1">
        <v>5</v>
      </c>
      <c r="E6" s="21" t="s">
        <v>17</v>
      </c>
      <c r="F6" s="1" t="s">
        <v>11</v>
      </c>
      <c r="G6" s="1">
        <v>1.05</v>
      </c>
      <c r="H6" s="31">
        <v>0.7</v>
      </c>
      <c r="I6" s="31"/>
      <c r="J6" s="31">
        <f t="shared" si="0"/>
        <v>0.18198651868429144</v>
      </c>
      <c r="K6" s="31"/>
      <c r="M6">
        <v>0.18198651868429144</v>
      </c>
      <c r="N6" s="31">
        <f t="shared" si="1"/>
        <v>8.7353528968459895E-2</v>
      </c>
    </row>
    <row r="7" spans="1:18" x14ac:dyDescent="0.5">
      <c r="A7" s="1" t="s">
        <v>12</v>
      </c>
      <c r="B7" s="1" t="s">
        <v>22</v>
      </c>
      <c r="C7" s="1"/>
      <c r="D7" s="1">
        <v>6</v>
      </c>
      <c r="E7" s="21" t="s">
        <v>17</v>
      </c>
      <c r="F7" s="1" t="s">
        <v>11</v>
      </c>
      <c r="G7" s="1">
        <v>1.6</v>
      </c>
      <c r="H7" s="31">
        <v>0.8</v>
      </c>
      <c r="I7" s="31"/>
      <c r="J7" s="31">
        <f t="shared" si="0"/>
        <v>0.23548523119338702</v>
      </c>
      <c r="K7" s="31"/>
      <c r="M7">
        <v>0.23548523119338702</v>
      </c>
      <c r="N7" s="31">
        <f t="shared" si="1"/>
        <v>0.11303291097282576</v>
      </c>
    </row>
    <row r="8" spans="1:18" x14ac:dyDescent="0.5">
      <c r="A8" s="1" t="s">
        <v>12</v>
      </c>
      <c r="B8" s="1" t="s">
        <v>22</v>
      </c>
      <c r="C8" s="1"/>
      <c r="D8" s="1">
        <v>7</v>
      </c>
      <c r="E8" s="21" t="s">
        <v>17</v>
      </c>
      <c r="F8" s="1" t="s">
        <v>11</v>
      </c>
      <c r="G8" s="1">
        <v>1.5</v>
      </c>
      <c r="H8" s="31">
        <v>0.8</v>
      </c>
      <c r="I8" s="31"/>
      <c r="J8" s="31">
        <f t="shared" si="0"/>
        <v>0.23548523119338702</v>
      </c>
      <c r="K8" s="31"/>
      <c r="M8">
        <v>0.23548523119338702</v>
      </c>
      <c r="N8" s="31">
        <f t="shared" si="1"/>
        <v>0.11303291097282576</v>
      </c>
    </row>
    <row r="9" spans="1:18" x14ac:dyDescent="0.5">
      <c r="A9" s="1" t="s">
        <v>12</v>
      </c>
      <c r="B9" s="1" t="s">
        <v>22</v>
      </c>
      <c r="C9" s="1"/>
      <c r="D9" s="1">
        <v>8</v>
      </c>
      <c r="E9" s="21" t="s">
        <v>17</v>
      </c>
      <c r="F9" s="1" t="s">
        <v>11</v>
      </c>
      <c r="G9" s="1">
        <v>1.95</v>
      </c>
      <c r="H9" s="31">
        <v>0.95</v>
      </c>
      <c r="I9" s="31"/>
      <c r="J9" s="31">
        <f t="shared" si="0"/>
        <v>0.32810024766202595</v>
      </c>
      <c r="K9" s="31"/>
      <c r="M9">
        <v>0.32810024766202595</v>
      </c>
      <c r="N9" s="31">
        <f t="shared" si="1"/>
        <v>0.15748811887777245</v>
      </c>
    </row>
    <row r="10" spans="1:18" x14ac:dyDescent="0.5">
      <c r="A10" s="1" t="s">
        <v>12</v>
      </c>
      <c r="B10" s="1" t="s">
        <v>22</v>
      </c>
      <c r="C10" s="1"/>
      <c r="D10" s="1">
        <v>9</v>
      </c>
      <c r="E10" s="21" t="s">
        <v>17</v>
      </c>
      <c r="F10" s="1" t="s">
        <v>11</v>
      </c>
      <c r="G10" s="1">
        <v>2.1</v>
      </c>
      <c r="H10" s="31">
        <v>1.2</v>
      </c>
      <c r="I10" s="31"/>
      <c r="J10" s="31">
        <f t="shared" si="0"/>
        <v>0.51501491302990154</v>
      </c>
      <c r="K10" s="31"/>
      <c r="M10">
        <v>0.51501491302990154</v>
      </c>
      <c r="N10" s="31">
        <f t="shared" si="1"/>
        <v>0.24720715825435274</v>
      </c>
    </row>
    <row r="11" spans="1:18" x14ac:dyDescent="0.5">
      <c r="A11" s="1" t="s">
        <v>12</v>
      </c>
      <c r="B11" s="1" t="s">
        <v>22</v>
      </c>
      <c r="C11" s="1"/>
      <c r="D11" s="1">
        <v>10</v>
      </c>
      <c r="E11" s="21" t="s">
        <v>17</v>
      </c>
      <c r="F11" s="1" t="s">
        <v>11</v>
      </c>
      <c r="G11" s="1">
        <v>1.55</v>
      </c>
      <c r="H11" s="31">
        <v>0.6</v>
      </c>
      <c r="I11" s="31"/>
      <c r="J11" s="31">
        <f t="shared" si="0"/>
        <v>0.13515493663054265</v>
      </c>
      <c r="K11" s="31"/>
      <c r="M11">
        <v>0.13515493663054265</v>
      </c>
      <c r="N11" s="31">
        <f t="shared" si="1"/>
        <v>6.4874369582660463E-2</v>
      </c>
    </row>
    <row r="12" spans="1:18" x14ac:dyDescent="0.5">
      <c r="A12" s="1" t="s">
        <v>12</v>
      </c>
      <c r="B12" s="1" t="s">
        <v>22</v>
      </c>
      <c r="C12" s="1"/>
      <c r="D12" s="1">
        <v>11</v>
      </c>
      <c r="E12" s="21" t="s">
        <v>17</v>
      </c>
      <c r="F12" s="1" t="s">
        <v>11</v>
      </c>
      <c r="G12" s="1">
        <v>1.6</v>
      </c>
      <c r="H12" s="31">
        <v>0.8</v>
      </c>
      <c r="I12" s="31"/>
      <c r="J12" s="31">
        <f t="shared" si="0"/>
        <v>0.23548523119338702</v>
      </c>
      <c r="K12" s="31"/>
      <c r="M12">
        <v>0.23548523119338702</v>
      </c>
      <c r="N12" s="31">
        <f t="shared" si="1"/>
        <v>0.11303291097282576</v>
      </c>
    </row>
    <row r="13" spans="1:18" x14ac:dyDescent="0.5">
      <c r="A13" s="1" t="s">
        <v>12</v>
      </c>
      <c r="B13" s="1" t="s">
        <v>22</v>
      </c>
      <c r="C13" s="1"/>
      <c r="D13" s="1">
        <v>12</v>
      </c>
      <c r="E13" s="21" t="s">
        <v>17</v>
      </c>
      <c r="F13" s="1" t="s">
        <v>11</v>
      </c>
      <c r="G13" s="1">
        <v>1.75</v>
      </c>
      <c r="H13" s="31">
        <v>0.7</v>
      </c>
      <c r="I13" s="31"/>
      <c r="J13" s="31">
        <f t="shared" si="0"/>
        <v>0.18198651868429144</v>
      </c>
      <c r="K13" s="31"/>
      <c r="M13">
        <v>0.18198651868429144</v>
      </c>
      <c r="N13" s="31">
        <f t="shared" si="1"/>
        <v>8.7353528968459895E-2</v>
      </c>
    </row>
    <row r="14" spans="1:18" x14ac:dyDescent="0.5">
      <c r="A14" s="1" t="s">
        <v>12</v>
      </c>
      <c r="B14" s="1" t="s">
        <v>22</v>
      </c>
      <c r="D14" s="1">
        <v>16</v>
      </c>
      <c r="E14" s="21" t="s">
        <v>17</v>
      </c>
      <c r="F14" s="1" t="s">
        <v>11</v>
      </c>
      <c r="G14" s="1">
        <v>1.4</v>
      </c>
      <c r="H14" s="31">
        <v>1.2</v>
      </c>
      <c r="I14" s="31"/>
      <c r="J14" s="31">
        <f t="shared" si="0"/>
        <v>0.51501491302990154</v>
      </c>
      <c r="K14" s="31"/>
      <c r="M14">
        <v>0.51501491302990154</v>
      </c>
      <c r="N14" s="31">
        <f t="shared" si="1"/>
        <v>0.24720715825435274</v>
      </c>
    </row>
    <row r="15" spans="1:18" x14ac:dyDescent="0.5">
      <c r="A15" s="1" t="s">
        <v>12</v>
      </c>
      <c r="B15" s="1" t="s">
        <v>22</v>
      </c>
      <c r="D15" s="1">
        <v>17</v>
      </c>
      <c r="E15" s="21" t="s">
        <v>17</v>
      </c>
      <c r="F15" s="1" t="s">
        <v>11</v>
      </c>
      <c r="G15" s="1">
        <v>1.7</v>
      </c>
      <c r="H15" s="31">
        <v>1</v>
      </c>
      <c r="I15" s="31"/>
      <c r="J15" s="31">
        <f t="shared" si="0"/>
        <v>0.3622429984166986</v>
      </c>
      <c r="K15" s="31"/>
      <c r="M15">
        <v>0.3622429984166986</v>
      </c>
      <c r="N15" s="31">
        <f t="shared" si="1"/>
        <v>0.17387663924001531</v>
      </c>
    </row>
    <row r="16" spans="1:18" x14ac:dyDescent="0.5">
      <c r="A16" s="1" t="s">
        <v>12</v>
      </c>
      <c r="B16" s="1" t="s">
        <v>22</v>
      </c>
      <c r="D16" s="1">
        <v>18</v>
      </c>
      <c r="E16" s="21" t="s">
        <v>17</v>
      </c>
      <c r="F16" s="1" t="s">
        <v>11</v>
      </c>
      <c r="G16" s="1">
        <v>1.55</v>
      </c>
      <c r="H16" s="31">
        <v>0.6</v>
      </c>
      <c r="I16" s="31"/>
      <c r="J16" s="31">
        <f t="shared" si="0"/>
        <v>0.13515493663054265</v>
      </c>
      <c r="K16" s="31"/>
      <c r="M16">
        <v>0.13515493663054265</v>
      </c>
      <c r="N16" s="31">
        <f t="shared" si="1"/>
        <v>6.4874369582660463E-2</v>
      </c>
    </row>
    <row r="17" spans="1:14" x14ac:dyDescent="0.5">
      <c r="A17" s="1" t="s">
        <v>12</v>
      </c>
      <c r="B17" s="1" t="s">
        <v>22</v>
      </c>
      <c r="D17" s="1">
        <v>21</v>
      </c>
      <c r="E17" s="21" t="s">
        <v>17</v>
      </c>
      <c r="F17" s="1" t="s">
        <v>11</v>
      </c>
      <c r="G17" s="1">
        <v>1.9</v>
      </c>
      <c r="H17" s="31">
        <v>1.1000000000000001</v>
      </c>
      <c r="I17" s="31"/>
      <c r="J17" s="31">
        <f t="shared" si="0"/>
        <v>0.43539945627006038</v>
      </c>
      <c r="M17">
        <v>0.43539945627006038</v>
      </c>
      <c r="N17" s="31">
        <f t="shared" si="1"/>
        <v>0.20899173900962897</v>
      </c>
    </row>
    <row r="18" spans="1:14" x14ac:dyDescent="0.5">
      <c r="A18" s="1" t="s">
        <v>12</v>
      </c>
      <c r="B18" s="1" t="s">
        <v>22</v>
      </c>
      <c r="D18" s="1">
        <v>24</v>
      </c>
      <c r="E18" s="21" t="s">
        <v>17</v>
      </c>
      <c r="F18" s="1" t="s">
        <v>11</v>
      </c>
      <c r="G18" s="1">
        <v>1.3</v>
      </c>
      <c r="H18" s="31">
        <v>0.6</v>
      </c>
      <c r="I18" s="31"/>
      <c r="J18" s="31">
        <f t="shared" si="0"/>
        <v>0.13515493663054265</v>
      </c>
      <c r="M18">
        <v>0.13515493663054265</v>
      </c>
      <c r="N18" s="31">
        <f t="shared" si="1"/>
        <v>6.4874369582660463E-2</v>
      </c>
    </row>
    <row r="19" spans="1:14" x14ac:dyDescent="0.5">
      <c r="A19" s="1" t="s">
        <v>27</v>
      </c>
      <c r="B19" s="1" t="s">
        <v>23</v>
      </c>
      <c r="C19" s="1" t="s">
        <v>79</v>
      </c>
      <c r="D19" s="1">
        <v>1</v>
      </c>
      <c r="E19" s="21" t="s">
        <v>17</v>
      </c>
      <c r="F19" s="1" t="s">
        <v>95</v>
      </c>
      <c r="G19" s="1">
        <v>7.5</v>
      </c>
      <c r="H19" s="31">
        <v>5.7</v>
      </c>
      <c r="I19" s="31"/>
      <c r="J19" s="31">
        <f t="shared" si="0"/>
        <v>10.419298289839118</v>
      </c>
      <c r="M19">
        <v>10.419298289839118</v>
      </c>
      <c r="N19" s="31">
        <f t="shared" si="1"/>
        <v>5.001263179122776</v>
      </c>
    </row>
    <row r="20" spans="1:14" x14ac:dyDescent="0.5">
      <c r="A20" s="1" t="s">
        <v>27</v>
      </c>
      <c r="B20" s="1"/>
      <c r="C20" s="1"/>
      <c r="D20" s="1">
        <v>2</v>
      </c>
      <c r="E20" s="21" t="s">
        <v>17</v>
      </c>
      <c r="F20" s="1" t="s">
        <v>95</v>
      </c>
      <c r="G20" s="1">
        <v>4.5999999999999996</v>
      </c>
      <c r="H20" s="31">
        <v>3.1</v>
      </c>
      <c r="I20" s="31"/>
      <c r="J20" s="31">
        <f t="shared" si="0"/>
        <v>3.2160890775215707</v>
      </c>
      <c r="M20">
        <v>3.2160890775215707</v>
      </c>
      <c r="N20" s="31">
        <f t="shared" si="1"/>
        <v>1.5437227572103538</v>
      </c>
    </row>
    <row r="21" spans="1:14" x14ac:dyDescent="0.5">
      <c r="A21" s="1" t="s">
        <v>27</v>
      </c>
      <c r="B21" s="1"/>
      <c r="C21" s="1"/>
      <c r="D21" s="1">
        <v>3</v>
      </c>
      <c r="E21" s="21" t="s">
        <v>17</v>
      </c>
      <c r="F21" s="1" t="s">
        <v>95</v>
      </c>
      <c r="G21" s="1">
        <v>6</v>
      </c>
      <c r="H21" s="31">
        <v>5.9</v>
      </c>
      <c r="I21" s="31"/>
      <c r="J21" s="31">
        <f t="shared" si="0"/>
        <v>11.13638873845432</v>
      </c>
      <c r="M21">
        <v>11.13638873845432</v>
      </c>
      <c r="N21" s="31">
        <f t="shared" si="1"/>
        <v>5.345466594458073</v>
      </c>
    </row>
    <row r="22" spans="1:14" x14ac:dyDescent="0.5">
      <c r="A22" s="1" t="s">
        <v>27</v>
      </c>
      <c r="B22" s="1"/>
      <c r="C22" s="1"/>
      <c r="D22" s="1">
        <v>4</v>
      </c>
      <c r="E22" s="21" t="s">
        <v>17</v>
      </c>
      <c r="F22" s="1" t="s">
        <v>95</v>
      </c>
      <c r="G22" s="1">
        <v>6</v>
      </c>
      <c r="H22" s="31">
        <v>5.7</v>
      </c>
      <c r="I22" s="31"/>
      <c r="J22" s="31">
        <f t="shared" si="0"/>
        <v>10.419298289839118</v>
      </c>
      <c r="M22">
        <v>10.419298289839118</v>
      </c>
      <c r="N22" s="31">
        <f t="shared" si="1"/>
        <v>5.001263179122776</v>
      </c>
    </row>
    <row r="23" spans="1:14" x14ac:dyDescent="0.5">
      <c r="A23" s="1" t="s">
        <v>27</v>
      </c>
      <c r="B23" s="1"/>
      <c r="C23" s="1"/>
      <c r="D23" s="1">
        <v>5</v>
      </c>
      <c r="E23" s="21" t="s">
        <v>17</v>
      </c>
      <c r="F23" s="1" t="s">
        <v>95</v>
      </c>
      <c r="G23" s="1">
        <v>7</v>
      </c>
      <c r="H23" s="31">
        <v>4.0999999999999996</v>
      </c>
      <c r="I23" s="31"/>
      <c r="J23" s="31">
        <f t="shared" si="0"/>
        <v>5.5166171277491003</v>
      </c>
      <c r="M23">
        <v>5.5166171277491003</v>
      </c>
      <c r="N23" s="31">
        <f t="shared" si="1"/>
        <v>2.6479762213195679</v>
      </c>
    </row>
    <row r="24" spans="1:14" x14ac:dyDescent="0.5">
      <c r="A24" s="1" t="s">
        <v>27</v>
      </c>
      <c r="B24" s="1"/>
      <c r="C24" s="1"/>
      <c r="D24" s="1">
        <v>6</v>
      </c>
      <c r="E24" s="21" t="s">
        <v>17</v>
      </c>
      <c r="F24" s="1" t="s">
        <v>95</v>
      </c>
      <c r="G24" s="1">
        <v>6.5</v>
      </c>
      <c r="H24" s="31">
        <v>4.3</v>
      </c>
      <c r="I24" s="31"/>
      <c r="J24" s="31">
        <f t="shared" si="0"/>
        <v>6.0477540263250882</v>
      </c>
      <c r="M24">
        <v>6.0477540263250882</v>
      </c>
      <c r="N24" s="31">
        <f t="shared" si="1"/>
        <v>2.9029219326360423</v>
      </c>
    </row>
    <row r="25" spans="1:14" x14ac:dyDescent="0.5">
      <c r="A25" s="1" t="s">
        <v>27</v>
      </c>
      <c r="B25" s="1"/>
      <c r="C25" s="1"/>
      <c r="D25" s="1">
        <v>7</v>
      </c>
      <c r="E25" s="21" t="s">
        <v>17</v>
      </c>
      <c r="F25" s="1" t="s">
        <v>95</v>
      </c>
      <c r="G25" s="1">
        <v>2.5</v>
      </c>
      <c r="H25" s="31">
        <v>1.8</v>
      </c>
      <c r="I25" s="31"/>
      <c r="J25" s="31">
        <f t="shared" si="0"/>
        <v>1.1263566691593259</v>
      </c>
      <c r="M25">
        <v>1.1263566691593259</v>
      </c>
      <c r="N25" s="31">
        <f t="shared" si="1"/>
        <v>0.54065120119647636</v>
      </c>
    </row>
    <row r="26" spans="1:14" x14ac:dyDescent="0.5">
      <c r="A26" s="1" t="s">
        <v>27</v>
      </c>
      <c r="B26" s="1"/>
      <c r="C26" s="1"/>
      <c r="D26" s="1">
        <v>8</v>
      </c>
      <c r="E26" s="21" t="s">
        <v>17</v>
      </c>
      <c r="F26" s="1" t="s">
        <v>95</v>
      </c>
      <c r="G26" s="1">
        <v>6.5</v>
      </c>
      <c r="H26" s="31">
        <v>6.7</v>
      </c>
      <c r="I26" s="31"/>
      <c r="J26" s="31">
        <f t="shared" si="0"/>
        <v>14.233915038341717</v>
      </c>
      <c r="M26">
        <v>14.233915038341717</v>
      </c>
      <c r="N26" s="31">
        <f t="shared" si="1"/>
        <v>6.8322792184040235</v>
      </c>
    </row>
    <row r="27" spans="1:14" x14ac:dyDescent="0.5">
      <c r="A27" s="1" t="s">
        <v>27</v>
      </c>
      <c r="B27" s="1"/>
      <c r="C27" s="1"/>
      <c r="D27" s="1">
        <v>9</v>
      </c>
      <c r="E27" s="21" t="s">
        <v>17</v>
      </c>
      <c r="F27" s="1" t="s">
        <v>95</v>
      </c>
      <c r="G27" s="1">
        <v>4.5</v>
      </c>
      <c r="H27" s="31">
        <v>4</v>
      </c>
      <c r="I27" s="31"/>
      <c r="J27" s="31">
        <f t="shared" si="0"/>
        <v>5.2598793590828468</v>
      </c>
      <c r="M27">
        <v>5.2598793590828468</v>
      </c>
      <c r="N27" s="31">
        <f t="shared" si="1"/>
        <v>2.5247420923597663</v>
      </c>
    </row>
    <row r="28" spans="1:14" x14ac:dyDescent="0.5">
      <c r="A28" s="1" t="s">
        <v>27</v>
      </c>
      <c r="B28" s="1"/>
      <c r="C28" s="1"/>
      <c r="D28" s="1">
        <v>10</v>
      </c>
      <c r="E28" s="21" t="s">
        <v>17</v>
      </c>
      <c r="F28" s="1" t="s">
        <v>95</v>
      </c>
      <c r="G28" s="1">
        <v>7</v>
      </c>
      <c r="H28" s="31">
        <v>5.6</v>
      </c>
      <c r="I28" s="31"/>
      <c r="J28" s="31">
        <f t="shared" si="0"/>
        <v>10.069383743915157</v>
      </c>
      <c r="M28">
        <v>10.069383743915157</v>
      </c>
      <c r="N28" s="31">
        <f t="shared" si="1"/>
        <v>4.8333041970792756</v>
      </c>
    </row>
    <row r="29" spans="1:14" x14ac:dyDescent="0.5">
      <c r="A29" s="1" t="s">
        <v>27</v>
      </c>
      <c r="B29" s="1"/>
      <c r="C29" s="1"/>
      <c r="D29" s="1">
        <v>11</v>
      </c>
      <c r="E29" s="21" t="s">
        <v>17</v>
      </c>
      <c r="F29" s="1" t="s">
        <v>95</v>
      </c>
      <c r="G29" s="1">
        <v>3.2</v>
      </c>
      <c r="H29" s="31">
        <v>3.4</v>
      </c>
      <c r="I29" s="31"/>
      <c r="J29" s="31">
        <f t="shared" si="0"/>
        <v>3.8437427139774383</v>
      </c>
      <c r="M29">
        <v>3.8437427139774383</v>
      </c>
      <c r="N29" s="31">
        <f t="shared" si="1"/>
        <v>1.8449965027091704</v>
      </c>
    </row>
    <row r="30" spans="1:14" x14ac:dyDescent="0.5">
      <c r="A30" s="1" t="s">
        <v>27</v>
      </c>
      <c r="B30" s="1" t="s">
        <v>13</v>
      </c>
      <c r="C30" s="1" t="s">
        <v>79</v>
      </c>
      <c r="D30" s="1">
        <v>1</v>
      </c>
      <c r="E30" s="21" t="s">
        <v>17</v>
      </c>
      <c r="F30" s="1" t="s">
        <v>95</v>
      </c>
      <c r="G30" s="1">
        <v>8</v>
      </c>
      <c r="H30" s="31">
        <v>6.5</v>
      </c>
      <c r="I30" s="31"/>
      <c r="J30" s="31">
        <f t="shared" si="0"/>
        <v>13.42526226013489</v>
      </c>
      <c r="M30">
        <v>13.42526226013489</v>
      </c>
      <c r="N30" s="31">
        <f t="shared" si="1"/>
        <v>6.4441258848647465</v>
      </c>
    </row>
    <row r="31" spans="1:14" x14ac:dyDescent="0.5">
      <c r="A31" s="1" t="s">
        <v>27</v>
      </c>
      <c r="B31" s="1"/>
      <c r="C31" s="1"/>
      <c r="D31" s="1">
        <v>2</v>
      </c>
      <c r="E31" s="21" t="s">
        <v>17</v>
      </c>
      <c r="F31" s="1" t="s">
        <v>95</v>
      </c>
      <c r="G31" s="1">
        <v>3.2</v>
      </c>
      <c r="H31" s="31">
        <v>2.5</v>
      </c>
      <c r="I31" s="31"/>
      <c r="J31" s="31">
        <f t="shared" si="0"/>
        <v>2.1233628597430529</v>
      </c>
      <c r="M31">
        <v>2.1233628597430529</v>
      </c>
      <c r="N31" s="31">
        <f t="shared" si="1"/>
        <v>1.0192141726766655</v>
      </c>
    </row>
    <row r="32" spans="1:14" x14ac:dyDescent="0.5">
      <c r="A32" s="1" t="s">
        <v>27</v>
      </c>
      <c r="B32" s="1"/>
      <c r="C32" s="1"/>
      <c r="D32" s="1">
        <v>3</v>
      </c>
      <c r="E32" s="21" t="s">
        <v>17</v>
      </c>
      <c r="F32" s="1" t="s">
        <v>95</v>
      </c>
      <c r="G32" s="1">
        <v>7.5</v>
      </c>
      <c r="H32" s="31">
        <v>7</v>
      </c>
      <c r="I32" s="31"/>
      <c r="J32" s="31">
        <f t="shared" si="0"/>
        <v>15.489564849222795</v>
      </c>
      <c r="M32">
        <v>15.489564849222795</v>
      </c>
      <c r="N32" s="31">
        <f t="shared" si="1"/>
        <v>7.4349911276269411</v>
      </c>
    </row>
    <row r="33" spans="1:14" x14ac:dyDescent="0.5">
      <c r="A33" s="1" t="s">
        <v>27</v>
      </c>
      <c r="B33" s="1"/>
      <c r="C33" s="1"/>
      <c r="D33" s="1">
        <v>4</v>
      </c>
      <c r="E33" s="21" t="s">
        <v>17</v>
      </c>
      <c r="F33" s="1" t="s">
        <v>95</v>
      </c>
      <c r="G33" s="1">
        <v>1.4</v>
      </c>
      <c r="H33" s="31">
        <v>0.5</v>
      </c>
      <c r="I33" s="31"/>
      <c r="J33" s="31">
        <f t="shared" si="0"/>
        <v>9.5063129740913216E-2</v>
      </c>
      <c r="M33">
        <v>9.5063129740913216E-2</v>
      </c>
      <c r="N33" s="31">
        <f t="shared" si="1"/>
        <v>4.5630302275638343E-2</v>
      </c>
    </row>
    <row r="34" spans="1:14" x14ac:dyDescent="0.5">
      <c r="A34" s="1" t="s">
        <v>27</v>
      </c>
      <c r="B34" s="1"/>
      <c r="C34" s="1"/>
      <c r="D34" s="1">
        <v>5</v>
      </c>
      <c r="E34" s="21" t="s">
        <v>17</v>
      </c>
      <c r="F34" s="1" t="s">
        <v>95</v>
      </c>
      <c r="G34" s="1">
        <v>2</v>
      </c>
      <c r="H34" s="31">
        <v>2.1</v>
      </c>
      <c r="I34" s="31"/>
      <c r="J34" s="31">
        <f t="shared" si="0"/>
        <v>1.5166425594758306</v>
      </c>
      <c r="M34">
        <v>1.5166425594758306</v>
      </c>
      <c r="N34" s="31">
        <f t="shared" si="1"/>
        <v>0.72798842854839863</v>
      </c>
    </row>
    <row r="35" spans="1:14" x14ac:dyDescent="0.5">
      <c r="A35" s="1" t="s">
        <v>27</v>
      </c>
      <c r="B35" s="1"/>
      <c r="C35" s="1"/>
      <c r="D35" s="1">
        <v>6</v>
      </c>
      <c r="E35" s="21" t="s">
        <v>17</v>
      </c>
      <c r="F35" s="1" t="s">
        <v>95</v>
      </c>
      <c r="G35" s="1">
        <v>1.8</v>
      </c>
      <c r="H35" s="31">
        <v>2</v>
      </c>
      <c r="I35" s="31"/>
      <c r="J35" s="31">
        <f t="shared" si="0"/>
        <v>1.3803457792684677</v>
      </c>
      <c r="M35">
        <v>1.3803457792684677</v>
      </c>
      <c r="N35" s="31">
        <f t="shared" si="1"/>
        <v>0.66256597404886441</v>
      </c>
    </row>
    <row r="36" spans="1:14" x14ac:dyDescent="0.5">
      <c r="A36" s="1" t="s">
        <v>27</v>
      </c>
      <c r="B36" s="1"/>
      <c r="C36" s="1"/>
      <c r="D36" s="1">
        <v>7</v>
      </c>
      <c r="E36" s="21" t="s">
        <v>17</v>
      </c>
      <c r="F36" s="1" t="s">
        <v>95</v>
      </c>
      <c r="G36" s="1">
        <v>2.1</v>
      </c>
      <c r="H36" s="31">
        <v>2.2999999999999998</v>
      </c>
      <c r="I36" s="31"/>
      <c r="J36" s="31">
        <f t="shared" si="0"/>
        <v>1.807734820714999</v>
      </c>
      <c r="M36">
        <v>1.807734820714999</v>
      </c>
      <c r="N36" s="31">
        <f t="shared" si="1"/>
        <v>0.86771271394319949</v>
      </c>
    </row>
    <row r="37" spans="1:14" x14ac:dyDescent="0.5">
      <c r="A37" s="1" t="s">
        <v>27</v>
      </c>
      <c r="B37" s="1"/>
      <c r="C37" s="1"/>
      <c r="D37" s="1">
        <v>8</v>
      </c>
      <c r="E37" s="21" t="s">
        <v>17</v>
      </c>
      <c r="F37" s="1" t="s">
        <v>95</v>
      </c>
      <c r="G37" s="1">
        <v>3.5</v>
      </c>
      <c r="H37" s="31">
        <v>3.3</v>
      </c>
      <c r="I37" s="31"/>
      <c r="J37" s="31">
        <f t="shared" si="0"/>
        <v>3.6285399079333454</v>
      </c>
      <c r="M37">
        <v>3.6285399079333454</v>
      </c>
      <c r="N37" s="31">
        <f t="shared" si="1"/>
        <v>1.7416991558080057</v>
      </c>
    </row>
    <row r="38" spans="1:14" x14ac:dyDescent="0.5">
      <c r="A38" s="1" t="s">
        <v>27</v>
      </c>
      <c r="B38" s="1"/>
      <c r="C38" s="1"/>
      <c r="D38" s="1">
        <v>9</v>
      </c>
      <c r="E38" s="21" t="s">
        <v>17</v>
      </c>
      <c r="F38" s="1" t="s">
        <v>95</v>
      </c>
      <c r="G38" s="1">
        <v>7</v>
      </c>
      <c r="H38" s="31">
        <v>6.3</v>
      </c>
      <c r="I38" s="31"/>
      <c r="J38" s="31">
        <f t="shared" si="0"/>
        <v>12.639423347636926</v>
      </c>
      <c r="M38">
        <v>12.639423347636926</v>
      </c>
      <c r="N38" s="31">
        <f t="shared" si="1"/>
        <v>6.0669232068657246</v>
      </c>
    </row>
    <row r="39" spans="1:14" x14ac:dyDescent="0.5">
      <c r="A39" s="1" t="s">
        <v>27</v>
      </c>
      <c r="B39" s="1"/>
      <c r="C39" s="1"/>
      <c r="D39" s="1">
        <v>10</v>
      </c>
      <c r="E39" s="21" t="s">
        <v>17</v>
      </c>
      <c r="F39" s="1" t="s">
        <v>95</v>
      </c>
      <c r="G39" s="1">
        <v>3.5</v>
      </c>
      <c r="H39" s="31">
        <v>4</v>
      </c>
      <c r="I39" s="31"/>
      <c r="J39" s="31">
        <f t="shared" si="0"/>
        <v>5.2598793590828468</v>
      </c>
      <c r="M39">
        <v>5.2598793590828468</v>
      </c>
      <c r="N39" s="31">
        <f t="shared" si="1"/>
        <v>2.5247420923597663</v>
      </c>
    </row>
    <row r="40" spans="1:14" x14ac:dyDescent="0.5">
      <c r="A40" s="1" t="s">
        <v>27</v>
      </c>
      <c r="B40" s="1"/>
      <c r="C40" s="1"/>
      <c r="D40" s="1">
        <v>11</v>
      </c>
      <c r="E40" s="21" t="s">
        <v>17</v>
      </c>
      <c r="F40" s="1" t="s">
        <v>95</v>
      </c>
      <c r="G40" s="1">
        <v>6.5</v>
      </c>
      <c r="H40" s="31">
        <v>6.4</v>
      </c>
      <c r="I40" s="31"/>
      <c r="J40" s="31">
        <f t="shared" si="0"/>
        <v>13.029487986548691</v>
      </c>
      <c r="M40">
        <v>13.029487986548691</v>
      </c>
      <c r="N40" s="31">
        <f t="shared" si="1"/>
        <v>6.254154233543372</v>
      </c>
    </row>
    <row r="41" spans="1:14" x14ac:dyDescent="0.5">
      <c r="A41" s="1" t="s">
        <v>27</v>
      </c>
      <c r="B41" s="1"/>
      <c r="C41" s="1"/>
      <c r="D41" s="1">
        <v>12</v>
      </c>
      <c r="E41" s="21" t="s">
        <v>17</v>
      </c>
      <c r="F41" s="1" t="s">
        <v>95</v>
      </c>
      <c r="G41" s="1">
        <v>6</v>
      </c>
      <c r="H41" s="31">
        <v>6.3</v>
      </c>
      <c r="I41" s="31"/>
      <c r="J41" s="31">
        <f t="shared" si="0"/>
        <v>12.639423347636926</v>
      </c>
      <c r="M41">
        <v>12.639423347636926</v>
      </c>
      <c r="N41" s="31">
        <f t="shared" si="1"/>
        <v>6.0669232068657246</v>
      </c>
    </row>
    <row r="42" spans="1:14" x14ac:dyDescent="0.5">
      <c r="A42" s="1" t="s">
        <v>27</v>
      </c>
      <c r="B42" s="1"/>
      <c r="C42" s="1"/>
      <c r="D42" s="1">
        <v>13</v>
      </c>
      <c r="E42" s="21" t="s">
        <v>17</v>
      </c>
      <c r="F42" s="1" t="s">
        <v>95</v>
      </c>
      <c r="G42" s="1">
        <v>5.4</v>
      </c>
      <c r="H42" s="31">
        <v>4.8</v>
      </c>
      <c r="I42" s="31"/>
      <c r="J42" s="31">
        <f t="shared" si="0"/>
        <v>7.4781743815781976</v>
      </c>
      <c r="M42">
        <v>7.4781743815781976</v>
      </c>
      <c r="N42" s="31">
        <f t="shared" si="1"/>
        <v>3.5895237031575347</v>
      </c>
    </row>
    <row r="43" spans="1:14" x14ac:dyDescent="0.5">
      <c r="A43" s="1" t="s">
        <v>27</v>
      </c>
      <c r="B43" s="1"/>
      <c r="C43" s="1"/>
      <c r="D43" s="1">
        <v>14</v>
      </c>
      <c r="E43" s="21" t="s">
        <v>17</v>
      </c>
      <c r="F43" s="1" t="s">
        <v>95</v>
      </c>
      <c r="G43" s="1">
        <v>8.1999999999999993</v>
      </c>
      <c r="H43" s="31">
        <v>6.7</v>
      </c>
      <c r="I43" s="31"/>
      <c r="J43" s="31">
        <f t="shared" si="0"/>
        <v>14.233915038341717</v>
      </c>
      <c r="M43">
        <v>14.233915038341717</v>
      </c>
      <c r="N43" s="31">
        <f t="shared" si="1"/>
        <v>6.8322792184040235</v>
      </c>
    </row>
    <row r="44" spans="1:14" x14ac:dyDescent="0.5">
      <c r="A44" s="1" t="s">
        <v>27</v>
      </c>
      <c r="B44" s="1" t="s">
        <v>22</v>
      </c>
      <c r="C44" s="1" t="s">
        <v>79</v>
      </c>
      <c r="D44" s="1">
        <v>1</v>
      </c>
      <c r="E44" s="21" t="s">
        <v>17</v>
      </c>
      <c r="F44" s="1" t="s">
        <v>95</v>
      </c>
      <c r="G44" s="1">
        <v>7</v>
      </c>
      <c r="H44" s="31">
        <v>8.4</v>
      </c>
      <c r="I44" s="31"/>
      <c r="J44" s="31">
        <f t="shared" si="0"/>
        <v>22.02211479189701</v>
      </c>
      <c r="M44">
        <v>22.02211479189701</v>
      </c>
      <c r="N44" s="31">
        <f t="shared" si="1"/>
        <v>10.570615100110565</v>
      </c>
    </row>
    <row r="45" spans="1:14" x14ac:dyDescent="0.5">
      <c r="A45" s="1" t="s">
        <v>27</v>
      </c>
      <c r="B45" s="1"/>
      <c r="C45" s="1"/>
      <c r="D45" s="1">
        <v>2</v>
      </c>
      <c r="E45" s="21" t="s">
        <v>17</v>
      </c>
      <c r="F45" s="1" t="s">
        <v>95</v>
      </c>
      <c r="G45" s="1">
        <v>3.4</v>
      </c>
      <c r="H45" s="31">
        <v>1.5</v>
      </c>
      <c r="I45" s="31"/>
      <c r="J45" s="31">
        <f t="shared" si="0"/>
        <v>0.79223883969206599</v>
      </c>
      <c r="M45">
        <v>0.79223883969206599</v>
      </c>
      <c r="N45" s="31">
        <f t="shared" si="1"/>
        <v>0.38027464305219166</v>
      </c>
    </row>
    <row r="46" spans="1:14" x14ac:dyDescent="0.5">
      <c r="A46" s="1" t="s">
        <v>27</v>
      </c>
      <c r="B46" s="1"/>
      <c r="C46" s="1"/>
      <c r="D46" s="1">
        <v>3</v>
      </c>
      <c r="E46" s="21" t="s">
        <v>17</v>
      </c>
      <c r="F46" s="1" t="s">
        <v>95</v>
      </c>
      <c r="G46" s="1">
        <v>4</v>
      </c>
      <c r="H46" s="31">
        <v>4</v>
      </c>
      <c r="I46" s="31"/>
      <c r="J46" s="31">
        <f t="shared" si="0"/>
        <v>5.2598793590828468</v>
      </c>
      <c r="M46">
        <v>5.2598793590828468</v>
      </c>
      <c r="N46" s="31">
        <f t="shared" si="1"/>
        <v>2.5247420923597663</v>
      </c>
    </row>
    <row r="47" spans="1:14" x14ac:dyDescent="0.5">
      <c r="A47" s="1" t="s">
        <v>27</v>
      </c>
      <c r="B47" s="1"/>
      <c r="C47" s="1"/>
      <c r="D47" s="1">
        <v>4</v>
      </c>
      <c r="E47" s="21" t="s">
        <v>17</v>
      </c>
      <c r="F47" s="1" t="s">
        <v>95</v>
      </c>
      <c r="G47" s="1">
        <v>3.4</v>
      </c>
      <c r="H47" s="31">
        <v>2.7</v>
      </c>
      <c r="I47" s="31"/>
      <c r="J47" s="31">
        <f t="shared" si="0"/>
        <v>2.4633837080481435</v>
      </c>
      <c r="M47">
        <v>2.4633837080481435</v>
      </c>
      <c r="N47" s="31">
        <f t="shared" si="1"/>
        <v>1.1824241798631088</v>
      </c>
    </row>
    <row r="48" spans="1:14" x14ac:dyDescent="0.5">
      <c r="A48" s="1" t="s">
        <v>27</v>
      </c>
      <c r="B48" s="1"/>
      <c r="C48" s="1"/>
      <c r="D48" s="1">
        <v>5</v>
      </c>
      <c r="E48" s="21" t="s">
        <v>17</v>
      </c>
      <c r="F48" s="1" t="s">
        <v>95</v>
      </c>
      <c r="G48" s="1">
        <v>2.4</v>
      </c>
      <c r="H48" s="31">
        <v>2</v>
      </c>
      <c r="I48" s="31"/>
      <c r="J48" s="31">
        <f t="shared" si="0"/>
        <v>1.3803457792684677</v>
      </c>
      <c r="M48">
        <v>1.3803457792684677</v>
      </c>
      <c r="N48" s="31">
        <f t="shared" si="1"/>
        <v>0.66256597404886441</v>
      </c>
    </row>
    <row r="49" spans="1:14" x14ac:dyDescent="0.5">
      <c r="A49" s="1" t="s">
        <v>27</v>
      </c>
      <c r="B49" s="1"/>
      <c r="C49" s="1"/>
      <c r="D49" s="1">
        <v>6</v>
      </c>
      <c r="E49" s="21" t="s">
        <v>17</v>
      </c>
      <c r="F49" s="1" t="s">
        <v>95</v>
      </c>
      <c r="G49" s="1">
        <v>3.6</v>
      </c>
      <c r="H49" s="31">
        <v>3.5</v>
      </c>
      <c r="I49" s="31"/>
      <c r="J49" s="31">
        <f t="shared" si="0"/>
        <v>4.064913661072648</v>
      </c>
      <c r="M49">
        <v>4.064913661072648</v>
      </c>
      <c r="N49" s="31">
        <f t="shared" si="1"/>
        <v>1.9511585573148709</v>
      </c>
    </row>
    <row r="50" spans="1:14" x14ac:dyDescent="0.5">
      <c r="A50" s="1" t="s">
        <v>27</v>
      </c>
      <c r="B50" s="1"/>
      <c r="C50" s="1"/>
      <c r="D50" s="1">
        <v>7</v>
      </c>
      <c r="E50" s="21" t="s">
        <v>17</v>
      </c>
      <c r="F50" s="1" t="s">
        <v>95</v>
      </c>
      <c r="G50" s="1">
        <v>7.5</v>
      </c>
      <c r="H50" s="31">
        <v>6.2</v>
      </c>
      <c r="I50" s="31"/>
      <c r="J50" s="31">
        <f t="shared" si="0"/>
        <v>12.255074641364487</v>
      </c>
      <c r="M50">
        <v>12.255074641364487</v>
      </c>
      <c r="N50" s="31">
        <f t="shared" si="1"/>
        <v>5.8824358278549536</v>
      </c>
    </row>
    <row r="51" spans="1:14" x14ac:dyDescent="0.5">
      <c r="A51" s="1" t="s">
        <v>27</v>
      </c>
      <c r="B51" s="1"/>
      <c r="C51" s="1"/>
      <c r="D51" s="1">
        <v>8</v>
      </c>
      <c r="E51" s="21" t="s">
        <v>17</v>
      </c>
      <c r="F51" s="1" t="s">
        <v>95</v>
      </c>
      <c r="G51" s="1">
        <v>7</v>
      </c>
      <c r="H51" s="31">
        <v>6</v>
      </c>
      <c r="I51" s="31"/>
      <c r="J51" s="31">
        <f t="shared" si="0"/>
        <v>11.503550761708659</v>
      </c>
      <c r="M51">
        <v>11.503550761708659</v>
      </c>
      <c r="N51" s="31">
        <f t="shared" si="1"/>
        <v>5.5217043656201561</v>
      </c>
    </row>
    <row r="52" spans="1:14" x14ac:dyDescent="0.5">
      <c r="A52" s="1" t="s">
        <v>27</v>
      </c>
      <c r="B52" s="1"/>
      <c r="C52" s="1"/>
      <c r="D52" s="1">
        <v>9</v>
      </c>
      <c r="E52" s="21" t="s">
        <v>17</v>
      </c>
      <c r="F52" s="1" t="s">
        <v>95</v>
      </c>
      <c r="G52" s="1">
        <v>7</v>
      </c>
      <c r="H52" s="31">
        <v>6.4</v>
      </c>
      <c r="I52" s="31"/>
      <c r="J52" s="31">
        <f t="shared" si="0"/>
        <v>13.029487986548691</v>
      </c>
      <c r="M52">
        <v>13.029487986548691</v>
      </c>
      <c r="N52" s="31">
        <f t="shared" si="1"/>
        <v>6.254154233543372</v>
      </c>
    </row>
    <row r="53" spans="1:14" x14ac:dyDescent="0.5">
      <c r="A53" s="1" t="s">
        <v>27</v>
      </c>
      <c r="B53" s="1"/>
      <c r="C53" s="1"/>
      <c r="D53" s="1">
        <v>10</v>
      </c>
      <c r="E53" s="21" t="s">
        <v>17</v>
      </c>
      <c r="F53" s="1" t="s">
        <v>95</v>
      </c>
      <c r="G53" s="1">
        <v>5</v>
      </c>
      <c r="H53" s="31">
        <v>4.3</v>
      </c>
      <c r="I53" s="31"/>
      <c r="J53" s="31">
        <f t="shared" si="0"/>
        <v>6.0477540263250882</v>
      </c>
      <c r="M53">
        <v>6.0477540263250882</v>
      </c>
      <c r="N53" s="31">
        <f t="shared" si="1"/>
        <v>2.9029219326360423</v>
      </c>
    </row>
    <row r="54" spans="1:14" x14ac:dyDescent="0.5">
      <c r="A54" s="1" t="s">
        <v>27</v>
      </c>
      <c r="B54" s="1"/>
      <c r="C54" s="1"/>
      <c r="D54" s="1">
        <v>11</v>
      </c>
      <c r="E54" s="21" t="s">
        <v>17</v>
      </c>
      <c r="F54" s="1" t="s">
        <v>95</v>
      </c>
      <c r="G54" s="1">
        <v>3.1</v>
      </c>
      <c r="H54" s="31">
        <v>3</v>
      </c>
      <c r="I54" s="31"/>
      <c r="J54" s="31">
        <f t="shared" si="0"/>
        <v>3.0188672888676069</v>
      </c>
      <c r="M54">
        <v>3.0188672888676069</v>
      </c>
      <c r="N54" s="31">
        <f t="shared" si="1"/>
        <v>1.4490562986564512</v>
      </c>
    </row>
    <row r="55" spans="1:14" x14ac:dyDescent="0.5">
      <c r="A55" s="1" t="s">
        <v>27</v>
      </c>
      <c r="B55" s="1"/>
      <c r="C55" s="1"/>
      <c r="D55" s="1">
        <v>12</v>
      </c>
      <c r="E55" s="21" t="s">
        <v>17</v>
      </c>
      <c r="F55" s="1" t="s">
        <v>95</v>
      </c>
      <c r="G55" s="1">
        <v>7.5</v>
      </c>
      <c r="H55" s="31">
        <v>6.1</v>
      </c>
      <c r="I55" s="31"/>
      <c r="J55" s="31">
        <f t="shared" si="0"/>
        <v>11.876448273591688</v>
      </c>
      <c r="M55">
        <v>11.876448273591688</v>
      </c>
      <c r="N55" s="31">
        <f t="shared" si="1"/>
        <v>5.7006951713240097</v>
      </c>
    </row>
    <row r="56" spans="1:14" x14ac:dyDescent="0.5">
      <c r="A56" s="1" t="s">
        <v>27</v>
      </c>
      <c r="B56" s="1"/>
      <c r="C56" s="1"/>
      <c r="D56" s="1">
        <v>13</v>
      </c>
      <c r="E56" s="21" t="s">
        <v>17</v>
      </c>
      <c r="F56" s="1" t="s">
        <v>95</v>
      </c>
      <c r="G56" s="1">
        <v>8</v>
      </c>
      <c r="H56" s="31">
        <v>7.1</v>
      </c>
      <c r="I56" s="31"/>
      <c r="J56" s="31">
        <f t="shared" si="0"/>
        <v>15.919470299223606</v>
      </c>
      <c r="M56">
        <v>15.919470299223606</v>
      </c>
      <c r="N56" s="31">
        <f t="shared" si="1"/>
        <v>7.6413457436273307</v>
      </c>
    </row>
    <row r="57" spans="1:14" x14ac:dyDescent="0.5">
      <c r="A57" s="1" t="s">
        <v>27</v>
      </c>
      <c r="B57" s="1"/>
      <c r="C57" s="1"/>
      <c r="D57" s="1">
        <v>14</v>
      </c>
      <c r="E57" s="21" t="s">
        <v>17</v>
      </c>
      <c r="F57" s="1" t="s">
        <v>95</v>
      </c>
      <c r="G57" s="1">
        <v>8</v>
      </c>
      <c r="H57" s="31">
        <v>9.1</v>
      </c>
      <c r="I57" s="31"/>
      <c r="J57" s="31">
        <f t="shared" si="0"/>
        <v>25.700992043964249</v>
      </c>
      <c r="M57">
        <v>25.700992043964249</v>
      </c>
      <c r="N57" s="31">
        <f t="shared" si="1"/>
        <v>12.336476181102839</v>
      </c>
    </row>
    <row r="58" spans="1:14" x14ac:dyDescent="0.5">
      <c r="A58" s="1" t="s">
        <v>27</v>
      </c>
      <c r="B58" s="1"/>
      <c r="C58" s="1"/>
      <c r="D58" s="1">
        <v>15</v>
      </c>
      <c r="E58" s="21" t="s">
        <v>17</v>
      </c>
      <c r="F58" s="1" t="s">
        <v>95</v>
      </c>
      <c r="G58" s="1">
        <v>6</v>
      </c>
      <c r="H58" s="31">
        <v>8</v>
      </c>
      <c r="I58" s="31"/>
      <c r="J58" s="31">
        <f t="shared" si="0"/>
        <v>20.043043770357244</v>
      </c>
      <c r="M58">
        <v>20.043043770357244</v>
      </c>
      <c r="N58" s="31">
        <f t="shared" si="1"/>
        <v>9.6206610097714762</v>
      </c>
    </row>
    <row r="59" spans="1:14" x14ac:dyDescent="0.5">
      <c r="A59" s="1" t="s">
        <v>27</v>
      </c>
      <c r="B59" s="1"/>
      <c r="C59" s="1"/>
      <c r="D59" s="1">
        <v>16</v>
      </c>
      <c r="E59" s="21" t="s">
        <v>17</v>
      </c>
      <c r="F59" s="1" t="s">
        <v>95</v>
      </c>
      <c r="G59" s="1">
        <v>6.5</v>
      </c>
      <c r="H59" s="31">
        <v>7.4</v>
      </c>
      <c r="I59" s="31"/>
      <c r="J59" s="31">
        <f t="shared" si="0"/>
        <v>17.243174334114848</v>
      </c>
      <c r="M59">
        <v>17.243174334114848</v>
      </c>
      <c r="N59" s="31">
        <f t="shared" si="1"/>
        <v>8.2767236803751274</v>
      </c>
    </row>
    <row r="60" spans="1:14" x14ac:dyDescent="0.5">
      <c r="A60" s="1" t="s">
        <v>27</v>
      </c>
      <c r="B60" s="1"/>
      <c r="C60" s="1"/>
      <c r="D60" s="1">
        <v>17</v>
      </c>
      <c r="E60" s="21" t="s">
        <v>17</v>
      </c>
      <c r="F60" s="1" t="s">
        <v>95</v>
      </c>
      <c r="G60" s="1">
        <v>1.5</v>
      </c>
      <c r="H60" s="31">
        <v>1.3</v>
      </c>
      <c r="I60" s="31"/>
      <c r="J60" s="31">
        <f t="shared" si="0"/>
        <v>0.60105009475178783</v>
      </c>
      <c r="M60">
        <v>0.60105009475178783</v>
      </c>
      <c r="N60" s="31">
        <f t="shared" si="1"/>
        <v>0.28850404548085817</v>
      </c>
    </row>
    <row r="61" spans="1:14" x14ac:dyDescent="0.5">
      <c r="A61" s="1" t="s">
        <v>32</v>
      </c>
      <c r="B61" s="1" t="s">
        <v>13</v>
      </c>
      <c r="C61" s="1" t="s">
        <v>78</v>
      </c>
      <c r="D61" s="1">
        <v>1</v>
      </c>
      <c r="E61" s="21" t="s">
        <v>17</v>
      </c>
      <c r="F61" s="1" t="s">
        <v>95</v>
      </c>
      <c r="G61" s="1">
        <v>4.2</v>
      </c>
      <c r="H61" s="31">
        <v>3.6</v>
      </c>
      <c r="I61" s="31"/>
      <c r="J61" s="31">
        <f t="shared" si="0"/>
        <v>4.2920406495655108</v>
      </c>
      <c r="M61">
        <v>4.2920406495655108</v>
      </c>
      <c r="N61" s="31">
        <f t="shared" si="1"/>
        <v>2.060179511791445</v>
      </c>
    </row>
    <row r="62" spans="1:14" x14ac:dyDescent="0.5">
      <c r="A62" s="1"/>
      <c r="B62" s="1"/>
      <c r="C62" s="1"/>
      <c r="D62" s="1">
        <v>2</v>
      </c>
      <c r="E62" s="21" t="s">
        <v>17</v>
      </c>
      <c r="F62" s="1" t="s">
        <v>95</v>
      </c>
      <c r="G62" s="1">
        <v>3.2</v>
      </c>
      <c r="H62" s="31">
        <v>2.1</v>
      </c>
      <c r="I62" s="31"/>
      <c r="J62" s="31">
        <f t="shared" si="0"/>
        <v>1.5166425594758306</v>
      </c>
      <c r="M62">
        <v>1.5166425594758306</v>
      </c>
      <c r="N62" s="31">
        <f t="shared" si="1"/>
        <v>0.72798842854839863</v>
      </c>
    </row>
    <row r="63" spans="1:14" x14ac:dyDescent="0.5">
      <c r="A63" s="1"/>
      <c r="B63" s="1"/>
      <c r="C63" s="1"/>
      <c r="D63" s="1">
        <v>3</v>
      </c>
      <c r="E63" s="21" t="s">
        <v>17</v>
      </c>
      <c r="F63" s="1" t="s">
        <v>95</v>
      </c>
      <c r="G63" s="1">
        <v>1.45</v>
      </c>
      <c r="H63" s="31">
        <v>1.1000000000000001</v>
      </c>
      <c r="I63" s="31"/>
      <c r="J63" s="31">
        <f t="shared" si="0"/>
        <v>0.43539945627006038</v>
      </c>
      <c r="M63">
        <v>0.43539945627006038</v>
      </c>
      <c r="N63" s="31">
        <f t="shared" si="1"/>
        <v>0.20899173900962897</v>
      </c>
    </row>
    <row r="64" spans="1:14" x14ac:dyDescent="0.5">
      <c r="A64" s="1"/>
      <c r="B64" s="1"/>
      <c r="C64" s="1"/>
      <c r="D64" s="1">
        <v>4</v>
      </c>
      <c r="E64" s="21" t="s">
        <v>17</v>
      </c>
      <c r="F64" s="1" t="s">
        <v>95</v>
      </c>
      <c r="G64" s="1">
        <v>1.7</v>
      </c>
      <c r="H64" s="31">
        <v>1.8</v>
      </c>
      <c r="I64" s="31"/>
      <c r="J64" s="31">
        <f t="shared" si="0"/>
        <v>1.1263566691593259</v>
      </c>
      <c r="M64">
        <v>1.1263566691593259</v>
      </c>
      <c r="N64" s="31">
        <f t="shared" si="1"/>
        <v>0.54065120119647636</v>
      </c>
    </row>
    <row r="65" spans="1:14" x14ac:dyDescent="0.5">
      <c r="A65" s="1"/>
      <c r="B65" s="1"/>
      <c r="C65" s="1"/>
      <c r="D65" s="1">
        <v>5</v>
      </c>
      <c r="E65" s="21" t="s">
        <v>17</v>
      </c>
      <c r="F65" s="1" t="s">
        <v>95</v>
      </c>
      <c r="G65" s="1">
        <v>3.6</v>
      </c>
      <c r="H65" s="31">
        <v>2.8</v>
      </c>
      <c r="I65" s="31"/>
      <c r="J65" s="31">
        <f t="shared" si="0"/>
        <v>2.6425000274476624</v>
      </c>
      <c r="M65">
        <v>2.6425000274476624</v>
      </c>
      <c r="N65" s="31">
        <f t="shared" si="1"/>
        <v>1.2684000131748778</v>
      </c>
    </row>
    <row r="66" spans="1:14" x14ac:dyDescent="0.5">
      <c r="D66" s="1">
        <v>7</v>
      </c>
      <c r="E66" s="21" t="s">
        <v>17</v>
      </c>
      <c r="F66" s="1" t="s">
        <v>95</v>
      </c>
      <c r="G66" s="1">
        <v>3.5</v>
      </c>
      <c r="H66" s="31">
        <v>2.9</v>
      </c>
      <c r="I66" s="31"/>
      <c r="J66" s="31">
        <f t="shared" si="0"/>
        <v>2.8276661696407404</v>
      </c>
      <c r="M66">
        <v>2.8276661696407404</v>
      </c>
      <c r="N66" s="31">
        <f t="shared" si="1"/>
        <v>1.3572797614275554</v>
      </c>
    </row>
    <row r="67" spans="1:14" x14ac:dyDescent="0.5">
      <c r="D67" s="1">
        <v>9</v>
      </c>
      <c r="E67" s="21" t="s">
        <v>17</v>
      </c>
      <c r="F67" s="1" t="s">
        <v>95</v>
      </c>
      <c r="G67" s="1">
        <v>3.9</v>
      </c>
      <c r="H67" s="31">
        <v>2.5</v>
      </c>
      <c r="I67" s="31"/>
      <c r="J67" s="31">
        <f t="shared" ref="J67:J124" si="2">10^(1.93*LOG10(H67)-0.441)</f>
        <v>2.1233628597430529</v>
      </c>
      <c r="M67">
        <v>2.1233628597430529</v>
      </c>
      <c r="N67" s="31">
        <f t="shared" ref="N67:N130" si="3">0.48*M67</f>
        <v>1.0192141726766655</v>
      </c>
    </row>
    <row r="68" spans="1:14" x14ac:dyDescent="0.5">
      <c r="D68" s="1">
        <v>10</v>
      </c>
      <c r="E68" s="21" t="s">
        <v>17</v>
      </c>
      <c r="F68" s="1" t="s">
        <v>95</v>
      </c>
      <c r="G68" s="1">
        <v>2</v>
      </c>
      <c r="H68" s="31">
        <v>0.5</v>
      </c>
      <c r="I68" s="31"/>
      <c r="J68" s="31">
        <f t="shared" si="2"/>
        <v>9.5063129740913216E-2</v>
      </c>
      <c r="M68">
        <v>9.5063129740913216E-2</v>
      </c>
      <c r="N68" s="31">
        <f t="shared" si="3"/>
        <v>4.5630302275638343E-2</v>
      </c>
    </row>
    <row r="69" spans="1:14" x14ac:dyDescent="0.5">
      <c r="D69" s="1">
        <v>11</v>
      </c>
      <c r="E69" s="21" t="s">
        <v>17</v>
      </c>
      <c r="F69" s="1" t="s">
        <v>95</v>
      </c>
      <c r="G69" s="1">
        <v>3.9</v>
      </c>
      <c r="H69" s="31">
        <v>3.4</v>
      </c>
      <c r="I69" s="31"/>
      <c r="J69" s="31">
        <f t="shared" si="2"/>
        <v>3.8437427139774383</v>
      </c>
      <c r="M69">
        <v>3.8437427139774383</v>
      </c>
      <c r="N69" s="31">
        <f t="shared" si="3"/>
        <v>1.8449965027091704</v>
      </c>
    </row>
    <row r="70" spans="1:14" x14ac:dyDescent="0.5">
      <c r="D70" s="1">
        <v>12</v>
      </c>
      <c r="E70" s="21" t="s">
        <v>17</v>
      </c>
      <c r="F70" s="1" t="s">
        <v>95</v>
      </c>
      <c r="G70" s="1">
        <v>1.8</v>
      </c>
      <c r="H70" s="31">
        <v>1.2</v>
      </c>
      <c r="I70" s="31"/>
      <c r="J70" s="31">
        <f t="shared" si="2"/>
        <v>0.51501491302990154</v>
      </c>
      <c r="M70">
        <v>0.51501491302990154</v>
      </c>
      <c r="N70" s="31">
        <f t="shared" si="3"/>
        <v>0.24720715825435274</v>
      </c>
    </row>
    <row r="71" spans="1:14" x14ac:dyDescent="0.5">
      <c r="D71" s="1">
        <v>13</v>
      </c>
      <c r="E71" s="21" t="s">
        <v>17</v>
      </c>
      <c r="F71" s="1" t="s">
        <v>95</v>
      </c>
      <c r="G71" s="1">
        <v>2.5</v>
      </c>
      <c r="H71" s="31">
        <v>3</v>
      </c>
      <c r="I71" s="31"/>
      <c r="J71" s="31">
        <f t="shared" si="2"/>
        <v>3.0188672888676069</v>
      </c>
      <c r="M71">
        <v>3.0188672888676069</v>
      </c>
      <c r="N71" s="31">
        <f t="shared" si="3"/>
        <v>1.4490562986564512</v>
      </c>
    </row>
    <row r="72" spans="1:14" x14ac:dyDescent="0.5">
      <c r="D72" s="1">
        <v>14</v>
      </c>
      <c r="E72" s="21" t="s">
        <v>17</v>
      </c>
      <c r="F72" s="1" t="s">
        <v>95</v>
      </c>
      <c r="G72" s="1">
        <v>4.0999999999999996</v>
      </c>
      <c r="H72" s="31">
        <v>3.2</v>
      </c>
      <c r="I72" s="31"/>
      <c r="J72" s="31">
        <f t="shared" si="2"/>
        <v>3.4193177296366239</v>
      </c>
      <c r="M72">
        <v>3.4193177296366239</v>
      </c>
      <c r="N72" s="31">
        <f t="shared" si="3"/>
        <v>1.6412725102255794</v>
      </c>
    </row>
    <row r="73" spans="1:14" x14ac:dyDescent="0.5">
      <c r="A73" s="1" t="s">
        <v>32</v>
      </c>
      <c r="B73" s="10" t="s">
        <v>23</v>
      </c>
      <c r="C73" s="1" t="s">
        <v>78</v>
      </c>
      <c r="D73" s="1">
        <v>1</v>
      </c>
      <c r="E73" s="21" t="s">
        <v>17</v>
      </c>
      <c r="F73" s="1" t="s">
        <v>95</v>
      </c>
      <c r="G73" s="1">
        <v>3.2</v>
      </c>
      <c r="H73" s="31">
        <v>3.4</v>
      </c>
      <c r="I73" s="31"/>
      <c r="J73" s="31">
        <f t="shared" si="2"/>
        <v>3.8437427139774383</v>
      </c>
      <c r="M73">
        <v>3.8437427139774383</v>
      </c>
      <c r="N73" s="31">
        <f t="shared" si="3"/>
        <v>1.8449965027091704</v>
      </c>
    </row>
    <row r="74" spans="1:14" x14ac:dyDescent="0.5">
      <c r="A74" s="1"/>
      <c r="B74" s="1"/>
      <c r="C74" s="1"/>
      <c r="D74" s="1">
        <v>2</v>
      </c>
      <c r="E74" s="21" t="s">
        <v>17</v>
      </c>
      <c r="F74" s="1" t="s">
        <v>95</v>
      </c>
      <c r="G74" s="1">
        <v>2.6</v>
      </c>
      <c r="H74" s="31">
        <v>2.7</v>
      </c>
      <c r="I74" s="31"/>
      <c r="J74" s="31">
        <f t="shared" si="2"/>
        <v>2.4633837080481435</v>
      </c>
      <c r="M74">
        <v>2.4633837080481435</v>
      </c>
      <c r="N74" s="31">
        <f t="shared" si="3"/>
        <v>1.1824241798631088</v>
      </c>
    </row>
    <row r="75" spans="1:14" x14ac:dyDescent="0.5">
      <c r="A75" s="1"/>
      <c r="B75" s="1"/>
      <c r="C75" s="1"/>
      <c r="D75" s="1">
        <v>3</v>
      </c>
      <c r="E75" s="21" t="s">
        <v>17</v>
      </c>
      <c r="F75" s="1" t="s">
        <v>95</v>
      </c>
      <c r="G75" s="1">
        <v>3</v>
      </c>
      <c r="H75" s="31">
        <v>2.8</v>
      </c>
      <c r="I75" s="31"/>
      <c r="J75" s="31">
        <f t="shared" si="2"/>
        <v>2.6425000274476624</v>
      </c>
      <c r="M75">
        <v>2.6425000274476624</v>
      </c>
      <c r="N75" s="31">
        <f t="shared" si="3"/>
        <v>1.2684000131748778</v>
      </c>
    </row>
    <row r="76" spans="1:14" x14ac:dyDescent="0.5">
      <c r="A76" s="1"/>
      <c r="B76" s="1"/>
      <c r="C76" s="1"/>
      <c r="D76" s="1">
        <v>4</v>
      </c>
      <c r="E76" s="21" t="s">
        <v>17</v>
      </c>
      <c r="F76" s="1" t="s">
        <v>95</v>
      </c>
      <c r="G76" s="1">
        <v>2</v>
      </c>
      <c r="H76" s="31">
        <v>1.7</v>
      </c>
      <c r="I76" s="31"/>
      <c r="J76" s="31">
        <f t="shared" si="2"/>
        <v>1.008710213604181</v>
      </c>
      <c r="M76">
        <v>1.008710213604181</v>
      </c>
      <c r="N76" s="31">
        <f t="shared" si="3"/>
        <v>0.48418090253000684</v>
      </c>
    </row>
    <row r="77" spans="1:14" x14ac:dyDescent="0.5">
      <c r="A77" s="1"/>
      <c r="B77" s="1"/>
      <c r="C77" s="1"/>
      <c r="D77" s="1">
        <v>5</v>
      </c>
      <c r="E77" s="21" t="s">
        <v>17</v>
      </c>
      <c r="F77" s="1" t="s">
        <v>95</v>
      </c>
      <c r="G77" s="1">
        <v>3.2</v>
      </c>
      <c r="H77" s="31">
        <v>3</v>
      </c>
      <c r="I77" s="31"/>
      <c r="J77" s="31">
        <f t="shared" si="2"/>
        <v>3.0188672888676069</v>
      </c>
      <c r="M77">
        <v>3.0188672888676069</v>
      </c>
      <c r="N77" s="31">
        <f t="shared" si="3"/>
        <v>1.4490562986564512</v>
      </c>
    </row>
    <row r="78" spans="1:14" x14ac:dyDescent="0.5">
      <c r="A78" s="1"/>
      <c r="B78" s="1"/>
      <c r="C78" s="1"/>
      <c r="D78" s="1">
        <v>6</v>
      </c>
      <c r="E78" s="21" t="s">
        <v>17</v>
      </c>
      <c r="F78" s="1" t="s">
        <v>95</v>
      </c>
      <c r="G78" s="1">
        <v>3</v>
      </c>
      <c r="H78" s="31">
        <v>2.2000000000000002</v>
      </c>
      <c r="I78" s="31"/>
      <c r="J78" s="31">
        <f t="shared" si="2"/>
        <v>1.6591122654821169</v>
      </c>
      <c r="M78">
        <v>1.6591122654821169</v>
      </c>
      <c r="N78" s="31">
        <f t="shared" si="3"/>
        <v>0.79637388743141602</v>
      </c>
    </row>
    <row r="79" spans="1:14" x14ac:dyDescent="0.5">
      <c r="A79" s="1"/>
      <c r="B79" s="1"/>
      <c r="C79" s="1"/>
      <c r="D79" s="1">
        <v>7</v>
      </c>
      <c r="E79" s="21" t="s">
        <v>17</v>
      </c>
      <c r="F79" s="1" t="s">
        <v>95</v>
      </c>
      <c r="G79" s="1">
        <v>2.2000000000000002</v>
      </c>
      <c r="H79" s="31">
        <v>1.3</v>
      </c>
      <c r="I79" s="31"/>
      <c r="J79" s="31">
        <f t="shared" si="2"/>
        <v>0.60105009475178783</v>
      </c>
      <c r="M79">
        <v>0.60105009475178783</v>
      </c>
      <c r="N79" s="31">
        <f t="shared" si="3"/>
        <v>0.28850404548085817</v>
      </c>
    </row>
    <row r="80" spans="1:14" x14ac:dyDescent="0.5">
      <c r="A80" s="1"/>
      <c r="B80" s="1"/>
      <c r="C80" s="1"/>
      <c r="D80" s="1">
        <v>8</v>
      </c>
      <c r="E80" s="21" t="s">
        <v>17</v>
      </c>
      <c r="F80" s="1" t="s">
        <v>95</v>
      </c>
      <c r="G80" s="1">
        <v>3.2</v>
      </c>
      <c r="H80" s="31">
        <v>1.7</v>
      </c>
      <c r="I80" s="31"/>
      <c r="J80" s="31">
        <f t="shared" si="2"/>
        <v>1.008710213604181</v>
      </c>
      <c r="M80">
        <v>1.008710213604181</v>
      </c>
      <c r="N80" s="31">
        <f t="shared" si="3"/>
        <v>0.48418090253000684</v>
      </c>
    </row>
    <row r="81" spans="1:14" x14ac:dyDescent="0.5">
      <c r="A81" s="1"/>
      <c r="B81" s="1"/>
      <c r="C81" s="1"/>
      <c r="D81" s="1">
        <v>9</v>
      </c>
      <c r="E81" s="21" t="s">
        <v>17</v>
      </c>
      <c r="F81" s="1" t="s">
        <v>95</v>
      </c>
      <c r="G81" s="1">
        <v>2.8</v>
      </c>
      <c r="H81" s="31">
        <v>1.6</v>
      </c>
      <c r="I81" s="31"/>
      <c r="J81" s="31">
        <f t="shared" si="2"/>
        <v>0.89732871685192783</v>
      </c>
      <c r="K81" s="31"/>
      <c r="M81">
        <v>0.89732871685192783</v>
      </c>
      <c r="N81" s="31">
        <f t="shared" si="3"/>
        <v>0.43071778408892536</v>
      </c>
    </row>
    <row r="82" spans="1:14" x14ac:dyDescent="0.5">
      <c r="A82" s="1"/>
      <c r="B82" s="1"/>
      <c r="C82" s="1"/>
      <c r="D82" s="1">
        <v>10</v>
      </c>
      <c r="E82" s="21" t="s">
        <v>17</v>
      </c>
      <c r="F82" s="1" t="s">
        <v>95</v>
      </c>
      <c r="G82" s="1">
        <v>2.6</v>
      </c>
      <c r="H82" s="31">
        <v>2.2000000000000002</v>
      </c>
      <c r="I82" s="31"/>
      <c r="J82" s="31">
        <f t="shared" si="2"/>
        <v>1.6591122654821169</v>
      </c>
      <c r="K82" s="31"/>
      <c r="M82">
        <v>1.6591122654821169</v>
      </c>
      <c r="N82" s="31">
        <f t="shared" si="3"/>
        <v>0.79637388743141602</v>
      </c>
    </row>
    <row r="83" spans="1:14" x14ac:dyDescent="0.5">
      <c r="A83" s="1"/>
      <c r="B83" s="1"/>
      <c r="C83" s="1"/>
      <c r="D83" s="1">
        <v>11</v>
      </c>
      <c r="E83" s="21" t="s">
        <v>17</v>
      </c>
      <c r="F83" s="1" t="s">
        <v>95</v>
      </c>
      <c r="G83" s="1">
        <v>3</v>
      </c>
      <c r="H83" s="31">
        <v>2.8</v>
      </c>
      <c r="I83" s="31"/>
      <c r="J83" s="31">
        <f t="shared" si="2"/>
        <v>2.6425000274476624</v>
      </c>
      <c r="K83" s="31"/>
      <c r="M83">
        <v>2.6425000274476624</v>
      </c>
      <c r="N83" s="31">
        <f t="shared" si="3"/>
        <v>1.2684000131748778</v>
      </c>
    </row>
    <row r="84" spans="1:14" x14ac:dyDescent="0.5">
      <c r="A84" s="1"/>
      <c r="B84" s="1"/>
      <c r="C84" s="1"/>
      <c r="D84" s="1">
        <v>13</v>
      </c>
      <c r="E84" s="21" t="s">
        <v>17</v>
      </c>
      <c r="F84" s="1" t="s">
        <v>95</v>
      </c>
      <c r="G84" s="1">
        <v>2.2999999999999998</v>
      </c>
      <c r="H84" s="31">
        <v>1.9</v>
      </c>
      <c r="I84" s="31"/>
      <c r="J84" s="31">
        <f t="shared" si="2"/>
        <v>1.2502430523618899</v>
      </c>
      <c r="K84" s="31"/>
      <c r="M84">
        <v>1.2502430523618899</v>
      </c>
      <c r="N84" s="31">
        <f t="shared" si="3"/>
        <v>0.60011666513370709</v>
      </c>
    </row>
    <row r="85" spans="1:14" x14ac:dyDescent="0.5">
      <c r="A85" s="1"/>
      <c r="B85" s="1"/>
      <c r="C85" s="1"/>
      <c r="D85" s="1">
        <v>14</v>
      </c>
      <c r="E85" s="21" t="s">
        <v>17</v>
      </c>
      <c r="F85" s="1" t="s">
        <v>95</v>
      </c>
      <c r="G85" s="1">
        <v>3.7</v>
      </c>
      <c r="H85" s="31">
        <v>4</v>
      </c>
      <c r="I85" s="31"/>
      <c r="J85" s="31">
        <f t="shared" si="2"/>
        <v>5.2598793590828468</v>
      </c>
      <c r="K85" s="31"/>
      <c r="M85">
        <v>5.2598793590828468</v>
      </c>
      <c r="N85" s="31">
        <f t="shared" si="3"/>
        <v>2.5247420923597663</v>
      </c>
    </row>
    <row r="86" spans="1:14" x14ac:dyDescent="0.5">
      <c r="A86" s="1"/>
      <c r="B86" s="1"/>
      <c r="C86" s="1"/>
      <c r="D86" s="1">
        <v>15</v>
      </c>
      <c r="E86" s="21" t="s">
        <v>17</v>
      </c>
      <c r="F86" s="1" t="s">
        <v>95</v>
      </c>
      <c r="G86" s="1">
        <v>3.9</v>
      </c>
      <c r="H86" s="31">
        <v>3.8</v>
      </c>
      <c r="I86" s="31"/>
      <c r="J86" s="31">
        <f t="shared" si="2"/>
        <v>4.7641161538814876</v>
      </c>
      <c r="K86" s="31"/>
      <c r="M86">
        <v>4.7641161538814876</v>
      </c>
      <c r="N86" s="31">
        <f t="shared" si="3"/>
        <v>2.2867757538631142</v>
      </c>
    </row>
    <row r="87" spans="1:14" x14ac:dyDescent="0.5">
      <c r="A87" s="1" t="s">
        <v>32</v>
      </c>
      <c r="B87" s="10" t="s">
        <v>22</v>
      </c>
      <c r="C87" s="1" t="s">
        <v>78</v>
      </c>
      <c r="D87" s="1">
        <v>1</v>
      </c>
      <c r="E87" s="21" t="s">
        <v>17</v>
      </c>
      <c r="F87" s="1" t="s">
        <v>95</v>
      </c>
      <c r="G87" s="1">
        <v>1.3</v>
      </c>
      <c r="H87" s="31">
        <v>1.4</v>
      </c>
      <c r="I87" s="31"/>
      <c r="J87" s="31">
        <f t="shared" si="2"/>
        <v>0.6934690913215561</v>
      </c>
      <c r="K87" s="31"/>
      <c r="M87">
        <v>0.6934690913215561</v>
      </c>
      <c r="N87" s="31">
        <f t="shared" si="3"/>
        <v>0.33286516383434689</v>
      </c>
    </row>
    <row r="88" spans="1:14" x14ac:dyDescent="0.5">
      <c r="A88" s="1"/>
      <c r="B88" s="1"/>
      <c r="C88" s="1"/>
      <c r="D88" s="1">
        <v>2</v>
      </c>
      <c r="E88" s="21" t="s">
        <v>17</v>
      </c>
      <c r="F88" s="1" t="s">
        <v>95</v>
      </c>
      <c r="G88" s="1">
        <v>2.2000000000000002</v>
      </c>
      <c r="H88" s="31">
        <v>2.1</v>
      </c>
      <c r="I88" s="31"/>
      <c r="J88" s="31">
        <f t="shared" si="2"/>
        <v>1.5166425594758306</v>
      </c>
      <c r="K88" s="31"/>
      <c r="M88">
        <v>1.5166425594758306</v>
      </c>
      <c r="N88" s="31">
        <f t="shared" si="3"/>
        <v>0.72798842854839863</v>
      </c>
    </row>
    <row r="89" spans="1:14" x14ac:dyDescent="0.5">
      <c r="A89" s="1"/>
      <c r="B89" s="1"/>
      <c r="C89" s="1"/>
      <c r="D89" s="1">
        <v>3</v>
      </c>
      <c r="E89" s="21" t="s">
        <v>17</v>
      </c>
      <c r="F89" s="1" t="s">
        <v>95</v>
      </c>
      <c r="G89" s="1">
        <v>1.9</v>
      </c>
      <c r="H89" s="31">
        <v>2.6</v>
      </c>
      <c r="I89" s="31"/>
      <c r="J89" s="31">
        <f t="shared" si="2"/>
        <v>2.2903326359538481</v>
      </c>
      <c r="K89" s="31"/>
      <c r="M89">
        <v>2.2903326359538481</v>
      </c>
      <c r="N89" s="31">
        <f t="shared" si="3"/>
        <v>1.099359665257847</v>
      </c>
    </row>
    <row r="90" spans="1:14" x14ac:dyDescent="0.5">
      <c r="A90" s="1"/>
      <c r="B90" s="1"/>
      <c r="C90" s="1"/>
      <c r="D90" s="1">
        <v>4</v>
      </c>
      <c r="E90" s="21" t="s">
        <v>17</v>
      </c>
      <c r="F90" s="1" t="s">
        <v>95</v>
      </c>
      <c r="G90" s="1">
        <v>3.2</v>
      </c>
      <c r="H90" s="31">
        <v>2.7</v>
      </c>
      <c r="I90" s="31"/>
      <c r="J90" s="31">
        <f t="shared" si="2"/>
        <v>2.4633837080481435</v>
      </c>
      <c r="K90" s="31"/>
      <c r="M90">
        <v>2.4633837080481435</v>
      </c>
      <c r="N90" s="31">
        <f t="shared" si="3"/>
        <v>1.1824241798631088</v>
      </c>
    </row>
    <row r="91" spans="1:14" x14ac:dyDescent="0.5">
      <c r="A91" s="1"/>
      <c r="B91" s="1"/>
      <c r="C91" s="1"/>
      <c r="D91" s="1">
        <v>5</v>
      </c>
      <c r="E91" s="21" t="s">
        <v>17</v>
      </c>
      <c r="F91" s="1" t="s">
        <v>95</v>
      </c>
      <c r="G91" s="1">
        <v>2.7</v>
      </c>
      <c r="H91" s="31">
        <v>2.6</v>
      </c>
      <c r="I91" s="31"/>
      <c r="J91" s="31">
        <f t="shared" si="2"/>
        <v>2.2903326359538481</v>
      </c>
      <c r="K91" s="31"/>
      <c r="M91">
        <v>2.2903326359538481</v>
      </c>
      <c r="N91" s="31">
        <f t="shared" si="3"/>
        <v>1.099359665257847</v>
      </c>
    </row>
    <row r="92" spans="1:14" x14ac:dyDescent="0.5">
      <c r="A92" s="1"/>
      <c r="B92" s="1"/>
      <c r="C92" s="1"/>
      <c r="D92" s="1">
        <v>6</v>
      </c>
      <c r="E92" s="21" t="s">
        <v>17</v>
      </c>
      <c r="F92" s="1" t="s">
        <v>95</v>
      </c>
      <c r="G92" s="1">
        <v>2.6</v>
      </c>
      <c r="H92" s="31">
        <v>3.1</v>
      </c>
      <c r="I92" s="31"/>
      <c r="J92" s="31">
        <f t="shared" si="2"/>
        <v>3.2160890775215707</v>
      </c>
      <c r="K92" s="31"/>
      <c r="M92">
        <v>3.2160890775215707</v>
      </c>
      <c r="N92" s="31">
        <f t="shared" si="3"/>
        <v>1.5437227572103538</v>
      </c>
    </row>
    <row r="93" spans="1:14" x14ac:dyDescent="0.5">
      <c r="A93" s="1"/>
      <c r="B93" s="1"/>
      <c r="C93" s="1"/>
      <c r="D93" s="1">
        <v>7</v>
      </c>
      <c r="E93" s="21" t="s">
        <v>17</v>
      </c>
      <c r="F93" s="1" t="s">
        <v>95</v>
      </c>
      <c r="G93" s="1">
        <v>2.2000000000000002</v>
      </c>
      <c r="H93" s="31">
        <v>2.2999999999999998</v>
      </c>
      <c r="I93" s="31"/>
      <c r="J93" s="31">
        <f t="shared" si="2"/>
        <v>1.807734820714999</v>
      </c>
      <c r="K93" s="31"/>
      <c r="M93">
        <v>1.807734820714999</v>
      </c>
      <c r="N93" s="31">
        <f t="shared" si="3"/>
        <v>0.86771271394319949</v>
      </c>
    </row>
    <row r="94" spans="1:14" x14ac:dyDescent="0.5">
      <c r="A94" s="1"/>
      <c r="B94" s="1"/>
      <c r="C94" s="1"/>
      <c r="D94" s="1">
        <v>8</v>
      </c>
      <c r="E94" s="21" t="s">
        <v>17</v>
      </c>
      <c r="F94" s="1" t="s">
        <v>95</v>
      </c>
      <c r="G94" s="1">
        <v>2</v>
      </c>
      <c r="H94" s="31">
        <v>3.2</v>
      </c>
      <c r="I94" s="31"/>
      <c r="J94" s="31">
        <f t="shared" si="2"/>
        <v>3.4193177296366239</v>
      </c>
      <c r="K94" s="31"/>
      <c r="M94">
        <v>3.4193177296366239</v>
      </c>
      <c r="N94" s="31">
        <f t="shared" si="3"/>
        <v>1.6412725102255794</v>
      </c>
    </row>
    <row r="95" spans="1:14" x14ac:dyDescent="0.5">
      <c r="A95" s="1" t="s">
        <v>41</v>
      </c>
      <c r="B95" s="1" t="s">
        <v>13</v>
      </c>
      <c r="C95" s="1" t="s">
        <v>79</v>
      </c>
      <c r="D95" s="1">
        <v>1</v>
      </c>
      <c r="E95" s="21" t="s">
        <v>17</v>
      </c>
      <c r="F95" s="1" t="s">
        <v>76</v>
      </c>
      <c r="G95" s="1">
        <v>1.2</v>
      </c>
      <c r="H95" s="34">
        <v>1.9</v>
      </c>
      <c r="I95" s="31"/>
      <c r="J95" s="31">
        <f t="shared" si="2"/>
        <v>1.2502430523618899</v>
      </c>
      <c r="K95" s="31"/>
      <c r="M95">
        <v>1.2502430523618899</v>
      </c>
      <c r="N95" s="31">
        <f t="shared" si="3"/>
        <v>0.60011666513370709</v>
      </c>
    </row>
    <row r="96" spans="1:14" x14ac:dyDescent="0.5">
      <c r="A96" s="1"/>
      <c r="B96" s="1"/>
      <c r="C96" s="1"/>
      <c r="D96" s="1">
        <v>2</v>
      </c>
      <c r="E96" s="21" t="s">
        <v>17</v>
      </c>
      <c r="F96" s="1" t="s">
        <v>76</v>
      </c>
      <c r="G96" s="1">
        <v>1.05</v>
      </c>
      <c r="H96" s="34">
        <v>1.2</v>
      </c>
      <c r="I96" s="31"/>
      <c r="J96" s="31">
        <f t="shared" si="2"/>
        <v>0.51501491302990154</v>
      </c>
      <c r="K96" s="31"/>
      <c r="M96">
        <v>0.51501491302990154</v>
      </c>
      <c r="N96" s="31">
        <f t="shared" si="3"/>
        <v>0.24720715825435274</v>
      </c>
    </row>
    <row r="97" spans="1:14" x14ac:dyDescent="0.5">
      <c r="A97" s="1"/>
      <c r="B97" s="1"/>
      <c r="C97" s="1"/>
      <c r="D97" s="1">
        <v>3</v>
      </c>
      <c r="E97" s="21" t="s">
        <v>17</v>
      </c>
      <c r="F97" s="1" t="s">
        <v>76</v>
      </c>
      <c r="G97" s="1">
        <v>1.25</v>
      </c>
      <c r="H97" s="34">
        <v>4.4000000000000004</v>
      </c>
      <c r="I97" s="31"/>
      <c r="J97" s="31">
        <f t="shared" si="2"/>
        <v>6.3221335484760992</v>
      </c>
      <c r="K97" s="31"/>
      <c r="M97">
        <v>6.3221335484760992</v>
      </c>
      <c r="N97" s="31">
        <f t="shared" si="3"/>
        <v>3.0346241032685275</v>
      </c>
    </row>
    <row r="98" spans="1:14" x14ac:dyDescent="0.5">
      <c r="A98" s="1"/>
      <c r="B98" s="1"/>
      <c r="C98" s="1"/>
      <c r="D98" s="1">
        <v>4</v>
      </c>
      <c r="E98" s="21" t="s">
        <v>17</v>
      </c>
      <c r="F98" s="1" t="s">
        <v>76</v>
      </c>
      <c r="G98" s="1">
        <v>1</v>
      </c>
      <c r="H98" s="34">
        <v>1.7</v>
      </c>
      <c r="I98" s="31"/>
      <c r="J98" s="31">
        <f t="shared" si="2"/>
        <v>1.008710213604181</v>
      </c>
      <c r="K98" s="31"/>
      <c r="M98">
        <v>1.008710213604181</v>
      </c>
      <c r="N98" s="31">
        <f t="shared" si="3"/>
        <v>0.48418090253000684</v>
      </c>
    </row>
    <row r="99" spans="1:14" x14ac:dyDescent="0.5">
      <c r="A99" s="1"/>
      <c r="B99" s="1"/>
      <c r="C99" s="1"/>
      <c r="D99" s="1">
        <v>5</v>
      </c>
      <c r="E99" s="21" t="s">
        <v>17</v>
      </c>
      <c r="F99" s="1" t="s">
        <v>76</v>
      </c>
      <c r="G99" s="1">
        <v>1.25</v>
      </c>
      <c r="H99" s="34">
        <v>1.7</v>
      </c>
      <c r="I99" s="31"/>
      <c r="J99" s="31">
        <f t="shared" si="2"/>
        <v>1.008710213604181</v>
      </c>
      <c r="K99" s="31"/>
      <c r="M99">
        <v>1.008710213604181</v>
      </c>
      <c r="N99" s="31">
        <f t="shared" si="3"/>
        <v>0.48418090253000684</v>
      </c>
    </row>
    <row r="100" spans="1:14" x14ac:dyDescent="0.5">
      <c r="A100" s="1"/>
      <c r="B100" s="1"/>
      <c r="C100" s="1"/>
      <c r="D100" s="1">
        <v>6</v>
      </c>
      <c r="E100" s="21" t="s">
        <v>17</v>
      </c>
      <c r="F100" s="1" t="s">
        <v>76</v>
      </c>
      <c r="G100" s="1">
        <v>1.2</v>
      </c>
      <c r="H100" s="34">
        <v>3.2</v>
      </c>
      <c r="I100" s="31"/>
      <c r="J100" s="31">
        <f t="shared" si="2"/>
        <v>3.4193177296366239</v>
      </c>
      <c r="K100" s="31"/>
      <c r="M100">
        <v>3.4193177296366239</v>
      </c>
      <c r="N100" s="31">
        <f t="shared" si="3"/>
        <v>1.6412725102255794</v>
      </c>
    </row>
    <row r="101" spans="1:14" x14ac:dyDescent="0.5">
      <c r="A101" s="1"/>
      <c r="B101" s="1"/>
      <c r="C101" s="1"/>
      <c r="D101" s="1">
        <v>7</v>
      </c>
      <c r="E101" s="21" t="s">
        <v>17</v>
      </c>
      <c r="F101" s="1" t="s">
        <v>76</v>
      </c>
      <c r="G101" s="1">
        <v>1.25</v>
      </c>
      <c r="H101" s="34">
        <v>4</v>
      </c>
      <c r="I101" s="31"/>
      <c r="J101" s="31">
        <f t="shared" si="2"/>
        <v>5.2598793590828468</v>
      </c>
      <c r="K101" s="31"/>
      <c r="M101">
        <v>5.2598793590828468</v>
      </c>
      <c r="N101" s="31">
        <f t="shared" si="3"/>
        <v>2.5247420923597663</v>
      </c>
    </row>
    <row r="102" spans="1:14" x14ac:dyDescent="0.5">
      <c r="A102" s="1"/>
      <c r="B102" s="1"/>
      <c r="C102" s="1"/>
      <c r="D102" s="12">
        <v>11</v>
      </c>
      <c r="E102" s="21" t="s">
        <v>17</v>
      </c>
      <c r="F102" s="1" t="s">
        <v>76</v>
      </c>
      <c r="G102" s="1">
        <v>0.95</v>
      </c>
      <c r="H102" s="34">
        <v>1</v>
      </c>
      <c r="I102" s="31"/>
      <c r="J102" s="31">
        <f t="shared" si="2"/>
        <v>0.3622429984166986</v>
      </c>
      <c r="K102" s="31"/>
      <c r="M102">
        <v>0.3622429984166986</v>
      </c>
      <c r="N102" s="31">
        <f t="shared" si="3"/>
        <v>0.17387663924001531</v>
      </c>
    </row>
    <row r="103" spans="1:14" x14ac:dyDescent="0.5">
      <c r="A103" s="1"/>
      <c r="B103" s="1"/>
      <c r="C103" s="1"/>
      <c r="D103" s="12">
        <v>12</v>
      </c>
      <c r="E103" s="21" t="s">
        <v>17</v>
      </c>
      <c r="F103" s="1" t="s">
        <v>76</v>
      </c>
      <c r="G103" s="1">
        <v>0.95</v>
      </c>
      <c r="H103" s="34">
        <v>1</v>
      </c>
      <c r="I103" s="31"/>
      <c r="J103" s="31">
        <f t="shared" si="2"/>
        <v>0.3622429984166986</v>
      </c>
      <c r="K103" s="31"/>
      <c r="M103">
        <v>0.3622429984166986</v>
      </c>
      <c r="N103" s="31">
        <f t="shared" si="3"/>
        <v>0.17387663924001531</v>
      </c>
    </row>
    <row r="104" spans="1:14" x14ac:dyDescent="0.5">
      <c r="A104" s="1"/>
      <c r="B104" s="1"/>
      <c r="C104" s="1"/>
      <c r="D104" s="12">
        <v>13</v>
      </c>
      <c r="E104" s="21" t="s">
        <v>17</v>
      </c>
      <c r="F104" s="1" t="s">
        <v>76</v>
      </c>
      <c r="G104" s="1">
        <v>0.95</v>
      </c>
      <c r="H104" s="34">
        <v>1</v>
      </c>
      <c r="I104" s="31"/>
      <c r="J104" s="31">
        <f t="shared" si="2"/>
        <v>0.3622429984166986</v>
      </c>
      <c r="K104" s="31"/>
      <c r="M104">
        <v>0.3622429984166986</v>
      </c>
      <c r="N104" s="31">
        <f t="shared" si="3"/>
        <v>0.17387663924001531</v>
      </c>
    </row>
    <row r="105" spans="1:14" x14ac:dyDescent="0.5">
      <c r="A105" s="1"/>
      <c r="B105" s="1"/>
      <c r="C105" s="1"/>
      <c r="D105" s="12">
        <v>14</v>
      </c>
      <c r="E105" s="21" t="s">
        <v>17</v>
      </c>
      <c r="F105" s="1" t="s">
        <v>76</v>
      </c>
      <c r="G105" s="1">
        <v>0.95</v>
      </c>
      <c r="H105" s="34">
        <v>1</v>
      </c>
      <c r="I105" s="31"/>
      <c r="J105" s="31">
        <f t="shared" si="2"/>
        <v>0.3622429984166986</v>
      </c>
      <c r="K105" s="31"/>
      <c r="M105">
        <v>0.3622429984166986</v>
      </c>
      <c r="N105" s="31">
        <f t="shared" si="3"/>
        <v>0.17387663924001531</v>
      </c>
    </row>
    <row r="106" spans="1:14" x14ac:dyDescent="0.5">
      <c r="A106" s="1"/>
      <c r="B106" s="1"/>
      <c r="C106" s="1"/>
      <c r="D106" s="12">
        <v>15</v>
      </c>
      <c r="E106" s="21" t="s">
        <v>17</v>
      </c>
      <c r="F106" s="1" t="s">
        <v>76</v>
      </c>
      <c r="G106" s="1">
        <v>0.95</v>
      </c>
      <c r="H106" s="34">
        <v>1</v>
      </c>
      <c r="I106" s="31"/>
      <c r="J106" s="31">
        <f t="shared" si="2"/>
        <v>0.3622429984166986</v>
      </c>
      <c r="K106" s="31"/>
      <c r="M106">
        <v>0.3622429984166986</v>
      </c>
      <c r="N106" s="31">
        <f t="shared" si="3"/>
        <v>0.17387663924001531</v>
      </c>
    </row>
    <row r="107" spans="1:14" x14ac:dyDescent="0.5">
      <c r="A107" s="1"/>
      <c r="B107" s="1"/>
      <c r="C107" s="1"/>
      <c r="D107" s="12">
        <v>16</v>
      </c>
      <c r="E107" s="21" t="s">
        <v>17</v>
      </c>
      <c r="F107" s="1" t="s">
        <v>76</v>
      </c>
      <c r="G107" s="1">
        <v>0.95</v>
      </c>
      <c r="H107" s="34">
        <v>1</v>
      </c>
      <c r="I107" s="31"/>
      <c r="J107" s="31">
        <f t="shared" si="2"/>
        <v>0.3622429984166986</v>
      </c>
      <c r="K107" s="31"/>
      <c r="M107">
        <v>0.3622429984166986</v>
      </c>
      <c r="N107" s="31">
        <f t="shared" si="3"/>
        <v>0.17387663924001531</v>
      </c>
    </row>
    <row r="108" spans="1:14" x14ac:dyDescent="0.5">
      <c r="A108" s="1"/>
      <c r="B108" s="1"/>
      <c r="C108" s="1"/>
      <c r="D108" s="12">
        <v>17</v>
      </c>
      <c r="E108" s="21" t="s">
        <v>17</v>
      </c>
      <c r="F108" s="1" t="s">
        <v>76</v>
      </c>
      <c r="G108" s="1">
        <v>0.95</v>
      </c>
      <c r="H108" s="34">
        <v>1</v>
      </c>
      <c r="I108" s="31"/>
      <c r="J108" s="31">
        <f t="shared" si="2"/>
        <v>0.3622429984166986</v>
      </c>
      <c r="K108" s="31"/>
      <c r="M108">
        <v>0.3622429984166986</v>
      </c>
      <c r="N108" s="31">
        <f t="shared" si="3"/>
        <v>0.17387663924001531</v>
      </c>
    </row>
    <row r="109" spans="1:14" x14ac:dyDescent="0.5">
      <c r="A109" s="1"/>
      <c r="B109" s="1"/>
      <c r="C109" s="1"/>
      <c r="D109" s="12">
        <v>18</v>
      </c>
      <c r="E109" s="21" t="s">
        <v>17</v>
      </c>
      <c r="F109" s="1" t="s">
        <v>76</v>
      </c>
      <c r="G109" s="1">
        <v>0.95</v>
      </c>
      <c r="H109" s="34">
        <v>1</v>
      </c>
      <c r="I109" s="31"/>
      <c r="J109" s="31">
        <f t="shared" si="2"/>
        <v>0.3622429984166986</v>
      </c>
      <c r="K109" s="31"/>
      <c r="M109">
        <v>0.3622429984166986</v>
      </c>
      <c r="N109" s="31">
        <f t="shared" si="3"/>
        <v>0.17387663924001531</v>
      </c>
    </row>
    <row r="110" spans="1:14" x14ac:dyDescent="0.5">
      <c r="A110" s="1"/>
      <c r="B110" s="1"/>
      <c r="C110" s="1"/>
      <c r="D110" s="12">
        <v>19</v>
      </c>
      <c r="E110" s="21" t="s">
        <v>17</v>
      </c>
      <c r="F110" s="1" t="s">
        <v>76</v>
      </c>
      <c r="G110" s="1">
        <v>0.95</v>
      </c>
      <c r="H110" s="34">
        <v>1</v>
      </c>
      <c r="I110" s="31"/>
      <c r="J110" s="31">
        <f t="shared" si="2"/>
        <v>0.3622429984166986</v>
      </c>
      <c r="K110" s="31"/>
      <c r="M110">
        <v>0.3622429984166986</v>
      </c>
      <c r="N110" s="31">
        <f t="shared" si="3"/>
        <v>0.17387663924001531</v>
      </c>
    </row>
    <row r="111" spans="1:14" x14ac:dyDescent="0.5">
      <c r="A111" s="1"/>
      <c r="B111" s="1"/>
      <c r="C111" s="1"/>
      <c r="D111" s="12">
        <v>20</v>
      </c>
      <c r="E111" s="21" t="s">
        <v>17</v>
      </c>
      <c r="F111" s="1" t="s">
        <v>76</v>
      </c>
      <c r="G111" s="1">
        <v>0.95</v>
      </c>
      <c r="H111" s="34">
        <v>1</v>
      </c>
      <c r="I111" s="31"/>
      <c r="J111" s="31">
        <f t="shared" si="2"/>
        <v>0.3622429984166986</v>
      </c>
      <c r="K111" s="31"/>
      <c r="M111">
        <v>0.3622429984166986</v>
      </c>
      <c r="N111" s="31">
        <f t="shared" si="3"/>
        <v>0.17387663924001531</v>
      </c>
    </row>
    <row r="112" spans="1:14" x14ac:dyDescent="0.5">
      <c r="A112" s="1"/>
      <c r="B112" s="1"/>
      <c r="C112" s="1"/>
      <c r="D112" s="12">
        <v>21</v>
      </c>
      <c r="E112" s="21" t="s">
        <v>17</v>
      </c>
      <c r="F112" s="1" t="s">
        <v>76</v>
      </c>
      <c r="G112" s="1">
        <v>0.95</v>
      </c>
      <c r="H112" s="34">
        <v>1</v>
      </c>
      <c r="I112" s="31"/>
      <c r="J112" s="31">
        <f t="shared" si="2"/>
        <v>0.3622429984166986</v>
      </c>
      <c r="K112" s="31"/>
      <c r="M112">
        <v>0.3622429984166986</v>
      </c>
      <c r="N112" s="31">
        <f t="shared" si="3"/>
        <v>0.17387663924001531</v>
      </c>
    </row>
    <row r="113" spans="1:15" x14ac:dyDescent="0.5">
      <c r="A113" s="1"/>
      <c r="B113" s="1"/>
      <c r="C113" s="1"/>
      <c r="D113" s="12">
        <v>22</v>
      </c>
      <c r="E113" s="21" t="s">
        <v>17</v>
      </c>
      <c r="F113" s="1" t="s">
        <v>76</v>
      </c>
      <c r="G113" s="1">
        <v>0.95</v>
      </c>
      <c r="H113" s="34">
        <v>1</v>
      </c>
      <c r="I113" s="31"/>
      <c r="J113" s="31">
        <f t="shared" si="2"/>
        <v>0.3622429984166986</v>
      </c>
      <c r="K113" s="31"/>
      <c r="M113">
        <v>0.3622429984166986</v>
      </c>
      <c r="N113" s="31">
        <f t="shared" si="3"/>
        <v>0.17387663924001531</v>
      </c>
    </row>
    <row r="114" spans="1:15" x14ac:dyDescent="0.5">
      <c r="A114" s="1" t="s">
        <v>41</v>
      </c>
      <c r="B114" s="1" t="s">
        <v>23</v>
      </c>
      <c r="C114" s="1" t="s">
        <v>79</v>
      </c>
      <c r="D114" s="14">
        <v>4</v>
      </c>
      <c r="E114" s="26" t="s">
        <v>17</v>
      </c>
      <c r="F114" s="1" t="s">
        <v>76</v>
      </c>
      <c r="G114" s="1">
        <v>1</v>
      </c>
      <c r="H114" s="34">
        <v>1.5</v>
      </c>
      <c r="I114" s="34"/>
      <c r="J114" s="31">
        <f t="shared" si="2"/>
        <v>0.79223883969206599</v>
      </c>
      <c r="K114" s="31"/>
      <c r="M114">
        <v>0.79223883969206599</v>
      </c>
      <c r="N114" s="31">
        <f t="shared" si="3"/>
        <v>0.38027464305219166</v>
      </c>
    </row>
    <row r="115" spans="1:15" x14ac:dyDescent="0.5">
      <c r="A115" s="1"/>
      <c r="B115" s="1"/>
      <c r="C115" s="1"/>
      <c r="D115" s="14">
        <v>5</v>
      </c>
      <c r="E115" s="26" t="s">
        <v>17</v>
      </c>
      <c r="F115" s="1" t="s">
        <v>76</v>
      </c>
      <c r="G115" s="1">
        <v>0.7</v>
      </c>
      <c r="H115" s="34">
        <v>1.7</v>
      </c>
      <c r="I115" s="34"/>
      <c r="J115" s="31">
        <f t="shared" si="2"/>
        <v>1.008710213604181</v>
      </c>
      <c r="K115" s="31"/>
      <c r="M115">
        <v>1.008710213604181</v>
      </c>
      <c r="N115" s="31">
        <f t="shared" si="3"/>
        <v>0.48418090253000684</v>
      </c>
    </row>
    <row r="116" spans="1:15" x14ac:dyDescent="0.5">
      <c r="A116" s="1"/>
      <c r="B116" s="1"/>
      <c r="C116" s="1"/>
      <c r="D116" s="14">
        <v>6</v>
      </c>
      <c r="E116" s="26" t="s">
        <v>17</v>
      </c>
      <c r="F116" s="1" t="s">
        <v>76</v>
      </c>
      <c r="G116" s="1">
        <v>0.7</v>
      </c>
      <c r="H116" s="34">
        <v>0.6</v>
      </c>
      <c r="I116" s="34"/>
      <c r="J116" s="31">
        <f t="shared" si="2"/>
        <v>0.13515493663054265</v>
      </c>
      <c r="K116" s="31"/>
      <c r="M116">
        <v>0.13515493663054265</v>
      </c>
      <c r="N116" s="31">
        <f t="shared" si="3"/>
        <v>6.4874369582660463E-2</v>
      </c>
    </row>
    <row r="117" spans="1:15" x14ac:dyDescent="0.5">
      <c r="A117" s="1"/>
      <c r="B117" s="1"/>
      <c r="C117" s="1"/>
      <c r="D117" s="14">
        <v>10</v>
      </c>
      <c r="E117" s="26" t="s">
        <v>17</v>
      </c>
      <c r="F117" s="1" t="s">
        <v>76</v>
      </c>
      <c r="G117" s="1">
        <v>1</v>
      </c>
      <c r="H117" s="34">
        <v>2.2000000000000002</v>
      </c>
      <c r="I117" s="34"/>
      <c r="J117" s="31">
        <f t="shared" si="2"/>
        <v>1.6591122654821169</v>
      </c>
      <c r="K117" s="31"/>
      <c r="M117">
        <v>1.6591122654821169</v>
      </c>
      <c r="N117" s="31">
        <f t="shared" si="3"/>
        <v>0.79637388743141602</v>
      </c>
    </row>
    <row r="118" spans="1:15" x14ac:dyDescent="0.5">
      <c r="A118" s="1"/>
      <c r="B118" s="1"/>
      <c r="C118" s="1"/>
      <c r="D118" s="14">
        <v>11</v>
      </c>
      <c r="E118" s="26" t="s">
        <v>17</v>
      </c>
      <c r="F118" s="1" t="s">
        <v>76</v>
      </c>
      <c r="G118" s="1">
        <v>0.9</v>
      </c>
      <c r="H118" s="34">
        <v>1.9</v>
      </c>
      <c r="I118" s="34"/>
      <c r="J118" s="31">
        <f t="shared" si="2"/>
        <v>1.2502430523618899</v>
      </c>
      <c r="K118" s="31"/>
      <c r="M118">
        <v>1.2502430523618899</v>
      </c>
      <c r="N118" s="31">
        <f t="shared" si="3"/>
        <v>0.60011666513370709</v>
      </c>
    </row>
    <row r="119" spans="1:15" x14ac:dyDescent="0.5">
      <c r="A119" s="1"/>
      <c r="B119" s="1"/>
      <c r="C119" s="1"/>
      <c r="D119" s="14">
        <v>12</v>
      </c>
      <c r="E119" s="26" t="s">
        <v>17</v>
      </c>
      <c r="F119" s="1" t="s">
        <v>76</v>
      </c>
      <c r="G119" s="1">
        <v>0.6</v>
      </c>
      <c r="H119" s="34">
        <v>1.3</v>
      </c>
      <c r="I119" s="34"/>
      <c r="J119" s="31">
        <f t="shared" si="2"/>
        <v>0.60105009475178783</v>
      </c>
      <c r="K119" s="31"/>
      <c r="M119">
        <v>0.60105009475178783</v>
      </c>
      <c r="N119" s="31">
        <f t="shared" si="3"/>
        <v>0.28850404548085817</v>
      </c>
    </row>
    <row r="120" spans="1:15" x14ac:dyDescent="0.5">
      <c r="A120" s="1"/>
      <c r="B120" s="1"/>
      <c r="C120" s="1"/>
      <c r="D120" s="14">
        <v>13</v>
      </c>
      <c r="E120" s="26" t="s">
        <v>17</v>
      </c>
      <c r="F120" s="1" t="s">
        <v>76</v>
      </c>
      <c r="G120" s="1">
        <v>0.8</v>
      </c>
      <c r="H120" s="34">
        <v>1.1000000000000001</v>
      </c>
      <c r="I120" s="34"/>
      <c r="J120" s="31">
        <f t="shared" si="2"/>
        <v>0.43539945627006038</v>
      </c>
      <c r="K120" s="31"/>
      <c r="M120">
        <v>0.43539945627006038</v>
      </c>
      <c r="N120" s="31">
        <f t="shared" si="3"/>
        <v>0.20899173900962897</v>
      </c>
    </row>
    <row r="121" spans="1:15" x14ac:dyDescent="0.5">
      <c r="A121" s="1"/>
      <c r="B121" s="1"/>
      <c r="C121" s="1"/>
      <c r="D121" s="14">
        <v>14</v>
      </c>
      <c r="E121" s="26" t="s">
        <v>17</v>
      </c>
      <c r="F121" s="1" t="s">
        <v>76</v>
      </c>
      <c r="G121" s="1">
        <v>0.9</v>
      </c>
      <c r="H121" s="34">
        <v>1.6</v>
      </c>
      <c r="I121" s="34"/>
      <c r="J121" s="31">
        <f t="shared" si="2"/>
        <v>0.89732871685192783</v>
      </c>
      <c r="K121" s="31"/>
      <c r="M121">
        <v>0.89732871685192783</v>
      </c>
      <c r="N121" s="31">
        <f t="shared" si="3"/>
        <v>0.43071778408892536</v>
      </c>
    </row>
    <row r="122" spans="1:15" x14ac:dyDescent="0.5">
      <c r="A122" s="1" t="s">
        <v>41</v>
      </c>
      <c r="B122" s="1" t="s">
        <v>22</v>
      </c>
      <c r="C122" s="1" t="s">
        <v>79</v>
      </c>
      <c r="D122" s="14">
        <v>2</v>
      </c>
      <c r="E122" s="26" t="s">
        <v>17</v>
      </c>
      <c r="F122" s="1" t="s">
        <v>76</v>
      </c>
      <c r="G122" s="1">
        <v>1.1000000000000001</v>
      </c>
      <c r="H122" s="34">
        <v>2</v>
      </c>
      <c r="I122" s="34"/>
      <c r="J122" s="31">
        <f t="shared" si="2"/>
        <v>1.3803457792684677</v>
      </c>
      <c r="K122" s="31"/>
      <c r="M122">
        <v>1.3803457792684677</v>
      </c>
      <c r="N122" s="31">
        <f t="shared" si="3"/>
        <v>0.66256597404886441</v>
      </c>
    </row>
    <row r="123" spans="1:15" x14ac:dyDescent="0.5">
      <c r="A123" s="1"/>
      <c r="B123" s="1"/>
      <c r="C123" s="1"/>
      <c r="D123" s="14">
        <v>3</v>
      </c>
      <c r="E123" s="26" t="s">
        <v>17</v>
      </c>
      <c r="F123" s="1" t="s">
        <v>76</v>
      </c>
      <c r="G123" s="1">
        <v>0.8</v>
      </c>
      <c r="H123" s="34">
        <v>1.9</v>
      </c>
      <c r="I123" s="34"/>
      <c r="J123" s="31">
        <f t="shared" si="2"/>
        <v>1.2502430523618899</v>
      </c>
      <c r="K123" s="31"/>
      <c r="M123">
        <v>1.2502430523618899</v>
      </c>
      <c r="N123" s="31">
        <f t="shared" si="3"/>
        <v>0.60011666513370709</v>
      </c>
    </row>
    <row r="124" spans="1:15" x14ac:dyDescent="0.5">
      <c r="A124" s="1"/>
      <c r="B124" s="1"/>
      <c r="C124" s="1"/>
      <c r="D124" s="14">
        <v>4</v>
      </c>
      <c r="E124" s="26" t="s">
        <v>17</v>
      </c>
      <c r="F124" s="1" t="s">
        <v>76</v>
      </c>
      <c r="G124" s="1">
        <v>0.85</v>
      </c>
      <c r="H124" s="34">
        <v>2.1</v>
      </c>
      <c r="I124" s="34"/>
      <c r="J124" s="31">
        <f t="shared" si="2"/>
        <v>1.5166425594758306</v>
      </c>
      <c r="K124" s="31"/>
      <c r="M124">
        <v>1.5166425594758306</v>
      </c>
      <c r="N124" s="31">
        <f t="shared" si="3"/>
        <v>0.72798842854839863</v>
      </c>
    </row>
    <row r="125" spans="1:15" x14ac:dyDescent="0.5">
      <c r="A125" s="1" t="s">
        <v>91</v>
      </c>
      <c r="B125" s="1" t="s">
        <v>22</v>
      </c>
      <c r="C125" s="1" t="s">
        <v>79</v>
      </c>
      <c r="D125" s="16">
        <v>1</v>
      </c>
      <c r="E125" s="26" t="s">
        <v>17</v>
      </c>
      <c r="F125" s="1" t="s">
        <v>76</v>
      </c>
      <c r="G125" s="1">
        <v>1.25</v>
      </c>
      <c r="H125" s="34"/>
      <c r="I125" s="33">
        <v>4.2</v>
      </c>
      <c r="J125" s="33"/>
      <c r="K125" s="31">
        <f>(EXP(1.021*LN(I125*10)+4.411))/1000</f>
        <v>3.7411962053286598</v>
      </c>
      <c r="M125">
        <v>3.7411962053286598</v>
      </c>
      <c r="N125" s="31">
        <f t="shared" si="3"/>
        <v>1.7957741785577566</v>
      </c>
      <c r="O125" s="31" t="s">
        <v>100</v>
      </c>
    </row>
    <row r="126" spans="1:15" x14ac:dyDescent="0.5">
      <c r="A126" s="1"/>
      <c r="B126" s="1"/>
      <c r="C126" s="1"/>
      <c r="D126" s="16">
        <v>2</v>
      </c>
      <c r="E126" s="26" t="s">
        <v>17</v>
      </c>
      <c r="F126" s="1" t="s">
        <v>76</v>
      </c>
      <c r="G126" s="1">
        <v>1.1499999999999999</v>
      </c>
      <c r="H126" s="34"/>
      <c r="I126" s="33">
        <v>3.6</v>
      </c>
      <c r="J126" s="33"/>
      <c r="K126" s="31">
        <f t="shared" ref="K126:K186" si="4">(EXP(1.021*LN(I126*10)+4.411))/1000</f>
        <v>3.1963756456452113</v>
      </c>
      <c r="M126">
        <v>3.1963756456452113</v>
      </c>
      <c r="N126" s="31">
        <f t="shared" si="3"/>
        <v>1.5342603099097014</v>
      </c>
    </row>
    <row r="127" spans="1:15" x14ac:dyDescent="0.5">
      <c r="A127" s="1"/>
      <c r="B127" s="1"/>
      <c r="C127" s="1"/>
      <c r="D127" s="16">
        <v>3</v>
      </c>
      <c r="E127" s="26" t="s">
        <v>17</v>
      </c>
      <c r="F127" s="1" t="s">
        <v>76</v>
      </c>
      <c r="G127" s="1">
        <v>1.2</v>
      </c>
      <c r="H127" s="34"/>
      <c r="I127" s="33">
        <v>4.0999999999999996</v>
      </c>
      <c r="J127" s="33"/>
      <c r="K127" s="31">
        <f t="shared" si="4"/>
        <v>3.6502724225450494</v>
      </c>
      <c r="M127">
        <v>3.6502724225450494</v>
      </c>
      <c r="N127" s="31">
        <f t="shared" si="3"/>
        <v>1.7521307628216236</v>
      </c>
    </row>
    <row r="128" spans="1:15" x14ac:dyDescent="0.5">
      <c r="A128" s="1"/>
      <c r="B128" s="1"/>
      <c r="C128" s="1"/>
      <c r="D128" s="16">
        <v>4</v>
      </c>
      <c r="E128" s="26" t="s">
        <v>17</v>
      </c>
      <c r="F128" s="1" t="s">
        <v>76</v>
      </c>
      <c r="G128" s="1">
        <v>1.2</v>
      </c>
      <c r="H128" s="34"/>
      <c r="I128" s="33">
        <v>6.4</v>
      </c>
      <c r="J128" s="33"/>
      <c r="K128" s="31">
        <f t="shared" si="4"/>
        <v>5.7515210434780668</v>
      </c>
      <c r="M128">
        <v>5.7515210434780668</v>
      </c>
      <c r="N128" s="31">
        <f t="shared" si="3"/>
        <v>2.760730100869472</v>
      </c>
    </row>
    <row r="129" spans="1:14" x14ac:dyDescent="0.5">
      <c r="A129" s="1"/>
      <c r="B129" s="1"/>
      <c r="C129" s="1"/>
      <c r="D129" s="16">
        <v>5</v>
      </c>
      <c r="E129" s="26" t="s">
        <v>17</v>
      </c>
      <c r="F129" s="1" t="s">
        <v>76</v>
      </c>
      <c r="G129" s="1">
        <v>1.3</v>
      </c>
      <c r="H129" s="34"/>
      <c r="I129" s="33">
        <v>4.9000000000000004</v>
      </c>
      <c r="J129" s="33"/>
      <c r="K129" s="31">
        <f t="shared" si="4"/>
        <v>4.3788811449100775</v>
      </c>
      <c r="M129">
        <v>4.3788811449100775</v>
      </c>
      <c r="N129" s="31">
        <f t="shared" si="3"/>
        <v>2.1018629495568373</v>
      </c>
    </row>
    <row r="130" spans="1:14" x14ac:dyDescent="0.5">
      <c r="A130" s="1"/>
      <c r="B130" s="1"/>
      <c r="C130" s="1"/>
      <c r="D130" s="16">
        <v>6</v>
      </c>
      <c r="E130" s="26" t="s">
        <v>17</v>
      </c>
      <c r="F130" s="1" t="s">
        <v>76</v>
      </c>
      <c r="G130" s="1">
        <v>1.1000000000000001</v>
      </c>
      <c r="H130" s="34"/>
      <c r="I130" s="33">
        <v>3.2</v>
      </c>
      <c r="J130" s="33"/>
      <c r="K130" s="31">
        <f t="shared" si="4"/>
        <v>2.8342038753963279</v>
      </c>
      <c r="M130">
        <v>2.8342038753963279</v>
      </c>
      <c r="N130" s="31">
        <f t="shared" si="3"/>
        <v>1.3604178601902372</v>
      </c>
    </row>
    <row r="131" spans="1:14" x14ac:dyDescent="0.5">
      <c r="A131" s="1"/>
      <c r="B131" s="1"/>
      <c r="C131" s="1"/>
      <c r="D131" s="15">
        <v>7</v>
      </c>
      <c r="E131" s="26" t="s">
        <v>17</v>
      </c>
      <c r="F131" s="1" t="s">
        <v>76</v>
      </c>
      <c r="G131" s="1">
        <v>1.24</v>
      </c>
      <c r="H131" s="34"/>
      <c r="I131" s="33">
        <v>2.9</v>
      </c>
      <c r="J131" s="33"/>
      <c r="K131" s="31">
        <f t="shared" si="4"/>
        <v>2.5631930423110805</v>
      </c>
      <c r="M131">
        <v>2.5631930423110805</v>
      </c>
      <c r="N131" s="31">
        <f t="shared" ref="N131:N194" si="5">0.48*M131</f>
        <v>1.2303326603093185</v>
      </c>
    </row>
    <row r="132" spans="1:14" x14ac:dyDescent="0.5">
      <c r="A132" s="1"/>
      <c r="B132" s="1"/>
      <c r="C132" s="1"/>
      <c r="D132" s="15">
        <v>8</v>
      </c>
      <c r="E132" s="26" t="s">
        <v>17</v>
      </c>
      <c r="F132" s="1" t="s">
        <v>76</v>
      </c>
      <c r="G132" s="1">
        <v>1.32</v>
      </c>
      <c r="H132" s="34"/>
      <c r="I132" s="33">
        <v>2.8</v>
      </c>
      <c r="J132" s="33"/>
      <c r="K132" s="31">
        <f t="shared" si="4"/>
        <v>2.4729840179613851</v>
      </c>
      <c r="M132">
        <v>2.4729840179613851</v>
      </c>
      <c r="N132" s="31">
        <f t="shared" si="5"/>
        <v>1.1870323286214648</v>
      </c>
    </row>
    <row r="133" spans="1:14" x14ac:dyDescent="0.5">
      <c r="A133" s="1"/>
      <c r="B133" s="1"/>
      <c r="C133" s="1"/>
      <c r="D133" s="15">
        <v>9</v>
      </c>
      <c r="E133" s="26" t="s">
        <v>17</v>
      </c>
      <c r="F133" s="1" t="s">
        <v>76</v>
      </c>
      <c r="G133" s="1">
        <v>1.4</v>
      </c>
      <c r="H133" s="34">
        <v>0.5</v>
      </c>
      <c r="I133" s="33">
        <v>3.9</v>
      </c>
      <c r="J133" s="33"/>
      <c r="K133" s="31">
        <f t="shared" si="4"/>
        <v>3.4685656866345238</v>
      </c>
      <c r="M133">
        <v>3.4685656866345238</v>
      </c>
      <c r="N133" s="31">
        <f t="shared" si="5"/>
        <v>1.6649115295845713</v>
      </c>
    </row>
    <row r="134" spans="1:14" x14ac:dyDescent="0.5">
      <c r="A134" s="1" t="s">
        <v>91</v>
      </c>
      <c r="B134" s="1" t="s">
        <v>23</v>
      </c>
      <c r="C134" s="1" t="s">
        <v>79</v>
      </c>
      <c r="D134" s="15">
        <v>1</v>
      </c>
      <c r="E134" s="26" t="s">
        <v>17</v>
      </c>
      <c r="F134" s="1" t="s">
        <v>76</v>
      </c>
      <c r="G134" s="1">
        <v>1.56</v>
      </c>
      <c r="H134" s="31">
        <v>0.7</v>
      </c>
      <c r="I134" s="33">
        <v>5</v>
      </c>
      <c r="J134" s="33"/>
      <c r="K134" s="31">
        <f t="shared" si="4"/>
        <v>4.4701421524375906</v>
      </c>
      <c r="M134">
        <v>4.4701421524375906</v>
      </c>
      <c r="N134" s="31">
        <f t="shared" si="5"/>
        <v>2.1456682331700434</v>
      </c>
    </row>
    <row r="135" spans="1:14" x14ac:dyDescent="0.5">
      <c r="A135" s="1"/>
      <c r="B135" s="1"/>
      <c r="C135" s="1"/>
      <c r="D135" s="15">
        <v>2</v>
      </c>
      <c r="E135" s="26" t="s">
        <v>17</v>
      </c>
      <c r="F135" s="1" t="s">
        <v>76</v>
      </c>
      <c r="G135" s="1">
        <v>1.5</v>
      </c>
      <c r="H135" s="31">
        <v>0.5</v>
      </c>
      <c r="I135" s="33">
        <v>4.9000000000000004</v>
      </c>
      <c r="J135" s="33"/>
      <c r="K135" s="31">
        <f t="shared" si="4"/>
        <v>4.3788811449100775</v>
      </c>
      <c r="M135">
        <v>4.3788811449100775</v>
      </c>
      <c r="N135" s="31">
        <f t="shared" si="5"/>
        <v>2.1018629495568373</v>
      </c>
    </row>
    <row r="136" spans="1:14" x14ac:dyDescent="0.5">
      <c r="A136" s="1"/>
      <c r="B136" s="1"/>
      <c r="C136" s="1"/>
      <c r="D136" s="15">
        <v>3</v>
      </c>
      <c r="E136" s="26" t="s">
        <v>17</v>
      </c>
      <c r="F136" s="1" t="s">
        <v>76</v>
      </c>
      <c r="G136" s="1">
        <v>1.6</v>
      </c>
      <c r="H136" s="31">
        <v>0.6</v>
      </c>
      <c r="I136" s="33">
        <v>4</v>
      </c>
      <c r="J136" s="33"/>
      <c r="K136" s="31">
        <f t="shared" si="4"/>
        <v>3.5593952031224494</v>
      </c>
      <c r="M136">
        <v>3.5593952031224494</v>
      </c>
      <c r="N136" s="31">
        <f t="shared" si="5"/>
        <v>1.7085096974987757</v>
      </c>
    </row>
    <row r="137" spans="1:14" x14ac:dyDescent="0.5">
      <c r="A137" s="1"/>
      <c r="B137" s="1"/>
      <c r="C137" s="1"/>
      <c r="D137" s="15">
        <v>4</v>
      </c>
      <c r="E137" s="26" t="s">
        <v>17</v>
      </c>
      <c r="F137" s="1" t="s">
        <v>76</v>
      </c>
      <c r="G137" s="1">
        <v>1.4</v>
      </c>
      <c r="H137" s="31"/>
      <c r="I137" s="33">
        <v>4.9000000000000004</v>
      </c>
      <c r="J137" s="33"/>
      <c r="K137" s="31">
        <f t="shared" si="4"/>
        <v>4.3788811449100775</v>
      </c>
      <c r="M137">
        <v>4.3788811449100775</v>
      </c>
      <c r="N137" s="31">
        <f t="shared" si="5"/>
        <v>2.1018629495568373</v>
      </c>
    </row>
    <row r="138" spans="1:14" x14ac:dyDescent="0.5">
      <c r="A138" s="1"/>
      <c r="B138" s="1"/>
      <c r="C138" s="1"/>
      <c r="D138" s="15">
        <v>5</v>
      </c>
      <c r="E138" s="26" t="s">
        <v>17</v>
      </c>
      <c r="F138" s="1" t="s">
        <v>76</v>
      </c>
      <c r="G138" s="1">
        <v>1.4</v>
      </c>
      <c r="H138" s="31"/>
      <c r="I138" s="33">
        <v>4.0999999999999996</v>
      </c>
      <c r="J138" s="33"/>
      <c r="K138" s="31">
        <f t="shared" si="4"/>
        <v>3.6502724225450494</v>
      </c>
      <c r="M138">
        <v>3.6502724225450494</v>
      </c>
      <c r="N138" s="31">
        <f t="shared" si="5"/>
        <v>1.7521307628216236</v>
      </c>
    </row>
    <row r="139" spans="1:14" x14ac:dyDescent="0.5">
      <c r="A139" s="1"/>
      <c r="B139" s="1"/>
      <c r="C139" s="1"/>
      <c r="D139" s="15">
        <v>6</v>
      </c>
      <c r="E139" s="26" t="s">
        <v>17</v>
      </c>
      <c r="F139" s="1" t="s">
        <v>76</v>
      </c>
      <c r="G139" s="1">
        <v>1</v>
      </c>
      <c r="H139" s="31"/>
      <c r="I139" s="33">
        <v>1.9</v>
      </c>
      <c r="J139" s="33"/>
      <c r="K139" s="31">
        <f t="shared" si="4"/>
        <v>1.6644869182696176</v>
      </c>
      <c r="M139">
        <v>1.6644869182696176</v>
      </c>
      <c r="N139" s="31">
        <f t="shared" si="5"/>
        <v>0.7989537207694164</v>
      </c>
    </row>
    <row r="140" spans="1:14" x14ac:dyDescent="0.5">
      <c r="A140" s="1"/>
      <c r="B140" s="1"/>
      <c r="C140" s="1"/>
      <c r="D140" s="15">
        <v>7</v>
      </c>
      <c r="E140" s="26" t="s">
        <v>17</v>
      </c>
      <c r="F140" s="1" t="s">
        <v>76</v>
      </c>
      <c r="G140" s="1">
        <v>1.1000000000000001</v>
      </c>
      <c r="H140" s="31"/>
      <c r="I140" s="33">
        <v>5.5</v>
      </c>
      <c r="J140" s="33"/>
      <c r="K140" s="31">
        <f t="shared" si="4"/>
        <v>4.927007979669181</v>
      </c>
      <c r="M140">
        <v>4.927007979669181</v>
      </c>
      <c r="N140" s="31">
        <f t="shared" si="5"/>
        <v>2.3649638302412068</v>
      </c>
    </row>
    <row r="141" spans="1:14" x14ac:dyDescent="0.5">
      <c r="A141" s="1"/>
      <c r="B141" s="1"/>
      <c r="C141" s="1"/>
      <c r="D141" s="15">
        <v>8</v>
      </c>
      <c r="E141" s="26" t="s">
        <v>17</v>
      </c>
      <c r="F141" s="1" t="s">
        <v>76</v>
      </c>
      <c r="G141" s="1">
        <v>1.1000000000000001</v>
      </c>
      <c r="H141" s="31"/>
      <c r="I141" s="33">
        <v>7.6</v>
      </c>
      <c r="J141" s="33"/>
      <c r="K141" s="31">
        <f t="shared" si="4"/>
        <v>6.8546240028403957</v>
      </c>
      <c r="M141">
        <v>6.8546240028403957</v>
      </c>
      <c r="N141" s="31">
        <f t="shared" si="5"/>
        <v>3.2902195213633898</v>
      </c>
    </row>
    <row r="142" spans="1:14" x14ac:dyDescent="0.5">
      <c r="A142" s="1"/>
      <c r="B142" s="1"/>
      <c r="C142" s="1"/>
      <c r="D142" s="15">
        <v>9</v>
      </c>
      <c r="E142" s="26" t="s">
        <v>17</v>
      </c>
      <c r="F142" s="1" t="s">
        <v>76</v>
      </c>
      <c r="G142" s="1">
        <v>0.9</v>
      </c>
      <c r="H142" s="31"/>
      <c r="I142" s="33">
        <v>3.4</v>
      </c>
      <c r="J142" s="33"/>
      <c r="K142" s="31">
        <f t="shared" si="4"/>
        <v>3.0151778494578241</v>
      </c>
      <c r="M142">
        <v>3.0151778494578241</v>
      </c>
      <c r="N142" s="31">
        <f t="shared" si="5"/>
        <v>1.4472853677397555</v>
      </c>
    </row>
    <row r="143" spans="1:14" x14ac:dyDescent="0.5">
      <c r="A143" s="1"/>
      <c r="B143" s="1"/>
      <c r="C143" s="1"/>
      <c r="D143" s="15">
        <v>10</v>
      </c>
      <c r="E143" s="26" t="s">
        <v>17</v>
      </c>
      <c r="F143" s="1" t="s">
        <v>76</v>
      </c>
      <c r="G143" s="1">
        <v>1.25</v>
      </c>
      <c r="H143" s="31"/>
      <c r="I143" s="33">
        <v>3.7</v>
      </c>
      <c r="J143" s="33"/>
      <c r="K143" s="31">
        <f t="shared" si="4"/>
        <v>3.2870546144370776</v>
      </c>
      <c r="M143">
        <v>3.2870546144370776</v>
      </c>
      <c r="N143" s="31">
        <f t="shared" si="5"/>
        <v>1.5777862149297972</v>
      </c>
    </row>
    <row r="144" spans="1:14" x14ac:dyDescent="0.5">
      <c r="A144" s="1"/>
      <c r="B144" s="1"/>
      <c r="C144" s="1"/>
      <c r="D144" s="15">
        <v>11</v>
      </c>
      <c r="E144" s="26" t="s">
        <v>17</v>
      </c>
      <c r="F144" s="1" t="s">
        <v>76</v>
      </c>
      <c r="G144" s="1">
        <v>1.25</v>
      </c>
      <c r="H144" s="31"/>
      <c r="I144" s="33">
        <v>3.2</v>
      </c>
      <c r="J144" s="33"/>
      <c r="K144" s="31">
        <f t="shared" si="4"/>
        <v>2.8342038753963279</v>
      </c>
      <c r="M144">
        <v>2.8342038753963279</v>
      </c>
      <c r="N144" s="31">
        <f t="shared" si="5"/>
        <v>1.3604178601902372</v>
      </c>
    </row>
    <row r="145" spans="1:14" x14ac:dyDescent="0.5">
      <c r="A145" s="1"/>
      <c r="B145" s="1"/>
      <c r="C145" s="1"/>
      <c r="D145" s="15">
        <v>12</v>
      </c>
      <c r="E145" s="26" t="s">
        <v>17</v>
      </c>
      <c r="F145" s="1" t="s">
        <v>76</v>
      </c>
      <c r="G145" s="1">
        <v>1.3</v>
      </c>
      <c r="H145" s="31"/>
      <c r="I145" s="33">
        <v>5.2</v>
      </c>
      <c r="J145" s="33"/>
      <c r="K145" s="31">
        <f t="shared" si="4"/>
        <v>4.6527784518745436</v>
      </c>
      <c r="M145">
        <v>4.6527784518745436</v>
      </c>
      <c r="N145" s="31">
        <f t="shared" si="5"/>
        <v>2.2333336568997808</v>
      </c>
    </row>
    <row r="146" spans="1:14" x14ac:dyDescent="0.5">
      <c r="A146" s="1"/>
      <c r="B146" s="1"/>
      <c r="C146" s="1"/>
      <c r="D146" s="15">
        <v>13</v>
      </c>
      <c r="E146" s="26" t="s">
        <v>17</v>
      </c>
      <c r="F146" s="1" t="s">
        <v>76</v>
      </c>
      <c r="G146" s="1">
        <v>1.4</v>
      </c>
      <c r="H146" s="31"/>
      <c r="I146" s="33">
        <v>2.5</v>
      </c>
      <c r="J146" s="33"/>
      <c r="K146" s="31">
        <f t="shared" si="4"/>
        <v>2.2027728171797993</v>
      </c>
      <c r="M146">
        <v>2.2027728171797993</v>
      </c>
      <c r="N146" s="31">
        <f t="shared" si="5"/>
        <v>1.0573309522463037</v>
      </c>
    </row>
    <row r="147" spans="1:14" x14ac:dyDescent="0.5">
      <c r="A147" s="1"/>
      <c r="B147" s="1"/>
      <c r="C147" s="1"/>
      <c r="D147" s="15">
        <v>14</v>
      </c>
      <c r="E147" s="26" t="s">
        <v>17</v>
      </c>
      <c r="F147" s="1" t="s">
        <v>76</v>
      </c>
      <c r="G147" s="1">
        <v>1.1000000000000001</v>
      </c>
      <c r="H147" s="31"/>
      <c r="I147" s="33">
        <v>2.4</v>
      </c>
      <c r="J147" s="33"/>
      <c r="K147" s="31">
        <f t="shared" si="4"/>
        <v>2.1128498622507297</v>
      </c>
      <c r="M147">
        <v>2.1128498622507297</v>
      </c>
      <c r="N147" s="31">
        <f t="shared" si="5"/>
        <v>1.0141679338803502</v>
      </c>
    </row>
    <row r="148" spans="1:14" x14ac:dyDescent="0.5">
      <c r="A148" s="1"/>
      <c r="B148" s="1"/>
      <c r="C148" s="1"/>
      <c r="D148" s="15">
        <v>15</v>
      </c>
      <c r="E148" s="26" t="s">
        <v>17</v>
      </c>
      <c r="F148" s="1" t="s">
        <v>76</v>
      </c>
      <c r="G148" s="1">
        <v>1.1499999999999999</v>
      </c>
      <c r="H148" s="31"/>
      <c r="I148" s="33">
        <v>2.5</v>
      </c>
      <c r="J148" s="33"/>
      <c r="K148" s="31">
        <f t="shared" si="4"/>
        <v>2.2027728171797993</v>
      </c>
      <c r="M148">
        <v>2.2027728171797993</v>
      </c>
      <c r="N148" s="31">
        <f t="shared" si="5"/>
        <v>1.0573309522463037</v>
      </c>
    </row>
    <row r="149" spans="1:14" x14ac:dyDescent="0.5">
      <c r="A149" s="1"/>
      <c r="B149" s="1"/>
      <c r="C149" s="1"/>
      <c r="D149" s="15">
        <v>16</v>
      </c>
      <c r="E149" s="26" t="s">
        <v>17</v>
      </c>
      <c r="F149" s="1" t="s">
        <v>76</v>
      </c>
      <c r="G149" s="1">
        <v>1.3</v>
      </c>
      <c r="H149" s="31"/>
      <c r="I149" s="33">
        <v>4.0999999999999996</v>
      </c>
      <c r="J149" s="33"/>
      <c r="K149" s="31">
        <f t="shared" si="4"/>
        <v>3.6502724225450494</v>
      </c>
      <c r="M149">
        <v>3.6502724225450494</v>
      </c>
      <c r="N149" s="31">
        <f t="shared" si="5"/>
        <v>1.7521307628216236</v>
      </c>
    </row>
    <row r="150" spans="1:14" x14ac:dyDescent="0.5">
      <c r="A150" s="1"/>
      <c r="B150" s="1"/>
      <c r="C150" s="1"/>
      <c r="D150" s="15">
        <v>17</v>
      </c>
      <c r="E150" s="26" t="s">
        <v>17</v>
      </c>
      <c r="F150" s="1" t="s">
        <v>76</v>
      </c>
      <c r="G150" s="1">
        <v>1.4</v>
      </c>
      <c r="H150" s="31"/>
      <c r="I150" s="33">
        <v>3.1</v>
      </c>
      <c r="J150" s="33"/>
      <c r="K150" s="31">
        <f t="shared" si="4"/>
        <v>2.7438050373121126</v>
      </c>
      <c r="M150">
        <v>2.7438050373121126</v>
      </c>
      <c r="N150" s="31">
        <f t="shared" si="5"/>
        <v>1.3170264179098139</v>
      </c>
    </row>
    <row r="151" spans="1:14" x14ac:dyDescent="0.5">
      <c r="A151" s="1"/>
      <c r="B151" s="1"/>
      <c r="C151" s="1"/>
      <c r="D151" s="15">
        <v>18</v>
      </c>
      <c r="E151" s="26" t="s">
        <v>17</v>
      </c>
      <c r="F151" s="1" t="s">
        <v>76</v>
      </c>
      <c r="G151" s="1">
        <v>1.4</v>
      </c>
      <c r="H151" s="31"/>
      <c r="I151" s="33">
        <v>2.1</v>
      </c>
      <c r="J151" s="33"/>
      <c r="K151" s="31">
        <f t="shared" si="4"/>
        <v>1.8435667197608772</v>
      </c>
      <c r="M151">
        <v>1.8435667197608772</v>
      </c>
      <c r="N151" s="31">
        <f t="shared" si="5"/>
        <v>0.88491202548522097</v>
      </c>
    </row>
    <row r="152" spans="1:14" x14ac:dyDescent="0.5">
      <c r="A152" s="1"/>
      <c r="B152" s="1"/>
      <c r="C152" s="1"/>
      <c r="D152" s="15">
        <v>19</v>
      </c>
      <c r="E152" s="26" t="s">
        <v>17</v>
      </c>
      <c r="F152" s="1" t="s">
        <v>76</v>
      </c>
      <c r="G152" s="1">
        <v>0.7</v>
      </c>
      <c r="H152" s="31"/>
      <c r="I152" s="33">
        <v>1.4</v>
      </c>
      <c r="J152" s="33"/>
      <c r="K152" s="31">
        <f t="shared" si="4"/>
        <v>1.2186238795817521</v>
      </c>
      <c r="M152">
        <v>1.2186238795817521</v>
      </c>
      <c r="N152" s="31">
        <f t="shared" si="5"/>
        <v>0.58493946219924098</v>
      </c>
    </row>
    <row r="153" spans="1:14" x14ac:dyDescent="0.5">
      <c r="A153" s="1"/>
      <c r="B153" s="1"/>
      <c r="C153" s="1"/>
      <c r="D153" s="15">
        <v>20</v>
      </c>
      <c r="E153" s="26" t="s">
        <v>17</v>
      </c>
      <c r="F153" s="1" t="s">
        <v>76</v>
      </c>
      <c r="G153" s="1">
        <v>1.52</v>
      </c>
      <c r="H153" s="31"/>
      <c r="I153" s="33">
        <v>3</v>
      </c>
      <c r="J153" s="33"/>
      <c r="K153" s="31">
        <f t="shared" si="4"/>
        <v>2.653467426919502</v>
      </c>
      <c r="M153">
        <v>2.653467426919502</v>
      </c>
      <c r="N153" s="31">
        <f t="shared" si="5"/>
        <v>1.2736643649213608</v>
      </c>
    </row>
    <row r="154" spans="1:14" x14ac:dyDescent="0.5">
      <c r="A154" s="1"/>
      <c r="B154" s="1"/>
      <c r="C154" s="1"/>
      <c r="D154" s="15">
        <v>21</v>
      </c>
      <c r="E154" s="26" t="s">
        <v>17</v>
      </c>
      <c r="F154" s="1" t="s">
        <v>76</v>
      </c>
      <c r="G154" s="1">
        <v>1.56</v>
      </c>
      <c r="H154" s="31"/>
      <c r="I154" s="33">
        <v>2.8</v>
      </c>
      <c r="J154" s="33"/>
      <c r="K154" s="31">
        <f t="shared" si="4"/>
        <v>2.4729840179613851</v>
      </c>
      <c r="M154">
        <v>2.4729840179613851</v>
      </c>
      <c r="N154" s="31">
        <f t="shared" si="5"/>
        <v>1.1870323286214648</v>
      </c>
    </row>
    <row r="155" spans="1:14" x14ac:dyDescent="0.5">
      <c r="A155" s="1"/>
      <c r="B155" s="1"/>
      <c r="C155" s="1"/>
      <c r="D155" s="15">
        <v>22</v>
      </c>
      <c r="E155" s="26" t="s">
        <v>17</v>
      </c>
      <c r="F155" s="1" t="s">
        <v>76</v>
      </c>
      <c r="G155" s="1">
        <v>1.7</v>
      </c>
      <c r="H155" s="31"/>
      <c r="I155" s="33">
        <v>3.3</v>
      </c>
      <c r="J155" s="33"/>
      <c r="K155" s="31">
        <f t="shared" si="4"/>
        <v>2.9246620667522851</v>
      </c>
      <c r="M155">
        <v>2.9246620667522851</v>
      </c>
      <c r="N155" s="31">
        <f t="shared" si="5"/>
        <v>1.4038377920410967</v>
      </c>
    </row>
    <row r="156" spans="1:14" x14ac:dyDescent="0.5">
      <c r="A156" s="1"/>
      <c r="B156" s="1"/>
      <c r="C156" s="1"/>
      <c r="D156" s="15">
        <v>23</v>
      </c>
      <c r="E156" s="26" t="s">
        <v>17</v>
      </c>
      <c r="F156" s="1" t="s">
        <v>76</v>
      </c>
      <c r="G156" s="1">
        <v>1.56</v>
      </c>
      <c r="H156" s="31"/>
      <c r="I156" s="33">
        <v>4.2</v>
      </c>
      <c r="J156" s="33"/>
      <c r="K156" s="31">
        <f t="shared" si="4"/>
        <v>3.7411962053286598</v>
      </c>
      <c r="M156">
        <v>3.7411962053286598</v>
      </c>
      <c r="N156" s="31">
        <f t="shared" si="5"/>
        <v>1.7957741785577566</v>
      </c>
    </row>
    <row r="157" spans="1:14" x14ac:dyDescent="0.5">
      <c r="A157" s="1"/>
      <c r="B157" s="1"/>
      <c r="C157" s="1"/>
      <c r="D157" s="15">
        <v>24</v>
      </c>
      <c r="E157" s="26" t="s">
        <v>17</v>
      </c>
      <c r="F157" s="1" t="s">
        <v>76</v>
      </c>
      <c r="G157" s="1">
        <v>1.54</v>
      </c>
      <c r="H157" s="31"/>
      <c r="I157" s="33">
        <v>2.9</v>
      </c>
      <c r="J157" s="33"/>
      <c r="K157" s="31">
        <f t="shared" si="4"/>
        <v>2.5631930423110805</v>
      </c>
      <c r="M157">
        <v>2.5631930423110805</v>
      </c>
      <c r="N157" s="31">
        <f t="shared" si="5"/>
        <v>1.2303326603093185</v>
      </c>
    </row>
    <row r="158" spans="1:14" x14ac:dyDescent="0.5">
      <c r="A158" s="1" t="s">
        <v>91</v>
      </c>
      <c r="B158" s="1" t="s">
        <v>13</v>
      </c>
      <c r="C158" s="1" t="s">
        <v>79</v>
      </c>
      <c r="D158" s="15">
        <v>1</v>
      </c>
      <c r="E158" s="26" t="s">
        <v>17</v>
      </c>
      <c r="F158" s="1" t="s">
        <v>76</v>
      </c>
      <c r="G158" s="1">
        <v>0.8</v>
      </c>
      <c r="H158" s="31"/>
      <c r="I158" s="33">
        <v>4.0999999999999996</v>
      </c>
      <c r="J158" s="33"/>
      <c r="K158" s="31">
        <f>(EXP(1.021*LN(I158*10)+4.411))/1000</f>
        <v>3.6502724225450494</v>
      </c>
      <c r="M158">
        <v>3.6502724225450498</v>
      </c>
      <c r="N158" s="31">
        <f t="shared" si="5"/>
        <v>1.7521307628216238</v>
      </c>
    </row>
    <row r="159" spans="1:14" x14ac:dyDescent="0.5">
      <c r="A159" s="1"/>
      <c r="B159" s="1"/>
      <c r="C159" s="1"/>
      <c r="D159" s="15">
        <v>2</v>
      </c>
      <c r="E159" s="26" t="s">
        <v>17</v>
      </c>
      <c r="F159" s="1" t="s">
        <v>76</v>
      </c>
      <c r="G159" s="1">
        <v>0.8</v>
      </c>
      <c r="H159" s="31"/>
      <c r="I159" s="33">
        <v>1.5</v>
      </c>
      <c r="J159" s="33"/>
      <c r="K159" s="31">
        <f t="shared" si="4"/>
        <v>1.3075615315953666</v>
      </c>
      <c r="M159">
        <v>1.3075615315953666</v>
      </c>
      <c r="N159" s="31">
        <f t="shared" si="5"/>
        <v>0.62762953516577591</v>
      </c>
    </row>
    <row r="160" spans="1:14" x14ac:dyDescent="0.5">
      <c r="A160" s="1"/>
      <c r="B160" s="1"/>
      <c r="C160" s="1"/>
      <c r="D160" s="15">
        <v>3</v>
      </c>
      <c r="E160" s="26" t="s">
        <v>17</v>
      </c>
      <c r="F160" s="1" t="s">
        <v>76</v>
      </c>
      <c r="G160" s="1">
        <v>0.95</v>
      </c>
      <c r="H160" s="31"/>
      <c r="I160" s="33">
        <v>1.5</v>
      </c>
      <c r="J160" s="33"/>
      <c r="K160" s="31">
        <f t="shared" si="4"/>
        <v>1.3075615315953666</v>
      </c>
      <c r="M160">
        <v>1.3075615315953666</v>
      </c>
      <c r="N160" s="31">
        <f t="shared" si="5"/>
        <v>0.62762953516577591</v>
      </c>
    </row>
    <row r="161" spans="1:14" x14ac:dyDescent="0.5">
      <c r="A161" s="1"/>
      <c r="B161" s="1"/>
      <c r="C161" s="1"/>
      <c r="D161" s="15">
        <v>4</v>
      </c>
      <c r="E161" s="26" t="s">
        <v>17</v>
      </c>
      <c r="F161" s="1" t="s">
        <v>76</v>
      </c>
      <c r="G161" s="1">
        <v>1</v>
      </c>
      <c r="H161" s="31"/>
      <c r="I161" s="33">
        <v>3.5</v>
      </c>
      <c r="J161" s="33"/>
      <c r="K161" s="31">
        <f t="shared" si="4"/>
        <v>3.1057495642226307</v>
      </c>
      <c r="M161">
        <v>3.1057495642226307</v>
      </c>
      <c r="N161" s="31">
        <f t="shared" si="5"/>
        <v>1.4907597908268626</v>
      </c>
    </row>
    <row r="162" spans="1:14" x14ac:dyDescent="0.5">
      <c r="A162" s="1"/>
      <c r="B162" s="1"/>
      <c r="C162" s="1"/>
      <c r="D162" s="15">
        <v>5</v>
      </c>
      <c r="E162" s="26" t="s">
        <v>17</v>
      </c>
      <c r="F162" s="1" t="s">
        <v>76</v>
      </c>
      <c r="G162" s="1">
        <v>1.1000000000000001</v>
      </c>
      <c r="H162" s="31"/>
      <c r="I162" s="33">
        <v>8.5</v>
      </c>
      <c r="J162" s="33"/>
      <c r="K162" s="31">
        <f t="shared" si="4"/>
        <v>7.6843950368192067</v>
      </c>
      <c r="M162">
        <v>7.6843950368192067</v>
      </c>
      <c r="N162" s="31">
        <f t="shared" si="5"/>
        <v>3.6885096176732191</v>
      </c>
    </row>
    <row r="163" spans="1:14" x14ac:dyDescent="0.5">
      <c r="A163" s="1"/>
      <c r="B163" s="1"/>
      <c r="C163" s="1"/>
      <c r="D163" s="15">
        <v>6</v>
      </c>
      <c r="E163" s="26" t="s">
        <v>17</v>
      </c>
      <c r="F163" s="1" t="s">
        <v>76</v>
      </c>
      <c r="G163" s="1">
        <v>1.1000000000000001</v>
      </c>
      <c r="H163" s="31"/>
      <c r="I163" s="33">
        <v>1.3</v>
      </c>
      <c r="J163" s="33"/>
      <c r="K163" s="31">
        <f t="shared" si="4"/>
        <v>1.1298196463500854</v>
      </c>
      <c r="M163">
        <v>1.1298196463500854</v>
      </c>
      <c r="N163" s="31">
        <f t="shared" si="5"/>
        <v>0.54231343024804091</v>
      </c>
    </row>
    <row r="164" spans="1:14" x14ac:dyDescent="0.5">
      <c r="A164" s="1"/>
      <c r="B164" s="1"/>
      <c r="C164" s="1"/>
      <c r="D164" s="15">
        <v>7</v>
      </c>
      <c r="E164" s="26" t="s">
        <v>17</v>
      </c>
      <c r="F164" s="1" t="s">
        <v>76</v>
      </c>
      <c r="G164" s="1">
        <v>1</v>
      </c>
      <c r="H164" s="31"/>
      <c r="I164" s="33">
        <v>1.5</v>
      </c>
      <c r="J164" s="33"/>
      <c r="K164" s="31">
        <f t="shared" si="4"/>
        <v>1.3075615315953666</v>
      </c>
      <c r="M164">
        <v>1.3075615315953666</v>
      </c>
      <c r="N164" s="31">
        <f t="shared" si="5"/>
        <v>0.62762953516577591</v>
      </c>
    </row>
    <row r="165" spans="1:14" x14ac:dyDescent="0.5">
      <c r="A165" s="1"/>
      <c r="B165" s="1"/>
      <c r="C165" s="1"/>
      <c r="D165" s="15">
        <v>8</v>
      </c>
      <c r="E165" s="26" t="s">
        <v>17</v>
      </c>
      <c r="F165" s="1" t="s">
        <v>76</v>
      </c>
      <c r="G165" s="1">
        <v>1.1000000000000001</v>
      </c>
      <c r="H165" s="31"/>
      <c r="I165" s="33">
        <v>1.8</v>
      </c>
      <c r="J165" s="33"/>
      <c r="K165" s="31">
        <f t="shared" si="4"/>
        <v>1.5750929490873953</v>
      </c>
      <c r="M165">
        <v>1.5750929490873953</v>
      </c>
      <c r="N165" s="31">
        <f t="shared" si="5"/>
        <v>0.75604461556194968</v>
      </c>
    </row>
    <row r="166" spans="1:14" x14ac:dyDescent="0.5">
      <c r="A166" s="1"/>
      <c r="B166" s="1"/>
      <c r="C166" s="1"/>
      <c r="D166" s="15">
        <v>9</v>
      </c>
      <c r="E166" s="26" t="s">
        <v>17</v>
      </c>
      <c r="F166" s="1" t="s">
        <v>76</v>
      </c>
      <c r="G166" s="1">
        <v>0.9</v>
      </c>
      <c r="H166" s="31"/>
      <c r="I166" s="33">
        <v>2</v>
      </c>
      <c r="J166" s="33"/>
      <c r="K166" s="31">
        <f t="shared" si="4"/>
        <v>1.7539797911712536</v>
      </c>
      <c r="M166">
        <v>1.7539797911712536</v>
      </c>
      <c r="N166" s="31">
        <f t="shared" si="5"/>
        <v>0.84191029976220166</v>
      </c>
    </row>
    <row r="167" spans="1:14" x14ac:dyDescent="0.5">
      <c r="A167" s="1"/>
      <c r="B167" s="1"/>
      <c r="C167" s="1"/>
      <c r="D167" s="15">
        <v>10</v>
      </c>
      <c r="E167" s="26" t="s">
        <v>17</v>
      </c>
      <c r="F167" s="1" t="s">
        <v>76</v>
      </c>
      <c r="G167" s="1">
        <v>1.05</v>
      </c>
      <c r="H167" s="31"/>
      <c r="I167" s="33">
        <v>2.2999999999999998</v>
      </c>
      <c r="J167" s="33"/>
      <c r="K167" s="31">
        <f t="shared" si="4"/>
        <v>2.0230055780173268</v>
      </c>
      <c r="M167">
        <v>2.0230055780173268</v>
      </c>
      <c r="N167" s="31">
        <f t="shared" si="5"/>
        <v>0.97104267744831685</v>
      </c>
    </row>
    <row r="168" spans="1:14" x14ac:dyDescent="0.5">
      <c r="A168" s="1"/>
      <c r="B168" s="1"/>
      <c r="C168" s="1"/>
      <c r="D168" s="15">
        <v>11</v>
      </c>
      <c r="E168" s="26" t="s">
        <v>17</v>
      </c>
      <c r="F168" s="1" t="s">
        <v>76</v>
      </c>
      <c r="G168" s="1">
        <v>1.1000000000000001</v>
      </c>
      <c r="H168" s="31"/>
      <c r="I168" s="33">
        <v>2.1</v>
      </c>
      <c r="J168" s="33"/>
      <c r="K168" s="31">
        <f t="shared" si="4"/>
        <v>1.8435667197608772</v>
      </c>
      <c r="M168">
        <v>1.8435667197608772</v>
      </c>
      <c r="N168" s="31">
        <f t="shared" si="5"/>
        <v>0.88491202548522097</v>
      </c>
    </row>
    <row r="169" spans="1:14" x14ac:dyDescent="0.5">
      <c r="A169" s="1"/>
      <c r="B169" s="1"/>
      <c r="C169" s="1"/>
      <c r="D169" s="15">
        <v>12</v>
      </c>
      <c r="E169" s="26" t="s">
        <v>17</v>
      </c>
      <c r="F169" s="1" t="s">
        <v>76</v>
      </c>
      <c r="G169" s="1">
        <v>1</v>
      </c>
      <c r="H169" s="31"/>
      <c r="I169" s="33">
        <v>2.8</v>
      </c>
      <c r="J169" s="33"/>
      <c r="K169" s="31">
        <f t="shared" si="4"/>
        <v>2.4729840179613851</v>
      </c>
      <c r="M169">
        <v>2.4729840179613851</v>
      </c>
      <c r="N169" s="31">
        <f t="shared" si="5"/>
        <v>1.1870323286214648</v>
      </c>
    </row>
    <row r="170" spans="1:14" x14ac:dyDescent="0.5">
      <c r="A170" s="1"/>
      <c r="B170" s="1"/>
      <c r="C170" s="1"/>
      <c r="D170" s="15">
        <v>13</v>
      </c>
      <c r="E170" s="26" t="s">
        <v>17</v>
      </c>
      <c r="F170" s="1" t="s">
        <v>76</v>
      </c>
      <c r="G170" s="1">
        <v>0.9</v>
      </c>
      <c r="H170" s="31"/>
      <c r="I170" s="33">
        <v>5.0999999999999996</v>
      </c>
      <c r="J170" s="33"/>
      <c r="K170" s="31">
        <f t="shared" si="4"/>
        <v>4.561441500168554</v>
      </c>
      <c r="M170">
        <v>4.561441500168554</v>
      </c>
      <c r="N170" s="31">
        <f t="shared" si="5"/>
        <v>2.189491920080906</v>
      </c>
    </row>
    <row r="171" spans="1:14" x14ac:dyDescent="0.5">
      <c r="A171" s="1"/>
      <c r="B171" s="1"/>
      <c r="C171" s="1"/>
      <c r="D171" s="15">
        <v>14</v>
      </c>
      <c r="E171" s="26" t="s">
        <v>17</v>
      </c>
      <c r="F171" s="1" t="s">
        <v>76</v>
      </c>
      <c r="G171" s="1">
        <v>0.9</v>
      </c>
      <c r="H171" s="31"/>
      <c r="I171" s="33">
        <v>2.4</v>
      </c>
      <c r="J171" s="33"/>
      <c r="K171" s="31">
        <f t="shared" si="4"/>
        <v>2.1128498622507297</v>
      </c>
      <c r="M171">
        <v>2.1128498622507297</v>
      </c>
      <c r="N171" s="31">
        <f t="shared" si="5"/>
        <v>1.0141679338803502</v>
      </c>
    </row>
    <row r="172" spans="1:14" x14ac:dyDescent="0.5">
      <c r="A172" s="1"/>
      <c r="B172" s="1"/>
      <c r="C172" s="1"/>
      <c r="D172" s="15">
        <v>15</v>
      </c>
      <c r="E172" s="26" t="s">
        <v>17</v>
      </c>
      <c r="F172" s="1" t="s">
        <v>76</v>
      </c>
      <c r="G172" s="1">
        <v>1.04</v>
      </c>
      <c r="H172" s="31"/>
      <c r="I172" s="33">
        <v>1.6</v>
      </c>
      <c r="J172" s="33"/>
      <c r="K172" s="31">
        <f t="shared" si="4"/>
        <v>1.396623875073923</v>
      </c>
      <c r="M172">
        <v>1.396623875073923</v>
      </c>
      <c r="N172" s="31">
        <f t="shared" si="5"/>
        <v>0.67037946003548299</v>
      </c>
    </row>
    <row r="173" spans="1:14" x14ac:dyDescent="0.5">
      <c r="A173" s="1"/>
      <c r="B173" s="1"/>
      <c r="C173" s="1"/>
      <c r="D173" s="15">
        <v>16</v>
      </c>
      <c r="E173" s="26" t="s">
        <v>17</v>
      </c>
      <c r="F173" s="1" t="s">
        <v>76</v>
      </c>
      <c r="G173" s="1">
        <v>0.9</v>
      </c>
      <c r="H173" s="31"/>
      <c r="I173" s="33">
        <v>3.2</v>
      </c>
      <c r="J173" s="33"/>
      <c r="K173" s="31">
        <f t="shared" si="4"/>
        <v>2.8342038753963279</v>
      </c>
      <c r="M173">
        <v>2.8342038753963279</v>
      </c>
      <c r="N173" s="31">
        <f t="shared" si="5"/>
        <v>1.3604178601902372</v>
      </c>
    </row>
    <row r="174" spans="1:14" x14ac:dyDescent="0.5">
      <c r="A174" s="1"/>
      <c r="B174" s="1"/>
      <c r="C174" s="1"/>
      <c r="D174" s="15">
        <v>17</v>
      </c>
      <c r="E174" s="26" t="s">
        <v>17</v>
      </c>
      <c r="F174" s="1" t="s">
        <v>76</v>
      </c>
      <c r="G174" s="1">
        <v>1.2</v>
      </c>
      <c r="H174" s="31"/>
      <c r="I174" s="33">
        <v>4.5</v>
      </c>
      <c r="J174" s="33"/>
      <c r="K174" s="31">
        <f t="shared" si="4"/>
        <v>4.0142363219710271</v>
      </c>
      <c r="M174">
        <v>4.0142363219710271</v>
      </c>
      <c r="N174" s="31">
        <f t="shared" si="5"/>
        <v>1.9268334345460929</v>
      </c>
    </row>
    <row r="175" spans="1:14" x14ac:dyDescent="0.5">
      <c r="A175" s="1"/>
      <c r="B175" s="1"/>
      <c r="C175" s="1"/>
      <c r="D175" s="15">
        <v>18</v>
      </c>
      <c r="E175" s="26" t="s">
        <v>17</v>
      </c>
      <c r="F175" s="1" t="s">
        <v>76</v>
      </c>
      <c r="G175" s="1">
        <v>1.05</v>
      </c>
      <c r="H175" s="31"/>
      <c r="I175" s="33">
        <v>1.6</v>
      </c>
      <c r="J175" s="33"/>
      <c r="K175" s="31">
        <f t="shared" si="4"/>
        <v>1.396623875073923</v>
      </c>
      <c r="M175">
        <v>1.396623875073923</v>
      </c>
      <c r="N175" s="31">
        <f t="shared" si="5"/>
        <v>0.67037946003548299</v>
      </c>
    </row>
    <row r="176" spans="1:14" x14ac:dyDescent="0.5">
      <c r="A176" s="1"/>
      <c r="B176" s="1"/>
      <c r="C176" s="1"/>
      <c r="D176" s="15">
        <v>19</v>
      </c>
      <c r="E176" s="26" t="s">
        <v>17</v>
      </c>
      <c r="F176" s="1" t="s">
        <v>76</v>
      </c>
      <c r="G176" s="1">
        <v>0.9</v>
      </c>
      <c r="H176" s="31"/>
      <c r="I176" s="33">
        <v>2.2999999999999998</v>
      </c>
      <c r="J176" s="33"/>
      <c r="K176" s="31">
        <f t="shared" si="4"/>
        <v>2.0230055780173268</v>
      </c>
      <c r="M176">
        <v>2.0230055780173268</v>
      </c>
      <c r="N176" s="31">
        <f t="shared" si="5"/>
        <v>0.97104267744831685</v>
      </c>
    </row>
    <row r="177" spans="1:14" x14ac:dyDescent="0.5">
      <c r="A177" s="1"/>
      <c r="B177" s="1"/>
      <c r="C177" s="1"/>
      <c r="D177" s="15">
        <v>20</v>
      </c>
      <c r="E177" s="26" t="s">
        <v>17</v>
      </c>
      <c r="F177" s="1" t="s">
        <v>76</v>
      </c>
      <c r="G177" s="1">
        <v>0.9</v>
      </c>
      <c r="H177" s="31"/>
      <c r="I177" s="33">
        <v>2</v>
      </c>
      <c r="J177" s="33"/>
      <c r="K177" s="31">
        <f t="shared" si="4"/>
        <v>1.7539797911712536</v>
      </c>
      <c r="M177">
        <v>1.7539797911712536</v>
      </c>
      <c r="N177" s="31">
        <f t="shared" si="5"/>
        <v>0.84191029976220166</v>
      </c>
    </row>
    <row r="178" spans="1:14" x14ac:dyDescent="0.5">
      <c r="A178" s="1"/>
      <c r="B178" s="1"/>
      <c r="C178" s="1"/>
      <c r="D178" s="15">
        <v>21</v>
      </c>
      <c r="E178" s="26" t="s">
        <v>17</v>
      </c>
      <c r="F178" s="1" t="s">
        <v>76</v>
      </c>
      <c r="G178" s="1">
        <v>0.75</v>
      </c>
      <c r="H178" s="31"/>
      <c r="I178" s="33">
        <v>1.3</v>
      </c>
      <c r="J178" s="33"/>
      <c r="K178" s="31">
        <f t="shared" si="4"/>
        <v>1.1298196463500854</v>
      </c>
      <c r="M178">
        <v>1.1298196463500854</v>
      </c>
      <c r="N178" s="31">
        <f t="shared" si="5"/>
        <v>0.54231343024804091</v>
      </c>
    </row>
    <row r="179" spans="1:14" x14ac:dyDescent="0.5">
      <c r="A179" s="1"/>
      <c r="B179" s="1"/>
      <c r="C179" s="1"/>
      <c r="D179" s="15">
        <v>22</v>
      </c>
      <c r="E179" s="26" t="s">
        <v>17</v>
      </c>
      <c r="F179" s="1" t="s">
        <v>76</v>
      </c>
      <c r="G179" s="1">
        <v>0.7</v>
      </c>
      <c r="H179" s="31"/>
      <c r="I179" s="33">
        <v>1.2</v>
      </c>
      <c r="J179" s="33"/>
      <c r="K179" s="31">
        <f t="shared" si="4"/>
        <v>1.0411588903968236</v>
      </c>
      <c r="M179">
        <v>1.0411588903968236</v>
      </c>
      <c r="N179" s="31">
        <f t="shared" si="5"/>
        <v>0.49975626739047535</v>
      </c>
    </row>
    <row r="180" spans="1:14" x14ac:dyDescent="0.5">
      <c r="A180" s="1"/>
      <c r="B180" s="1"/>
      <c r="C180" s="1"/>
      <c r="D180" s="15">
        <v>23</v>
      </c>
      <c r="E180" s="26" t="s">
        <v>17</v>
      </c>
      <c r="F180" s="1" t="s">
        <v>76</v>
      </c>
      <c r="G180" s="1">
        <v>1</v>
      </c>
      <c r="H180" s="31"/>
      <c r="I180" s="33">
        <v>1.9</v>
      </c>
      <c r="J180" s="33"/>
      <c r="K180" s="31">
        <f t="shared" si="4"/>
        <v>1.6644869182696176</v>
      </c>
      <c r="M180">
        <v>1.6644869182696176</v>
      </c>
      <c r="N180" s="31">
        <f t="shared" si="5"/>
        <v>0.7989537207694164</v>
      </c>
    </row>
    <row r="181" spans="1:14" x14ac:dyDescent="0.5">
      <c r="A181" s="1"/>
      <c r="B181" s="1"/>
      <c r="C181" s="1"/>
      <c r="D181" s="15">
        <v>24</v>
      </c>
      <c r="E181" s="26" t="s">
        <v>17</v>
      </c>
      <c r="F181" s="1" t="s">
        <v>76</v>
      </c>
      <c r="G181" s="1">
        <v>1.1000000000000001</v>
      </c>
      <c r="H181" s="31"/>
      <c r="I181" s="33">
        <v>3.3</v>
      </c>
      <c r="J181" s="33"/>
      <c r="K181" s="31">
        <f t="shared" si="4"/>
        <v>2.9246620667522851</v>
      </c>
      <c r="M181">
        <v>2.9246620667522851</v>
      </c>
      <c r="N181" s="31">
        <f t="shared" si="5"/>
        <v>1.4038377920410967</v>
      </c>
    </row>
    <row r="182" spans="1:14" x14ac:dyDescent="0.5">
      <c r="A182" s="1"/>
      <c r="B182" s="1"/>
      <c r="C182" s="1"/>
      <c r="D182" s="15">
        <v>25</v>
      </c>
      <c r="E182" s="26" t="s">
        <v>17</v>
      </c>
      <c r="F182" s="1" t="s">
        <v>76</v>
      </c>
      <c r="G182" s="1">
        <v>0.9</v>
      </c>
      <c r="H182" s="31"/>
      <c r="I182" s="33">
        <v>4.2</v>
      </c>
      <c r="J182" s="33"/>
      <c r="K182" s="31">
        <f t="shared" si="4"/>
        <v>3.7411962053286598</v>
      </c>
      <c r="M182">
        <v>3.7411962053286598</v>
      </c>
      <c r="N182" s="31">
        <f t="shared" si="5"/>
        <v>1.7957741785577566</v>
      </c>
    </row>
    <row r="183" spans="1:14" x14ac:dyDescent="0.5">
      <c r="A183" s="1"/>
      <c r="B183" s="1"/>
      <c r="C183" s="1"/>
      <c r="D183" s="15">
        <v>26</v>
      </c>
      <c r="E183" s="26" t="s">
        <v>17</v>
      </c>
      <c r="F183" s="1" t="s">
        <v>76</v>
      </c>
      <c r="G183" s="1">
        <v>1.1000000000000001</v>
      </c>
      <c r="H183" s="31"/>
      <c r="I183" s="33">
        <v>3.5</v>
      </c>
      <c r="J183" s="33"/>
      <c r="K183" s="31">
        <f t="shared" si="4"/>
        <v>3.1057495642226307</v>
      </c>
      <c r="M183">
        <v>3.1057495642226307</v>
      </c>
      <c r="N183" s="31">
        <f t="shared" si="5"/>
        <v>1.4907597908268626</v>
      </c>
    </row>
    <row r="184" spans="1:14" x14ac:dyDescent="0.5">
      <c r="A184" s="1"/>
      <c r="B184" s="1"/>
      <c r="C184" s="1"/>
      <c r="D184" s="15">
        <v>27</v>
      </c>
      <c r="E184" s="26" t="s">
        <v>17</v>
      </c>
      <c r="F184" s="1" t="s">
        <v>76</v>
      </c>
      <c r="G184" s="1">
        <v>0.9</v>
      </c>
      <c r="H184" s="31"/>
      <c r="I184" s="33">
        <v>2.9</v>
      </c>
      <c r="J184" s="33"/>
      <c r="K184" s="31">
        <f t="shared" si="4"/>
        <v>2.5631930423110805</v>
      </c>
      <c r="M184">
        <v>2.5631930423110805</v>
      </c>
      <c r="N184" s="31">
        <f t="shared" si="5"/>
        <v>1.2303326603093185</v>
      </c>
    </row>
    <row r="185" spans="1:14" x14ac:dyDescent="0.5">
      <c r="A185" s="1"/>
      <c r="B185" s="1"/>
      <c r="C185" s="1"/>
      <c r="D185" s="15">
        <v>28</v>
      </c>
      <c r="E185" s="26" t="s">
        <v>17</v>
      </c>
      <c r="F185" s="1" t="s">
        <v>76</v>
      </c>
      <c r="G185" s="1">
        <v>1.1000000000000001</v>
      </c>
      <c r="H185" s="31"/>
      <c r="I185" s="33">
        <v>1.25</v>
      </c>
      <c r="J185" s="33"/>
      <c r="K185" s="31">
        <f t="shared" si="4"/>
        <v>1.0854706446998106</v>
      </c>
      <c r="M185">
        <v>1.0854706446998106</v>
      </c>
      <c r="N185" s="31">
        <f t="shared" si="5"/>
        <v>0.5210259094559091</v>
      </c>
    </row>
    <row r="186" spans="1:14" x14ac:dyDescent="0.5">
      <c r="A186" s="1"/>
      <c r="B186" s="1"/>
      <c r="C186" s="1"/>
      <c r="D186" s="15">
        <v>29</v>
      </c>
      <c r="E186" s="26" t="s">
        <v>17</v>
      </c>
      <c r="F186" s="1" t="s">
        <v>76</v>
      </c>
      <c r="G186" s="1">
        <v>2.7</v>
      </c>
      <c r="H186" s="31">
        <v>3.2</v>
      </c>
      <c r="I186" s="31">
        <v>3.2</v>
      </c>
      <c r="J186" s="34"/>
      <c r="K186" s="31">
        <f t="shared" si="4"/>
        <v>2.8342038753963279</v>
      </c>
      <c r="M186">
        <v>2.8342038753963279</v>
      </c>
      <c r="N186" s="31">
        <f t="shared" si="5"/>
        <v>1.3604178601902372</v>
      </c>
    </row>
    <row r="187" spans="1:14" x14ac:dyDescent="0.5">
      <c r="A187" s="1" t="s">
        <v>64</v>
      </c>
      <c r="B187" s="1" t="s">
        <v>13</v>
      </c>
      <c r="C187" s="1" t="s">
        <v>79</v>
      </c>
      <c r="D187" s="15">
        <v>2</v>
      </c>
      <c r="E187" s="26" t="s">
        <v>17</v>
      </c>
      <c r="F187" s="1" t="s">
        <v>95</v>
      </c>
      <c r="G187" s="1">
        <v>1.82</v>
      </c>
      <c r="H187" s="31">
        <v>3.4</v>
      </c>
      <c r="I187" s="31"/>
      <c r="J187" s="31">
        <f t="shared" ref="J187:J197" si="6">10^(1.93*LOG10(H187)-0.441)</f>
        <v>3.8437427139774383</v>
      </c>
      <c r="K187" s="31"/>
      <c r="M187">
        <v>3.8437427139774383</v>
      </c>
      <c r="N187" s="31">
        <f t="shared" si="5"/>
        <v>1.8449965027091704</v>
      </c>
    </row>
    <row r="188" spans="1:14" x14ac:dyDescent="0.5">
      <c r="A188" s="1"/>
      <c r="B188" s="1"/>
      <c r="C188" s="1"/>
      <c r="D188" s="15">
        <v>6</v>
      </c>
      <c r="E188" s="26" t="s">
        <v>17</v>
      </c>
      <c r="F188" s="1" t="s">
        <v>95</v>
      </c>
      <c r="G188" s="1">
        <v>2.5</v>
      </c>
      <c r="H188" s="31">
        <v>2.9</v>
      </c>
      <c r="I188" s="31"/>
      <c r="J188" s="31">
        <f t="shared" si="6"/>
        <v>2.8276661696407404</v>
      </c>
      <c r="K188" s="31"/>
      <c r="M188">
        <v>2.8276661696407404</v>
      </c>
      <c r="N188" s="31">
        <f t="shared" si="5"/>
        <v>1.3572797614275554</v>
      </c>
    </row>
    <row r="189" spans="1:14" x14ac:dyDescent="0.5">
      <c r="A189" s="1"/>
      <c r="B189" s="1"/>
      <c r="C189" s="1"/>
      <c r="D189" s="15">
        <v>8</v>
      </c>
      <c r="E189" s="26" t="s">
        <v>17</v>
      </c>
      <c r="F189" s="1" t="s">
        <v>95</v>
      </c>
      <c r="G189" s="1">
        <v>2.9</v>
      </c>
      <c r="H189" s="31">
        <v>2.2000000000000002</v>
      </c>
      <c r="I189" s="31"/>
      <c r="J189" s="31">
        <f t="shared" si="6"/>
        <v>1.6591122654821169</v>
      </c>
      <c r="K189" s="31"/>
      <c r="M189">
        <v>1.6591122654821169</v>
      </c>
      <c r="N189" s="31">
        <f t="shared" si="5"/>
        <v>0.79637388743141602</v>
      </c>
    </row>
    <row r="190" spans="1:14" x14ac:dyDescent="0.5">
      <c r="A190" s="1"/>
      <c r="B190" s="1"/>
      <c r="C190" s="1"/>
      <c r="D190" s="15">
        <v>16</v>
      </c>
      <c r="E190" s="26" t="s">
        <v>17</v>
      </c>
      <c r="F190" s="1" t="s">
        <v>95</v>
      </c>
      <c r="G190" s="1">
        <v>1.8</v>
      </c>
      <c r="H190" s="31">
        <v>2.7</v>
      </c>
      <c r="I190" s="31"/>
      <c r="J190" s="31">
        <f t="shared" si="6"/>
        <v>2.4633837080481435</v>
      </c>
      <c r="K190" s="31"/>
      <c r="M190">
        <v>2.4633837080481435</v>
      </c>
      <c r="N190" s="31">
        <f t="shared" si="5"/>
        <v>1.1824241798631088</v>
      </c>
    </row>
    <row r="191" spans="1:14" x14ac:dyDescent="0.5">
      <c r="A191" s="1" t="s">
        <v>64</v>
      </c>
      <c r="B191" s="1" t="s">
        <v>23</v>
      </c>
      <c r="C191" s="1" t="s">
        <v>79</v>
      </c>
      <c r="D191" s="15">
        <v>1</v>
      </c>
      <c r="E191" s="26" t="s">
        <v>17</v>
      </c>
      <c r="F191" s="1" t="s">
        <v>95</v>
      </c>
      <c r="G191" s="1">
        <v>2.5</v>
      </c>
      <c r="H191" s="31">
        <v>2.7</v>
      </c>
      <c r="I191" s="31"/>
      <c r="J191" s="31">
        <f t="shared" si="6"/>
        <v>2.4633837080481435</v>
      </c>
      <c r="K191" s="31"/>
      <c r="M191">
        <v>2.4633837080481435</v>
      </c>
      <c r="N191" s="31">
        <f t="shared" si="5"/>
        <v>1.1824241798631088</v>
      </c>
    </row>
    <row r="192" spans="1:14" x14ac:dyDescent="0.5">
      <c r="A192" s="1"/>
      <c r="B192" s="1"/>
      <c r="C192" s="1"/>
      <c r="D192" s="15">
        <v>3</v>
      </c>
      <c r="E192" s="26" t="s">
        <v>17</v>
      </c>
      <c r="F192" s="1" t="s">
        <v>95</v>
      </c>
      <c r="G192" s="1">
        <v>2</v>
      </c>
      <c r="H192" s="31">
        <v>2.4</v>
      </c>
      <c r="I192" s="31"/>
      <c r="J192" s="31">
        <f t="shared" si="6"/>
        <v>1.9624911028463121</v>
      </c>
      <c r="K192" s="31"/>
      <c r="M192">
        <v>1.9624911028463121</v>
      </c>
      <c r="N192" s="31">
        <f t="shared" si="5"/>
        <v>0.94199572936622977</v>
      </c>
    </row>
    <row r="193" spans="1:16" x14ac:dyDescent="0.5">
      <c r="A193" s="1"/>
      <c r="B193" s="1"/>
      <c r="C193" s="1"/>
      <c r="D193" s="15">
        <v>6</v>
      </c>
      <c r="E193" s="26" t="s">
        <v>17</v>
      </c>
      <c r="F193" s="1" t="s">
        <v>95</v>
      </c>
      <c r="G193" s="1">
        <v>2.9</v>
      </c>
      <c r="H193" s="31">
        <v>2.4</v>
      </c>
      <c r="I193" s="31"/>
      <c r="J193" s="31">
        <f t="shared" si="6"/>
        <v>1.9624911028463121</v>
      </c>
      <c r="K193" s="31"/>
      <c r="M193">
        <v>1.9624911028463121</v>
      </c>
      <c r="N193" s="31">
        <f t="shared" si="5"/>
        <v>0.94199572936622977</v>
      </c>
    </row>
    <row r="194" spans="1:16" x14ac:dyDescent="0.5">
      <c r="A194" s="1"/>
      <c r="B194" s="1"/>
      <c r="C194" s="1"/>
      <c r="D194" s="15">
        <v>12</v>
      </c>
      <c r="E194" s="26" t="s">
        <v>17</v>
      </c>
      <c r="F194" s="1" t="s">
        <v>95</v>
      </c>
      <c r="G194" s="1">
        <v>1.9</v>
      </c>
      <c r="H194" s="31">
        <v>3.6</v>
      </c>
      <c r="I194" s="31"/>
      <c r="J194" s="31">
        <f t="shared" si="6"/>
        <v>4.2920406495655108</v>
      </c>
      <c r="K194" s="31"/>
      <c r="M194">
        <v>4.2920406495655108</v>
      </c>
      <c r="N194" s="31">
        <f t="shared" si="5"/>
        <v>2.060179511791445</v>
      </c>
    </row>
    <row r="195" spans="1:16" x14ac:dyDescent="0.5">
      <c r="A195" s="1"/>
      <c r="B195" s="1"/>
      <c r="C195" s="1"/>
      <c r="D195" s="15">
        <v>28</v>
      </c>
      <c r="E195" s="26" t="s">
        <v>17</v>
      </c>
      <c r="F195" s="1" t="s">
        <v>95</v>
      </c>
      <c r="G195" s="1">
        <v>2.2000000000000002</v>
      </c>
      <c r="H195" s="31">
        <v>1.8</v>
      </c>
      <c r="I195" s="31"/>
      <c r="J195" s="31">
        <f t="shared" si="6"/>
        <v>1.1263566691593259</v>
      </c>
      <c r="K195" s="31"/>
      <c r="M195">
        <v>1.1263566691593259</v>
      </c>
      <c r="N195" s="31">
        <f t="shared" ref="N195:N225" si="7">0.48*M195</f>
        <v>0.54065120119647636</v>
      </c>
      <c r="P195" s="31" t="s">
        <v>100</v>
      </c>
    </row>
    <row r="196" spans="1:16" x14ac:dyDescent="0.5">
      <c r="A196" s="1" t="s">
        <v>64</v>
      </c>
      <c r="B196" s="1" t="s">
        <v>22</v>
      </c>
      <c r="C196" s="1" t="s">
        <v>79</v>
      </c>
      <c r="D196" s="15">
        <v>2</v>
      </c>
      <c r="E196" s="26" t="s">
        <v>17</v>
      </c>
      <c r="F196" s="1" t="s">
        <v>95</v>
      </c>
      <c r="G196" s="1">
        <v>1.2</v>
      </c>
      <c r="H196" s="34">
        <v>2.2999999999999998</v>
      </c>
      <c r="I196" s="34"/>
      <c r="J196" s="31">
        <f t="shared" si="6"/>
        <v>1.807734820714999</v>
      </c>
      <c r="K196" s="31"/>
      <c r="M196">
        <v>1.807734820714999</v>
      </c>
      <c r="N196" s="31">
        <f t="shared" si="7"/>
        <v>0.86771271394319949</v>
      </c>
    </row>
    <row r="197" spans="1:16" x14ac:dyDescent="0.5">
      <c r="A197" s="1"/>
      <c r="B197" s="1"/>
      <c r="C197" s="1"/>
      <c r="D197" s="15">
        <v>5</v>
      </c>
      <c r="E197" s="26" t="s">
        <v>17</v>
      </c>
      <c r="F197" s="1" t="s">
        <v>95</v>
      </c>
      <c r="G197" s="1">
        <v>1.4</v>
      </c>
      <c r="H197" s="34">
        <v>1.6</v>
      </c>
      <c r="I197" s="34"/>
      <c r="J197" s="31">
        <f t="shared" si="6"/>
        <v>0.89732871685192783</v>
      </c>
      <c r="K197" s="31"/>
      <c r="M197">
        <v>0.89732871685192783</v>
      </c>
      <c r="N197" s="31">
        <f t="shared" si="7"/>
        <v>0.43071778408892536</v>
      </c>
    </row>
    <row r="198" spans="1:16" x14ac:dyDescent="0.5">
      <c r="A198" s="1" t="s">
        <v>81</v>
      </c>
      <c r="B198" s="1" t="s">
        <v>22</v>
      </c>
      <c r="C198" s="1" t="s">
        <v>78</v>
      </c>
      <c r="D198" s="15">
        <v>1</v>
      </c>
      <c r="E198" s="26" t="s">
        <v>17</v>
      </c>
      <c r="F198" s="1" t="s">
        <v>76</v>
      </c>
      <c r="G198" s="1">
        <v>1.48</v>
      </c>
      <c r="H198" s="31">
        <v>1.8</v>
      </c>
      <c r="I198" s="33">
        <v>3.7</v>
      </c>
      <c r="J198" s="33"/>
      <c r="K198" s="31">
        <f>(EXP(1.021*LN(I198*10)+4.411))/1000</f>
        <v>3.2870546144370776</v>
      </c>
      <c r="M198" s="31">
        <v>3.2870546144370776</v>
      </c>
      <c r="N198" s="31">
        <f t="shared" si="7"/>
        <v>1.5777862149297972</v>
      </c>
    </row>
    <row r="199" spans="1:16" x14ac:dyDescent="0.5">
      <c r="A199" s="1"/>
      <c r="B199" s="1"/>
      <c r="C199" s="1"/>
      <c r="D199" s="15">
        <v>2</v>
      </c>
      <c r="E199" s="26" t="s">
        <v>17</v>
      </c>
      <c r="F199" s="1" t="s">
        <v>76</v>
      </c>
      <c r="G199" s="1">
        <v>1.67</v>
      </c>
      <c r="H199" s="31">
        <v>1.8</v>
      </c>
      <c r="I199" s="33">
        <v>4.3</v>
      </c>
      <c r="J199" s="33"/>
      <c r="K199" s="31">
        <f t="shared" ref="K199:K225" si="8">(EXP(1.021*LN(I199*10)+4.411))/1000</f>
        <v>3.8321654656243629</v>
      </c>
      <c r="M199" s="31">
        <v>3.8321654656243629</v>
      </c>
      <c r="N199" s="31">
        <f t="shared" si="7"/>
        <v>1.839439423499694</v>
      </c>
    </row>
    <row r="200" spans="1:16" x14ac:dyDescent="0.5">
      <c r="A200" s="1"/>
      <c r="B200" s="1"/>
      <c r="C200" s="1"/>
      <c r="D200" s="15">
        <v>3</v>
      </c>
      <c r="E200" s="26" t="s">
        <v>17</v>
      </c>
      <c r="F200" s="1" t="s">
        <v>76</v>
      </c>
      <c r="G200" s="1">
        <v>1.3</v>
      </c>
      <c r="H200" s="31"/>
      <c r="I200" s="33">
        <v>1.2</v>
      </c>
      <c r="J200" s="33"/>
      <c r="K200" s="31">
        <f t="shared" si="8"/>
        <v>1.0411588903968236</v>
      </c>
      <c r="M200" s="31">
        <v>1.0411588903968236</v>
      </c>
      <c r="N200" s="31">
        <f t="shared" si="7"/>
        <v>0.49975626739047535</v>
      </c>
    </row>
    <row r="201" spans="1:16" x14ac:dyDescent="0.5">
      <c r="A201" s="1"/>
      <c r="B201" s="1"/>
      <c r="C201" s="1"/>
      <c r="D201" s="15">
        <v>4</v>
      </c>
      <c r="E201" s="26" t="s">
        <v>17</v>
      </c>
      <c r="F201" s="1" t="s">
        <v>76</v>
      </c>
      <c r="G201" s="1">
        <v>0.6</v>
      </c>
      <c r="H201" s="31"/>
      <c r="I201" s="33">
        <v>0.9</v>
      </c>
      <c r="J201" s="33"/>
      <c r="K201" s="31">
        <f t="shared" si="8"/>
        <v>0.77616590579548017</v>
      </c>
      <c r="M201" s="31">
        <v>0.77616590579548017</v>
      </c>
      <c r="N201" s="31">
        <f t="shared" si="7"/>
        <v>0.37255963478183046</v>
      </c>
    </row>
    <row r="202" spans="1:16" x14ac:dyDescent="0.5">
      <c r="A202" s="1"/>
      <c r="B202" s="1"/>
      <c r="C202" s="1"/>
      <c r="D202" s="15">
        <v>5</v>
      </c>
      <c r="E202" s="26" t="s">
        <v>17</v>
      </c>
      <c r="F202" s="1" t="s">
        <v>76</v>
      </c>
      <c r="G202" s="1">
        <v>1.45</v>
      </c>
      <c r="H202" s="31">
        <v>0.5</v>
      </c>
      <c r="I202" s="33">
        <v>2</v>
      </c>
      <c r="J202" s="33"/>
      <c r="K202" s="31">
        <f t="shared" si="8"/>
        <v>1.7539797911712536</v>
      </c>
      <c r="M202" s="31">
        <v>1.7539797911712536</v>
      </c>
      <c r="N202" s="31">
        <f t="shared" si="7"/>
        <v>0.84191029976220166</v>
      </c>
    </row>
    <row r="203" spans="1:16" x14ac:dyDescent="0.5">
      <c r="A203" s="1"/>
      <c r="B203" s="1"/>
      <c r="C203" s="1"/>
      <c r="D203" s="15">
        <v>6</v>
      </c>
      <c r="E203" s="26" t="s">
        <v>17</v>
      </c>
      <c r="F203" s="1" t="s">
        <v>76</v>
      </c>
      <c r="G203" s="1">
        <v>1.7</v>
      </c>
      <c r="H203" s="31">
        <v>1.2</v>
      </c>
      <c r="I203" s="33">
        <v>3.3</v>
      </c>
      <c r="J203" s="33"/>
      <c r="K203" s="31">
        <f t="shared" si="8"/>
        <v>2.9246620667522851</v>
      </c>
      <c r="M203" s="31">
        <v>2.9246620667522851</v>
      </c>
      <c r="N203" s="31">
        <f t="shared" si="7"/>
        <v>1.4038377920410967</v>
      </c>
    </row>
    <row r="204" spans="1:16" x14ac:dyDescent="0.5">
      <c r="A204" s="1" t="s">
        <v>81</v>
      </c>
      <c r="B204" s="1" t="s">
        <v>23</v>
      </c>
      <c r="C204" s="1" t="s">
        <v>79</v>
      </c>
      <c r="D204" s="15">
        <v>1</v>
      </c>
      <c r="E204" s="26" t="s">
        <v>17</v>
      </c>
      <c r="F204" s="1" t="s">
        <v>76</v>
      </c>
      <c r="G204" s="1">
        <v>1.1499999999999999</v>
      </c>
      <c r="H204" s="31"/>
      <c r="I204" s="33">
        <v>5.2</v>
      </c>
      <c r="J204" s="33"/>
      <c r="K204" s="31">
        <f t="shared" si="8"/>
        <v>4.6527784518745436</v>
      </c>
      <c r="M204" s="31">
        <v>4.6527784518745436</v>
      </c>
      <c r="N204" s="31">
        <f t="shared" si="7"/>
        <v>2.2333336568997808</v>
      </c>
    </row>
    <row r="205" spans="1:16" x14ac:dyDescent="0.5">
      <c r="A205" s="1"/>
      <c r="B205" s="1"/>
      <c r="C205" s="1"/>
      <c r="D205" s="15">
        <v>2</v>
      </c>
      <c r="E205" s="26" t="s">
        <v>17</v>
      </c>
      <c r="F205" s="1" t="s">
        <v>76</v>
      </c>
      <c r="G205" s="1">
        <v>1.28</v>
      </c>
      <c r="H205" s="31"/>
      <c r="I205" s="33">
        <v>4.5</v>
      </c>
      <c r="J205" s="33"/>
      <c r="K205" s="31">
        <f t="shared" si="8"/>
        <v>4.0142363219710271</v>
      </c>
      <c r="M205" s="31">
        <v>4.0142363219710271</v>
      </c>
      <c r="N205" s="31">
        <f t="shared" si="7"/>
        <v>1.9268334345460929</v>
      </c>
    </row>
    <row r="206" spans="1:16" x14ac:dyDescent="0.5">
      <c r="A206" s="1"/>
      <c r="B206" s="1"/>
      <c r="C206" s="1"/>
      <c r="D206" s="15">
        <v>3</v>
      </c>
      <c r="E206" s="26" t="s">
        <v>17</v>
      </c>
      <c r="F206" s="1" t="s">
        <v>76</v>
      </c>
      <c r="G206" s="1">
        <v>1.1299999999999999</v>
      </c>
      <c r="H206" s="31"/>
      <c r="I206" s="33">
        <v>2.2999999999999998</v>
      </c>
      <c r="J206" s="33"/>
      <c r="K206" s="31">
        <f t="shared" si="8"/>
        <v>2.0230055780173268</v>
      </c>
      <c r="M206" s="31">
        <v>2.0230055780173268</v>
      </c>
      <c r="N206" s="31">
        <f t="shared" si="7"/>
        <v>0.97104267744831685</v>
      </c>
    </row>
    <row r="207" spans="1:16" x14ac:dyDescent="0.5">
      <c r="A207" s="1"/>
      <c r="B207" s="1"/>
      <c r="C207" s="1"/>
      <c r="D207" s="15">
        <v>4</v>
      </c>
      <c r="E207" s="26" t="s">
        <v>17</v>
      </c>
      <c r="F207" s="1" t="s">
        <v>76</v>
      </c>
      <c r="G207" s="1">
        <v>1.1000000000000001</v>
      </c>
      <c r="H207" s="31"/>
      <c r="I207" s="33">
        <v>1.8</v>
      </c>
      <c r="J207" s="33"/>
      <c r="K207" s="31">
        <f t="shared" si="8"/>
        <v>1.5750929490873953</v>
      </c>
      <c r="M207" s="31">
        <v>1.5750929490873953</v>
      </c>
      <c r="N207" s="31">
        <f t="shared" si="7"/>
        <v>0.75604461556194968</v>
      </c>
    </row>
    <row r="208" spans="1:16" x14ac:dyDescent="0.5">
      <c r="A208" s="1"/>
      <c r="B208" s="1"/>
      <c r="C208" s="1"/>
      <c r="D208" s="15">
        <v>5</v>
      </c>
      <c r="E208" s="26" t="s">
        <v>17</v>
      </c>
      <c r="F208" s="1" t="s">
        <v>76</v>
      </c>
      <c r="G208" s="1">
        <v>1.25</v>
      </c>
      <c r="H208" s="31"/>
      <c r="I208" s="33">
        <v>8.4</v>
      </c>
      <c r="J208" s="33"/>
      <c r="K208" s="31">
        <f t="shared" si="8"/>
        <v>7.5921033379150087</v>
      </c>
      <c r="M208" s="31">
        <v>7.5921033379150087</v>
      </c>
      <c r="N208" s="31">
        <f t="shared" si="7"/>
        <v>3.6442096021992039</v>
      </c>
    </row>
    <row r="209" spans="1:14" x14ac:dyDescent="0.5">
      <c r="A209" s="1"/>
      <c r="B209" s="1"/>
      <c r="C209" s="1"/>
      <c r="D209" s="15">
        <v>6</v>
      </c>
      <c r="E209" s="26" t="s">
        <v>17</v>
      </c>
      <c r="F209" s="1" t="s">
        <v>76</v>
      </c>
      <c r="G209" s="1">
        <v>0.85</v>
      </c>
      <c r="H209" s="31"/>
      <c r="I209" s="33">
        <v>2.6</v>
      </c>
      <c r="J209" s="33"/>
      <c r="K209" s="31">
        <f t="shared" si="8"/>
        <v>2.292771359085374</v>
      </c>
      <c r="M209" s="31">
        <v>2.292771359085374</v>
      </c>
      <c r="N209" s="31">
        <f t="shared" si="7"/>
        <v>1.1005302523609795</v>
      </c>
    </row>
    <row r="210" spans="1:14" x14ac:dyDescent="0.5">
      <c r="A210" s="1"/>
      <c r="B210" s="1"/>
      <c r="C210" s="1"/>
      <c r="D210" s="15">
        <v>7</v>
      </c>
      <c r="E210" s="26" t="s">
        <v>17</v>
      </c>
      <c r="F210" s="1" t="s">
        <v>76</v>
      </c>
      <c r="G210" s="1">
        <v>0.9</v>
      </c>
      <c r="H210" s="31"/>
      <c r="I210" s="33">
        <v>3.3</v>
      </c>
      <c r="J210" s="33"/>
      <c r="K210" s="31">
        <f t="shared" si="8"/>
        <v>2.9246620667522851</v>
      </c>
      <c r="M210" s="31">
        <v>2.9246620667522851</v>
      </c>
      <c r="N210" s="31">
        <f t="shared" si="7"/>
        <v>1.4038377920410967</v>
      </c>
    </row>
    <row r="211" spans="1:14" x14ac:dyDescent="0.5">
      <c r="A211" s="1"/>
      <c r="B211" s="1"/>
      <c r="C211" s="1"/>
      <c r="D211" s="15">
        <v>8</v>
      </c>
      <c r="E211" s="26" t="s">
        <v>17</v>
      </c>
      <c r="F211" s="1" t="s">
        <v>76</v>
      </c>
      <c r="G211" s="1">
        <v>1.35</v>
      </c>
      <c r="H211" s="31"/>
      <c r="I211" s="33">
        <v>4.2</v>
      </c>
      <c r="J211" s="33"/>
      <c r="K211" s="31">
        <f t="shared" si="8"/>
        <v>3.7411962053286598</v>
      </c>
      <c r="M211" s="31">
        <v>3.7411962053286598</v>
      </c>
      <c r="N211" s="31">
        <f t="shared" si="7"/>
        <v>1.7957741785577566</v>
      </c>
    </row>
    <row r="212" spans="1:14" x14ac:dyDescent="0.5">
      <c r="A212" s="1" t="s">
        <v>81</v>
      </c>
      <c r="B212" s="1" t="s">
        <v>13</v>
      </c>
      <c r="C212" s="1" t="s">
        <v>79</v>
      </c>
      <c r="D212" s="15">
        <v>1</v>
      </c>
      <c r="E212" s="26" t="s">
        <v>17</v>
      </c>
      <c r="F212" s="1" t="s">
        <v>76</v>
      </c>
      <c r="G212" s="1">
        <v>1.62</v>
      </c>
      <c r="H212" s="31"/>
      <c r="I212" s="33">
        <v>8</v>
      </c>
      <c r="J212" s="33"/>
      <c r="K212" s="31">
        <f t="shared" si="8"/>
        <v>7.2231700021759888</v>
      </c>
      <c r="M212" s="31">
        <v>7.2231700021759888</v>
      </c>
      <c r="N212" s="31">
        <f t="shared" si="7"/>
        <v>3.4671216010444743</v>
      </c>
    </row>
    <row r="213" spans="1:14" x14ac:dyDescent="0.5">
      <c r="A213" s="1"/>
      <c r="B213" s="1"/>
      <c r="C213" s="1"/>
      <c r="D213" s="15">
        <v>2</v>
      </c>
      <c r="E213" s="26" t="s">
        <v>17</v>
      </c>
      <c r="F213" s="1" t="s">
        <v>76</v>
      </c>
      <c r="G213" s="1">
        <v>1.05</v>
      </c>
      <c r="H213" s="31"/>
      <c r="I213" s="33">
        <v>3.7</v>
      </c>
      <c r="J213" s="33"/>
      <c r="K213" s="31">
        <f t="shared" si="8"/>
        <v>3.2870546144370776</v>
      </c>
      <c r="M213" s="31">
        <v>3.2870546144370776</v>
      </c>
      <c r="N213" s="31">
        <f t="shared" si="7"/>
        <v>1.5777862149297972</v>
      </c>
    </row>
    <row r="214" spans="1:14" x14ac:dyDescent="0.5">
      <c r="A214" s="1"/>
      <c r="B214" s="1"/>
      <c r="C214" s="1"/>
      <c r="D214" s="15">
        <v>3</v>
      </c>
      <c r="E214" s="26" t="s">
        <v>17</v>
      </c>
      <c r="F214" s="1" t="s">
        <v>76</v>
      </c>
      <c r="G214" s="1">
        <v>1.1000000000000001</v>
      </c>
      <c r="H214" s="31"/>
      <c r="I214" s="33">
        <v>3.2</v>
      </c>
      <c r="J214" s="33"/>
      <c r="K214" s="31">
        <f t="shared" si="8"/>
        <v>2.8342038753963279</v>
      </c>
      <c r="M214" s="31">
        <v>2.8342038753963279</v>
      </c>
      <c r="N214" s="31">
        <f t="shared" si="7"/>
        <v>1.3604178601902372</v>
      </c>
    </row>
    <row r="215" spans="1:14" x14ac:dyDescent="0.5">
      <c r="A215" s="1"/>
      <c r="B215" s="1"/>
      <c r="C215" s="1"/>
      <c r="D215" s="15">
        <v>4</v>
      </c>
      <c r="E215" s="26" t="s">
        <v>17</v>
      </c>
      <c r="F215" s="1" t="s">
        <v>76</v>
      </c>
      <c r="G215" s="1">
        <v>0.6</v>
      </c>
      <c r="H215" s="31"/>
      <c r="I215" s="33">
        <v>1.9</v>
      </c>
      <c r="J215" s="33"/>
      <c r="K215" s="31">
        <f t="shared" si="8"/>
        <v>1.6644869182696176</v>
      </c>
      <c r="M215" s="31">
        <v>1.6644869182696176</v>
      </c>
      <c r="N215" s="31">
        <f t="shared" si="7"/>
        <v>0.7989537207694164</v>
      </c>
    </row>
    <row r="216" spans="1:14" x14ac:dyDescent="0.5">
      <c r="A216" s="1"/>
      <c r="B216" s="1"/>
      <c r="C216" s="1"/>
      <c r="D216" s="15">
        <v>5</v>
      </c>
      <c r="E216" s="26" t="s">
        <v>17</v>
      </c>
      <c r="F216" s="1" t="s">
        <v>76</v>
      </c>
      <c r="G216" s="1">
        <v>1.05</v>
      </c>
      <c r="H216" s="31"/>
      <c r="I216" s="33">
        <v>1.9</v>
      </c>
      <c r="J216" s="33"/>
      <c r="K216" s="31">
        <f t="shared" si="8"/>
        <v>1.6644869182696176</v>
      </c>
      <c r="M216" s="31">
        <v>1.6644869182696176</v>
      </c>
      <c r="N216" s="31">
        <f t="shared" si="7"/>
        <v>0.7989537207694164</v>
      </c>
    </row>
    <row r="217" spans="1:14" x14ac:dyDescent="0.5">
      <c r="A217" s="1"/>
      <c r="B217" s="1"/>
      <c r="C217" s="1"/>
      <c r="D217" s="15">
        <v>6</v>
      </c>
      <c r="E217" s="26" t="s">
        <v>17</v>
      </c>
      <c r="F217" s="1" t="s">
        <v>76</v>
      </c>
      <c r="G217" s="1">
        <v>1.45</v>
      </c>
      <c r="H217" s="31"/>
      <c r="I217" s="33">
        <v>5</v>
      </c>
      <c r="J217" s="33"/>
      <c r="K217" s="31">
        <f t="shared" si="8"/>
        <v>4.4701421524375906</v>
      </c>
      <c r="M217" s="31">
        <v>4.4701421524375906</v>
      </c>
      <c r="N217" s="31">
        <f t="shared" si="7"/>
        <v>2.1456682331700434</v>
      </c>
    </row>
    <row r="218" spans="1:14" x14ac:dyDescent="0.5">
      <c r="A218" s="1"/>
      <c r="B218" s="1"/>
      <c r="C218" s="1"/>
      <c r="D218" s="15">
        <v>7</v>
      </c>
      <c r="E218" s="26" t="s">
        <v>17</v>
      </c>
      <c r="F218" s="1" t="s">
        <v>76</v>
      </c>
      <c r="G218" s="1">
        <v>1.1000000000000001</v>
      </c>
      <c r="H218" s="31"/>
      <c r="I218" s="33">
        <v>1.6</v>
      </c>
      <c r="J218" s="33"/>
      <c r="K218" s="31">
        <f t="shared" si="8"/>
        <v>1.396623875073923</v>
      </c>
      <c r="M218" s="31">
        <v>1.396623875073923</v>
      </c>
      <c r="N218" s="31">
        <f t="shared" si="7"/>
        <v>0.67037946003548299</v>
      </c>
    </row>
    <row r="219" spans="1:14" x14ac:dyDescent="0.5">
      <c r="A219" s="1"/>
      <c r="B219" s="1"/>
      <c r="C219" s="1"/>
      <c r="D219" s="15">
        <v>8</v>
      </c>
      <c r="E219" s="26" t="s">
        <v>17</v>
      </c>
      <c r="F219" s="1" t="s">
        <v>76</v>
      </c>
      <c r="G219" s="1">
        <v>1.5</v>
      </c>
      <c r="H219" s="31"/>
      <c r="I219" s="33">
        <v>2.8</v>
      </c>
      <c r="J219" s="33"/>
      <c r="K219" s="31">
        <f t="shared" si="8"/>
        <v>2.4729840179613851</v>
      </c>
      <c r="M219" s="31">
        <v>2.4729840179613851</v>
      </c>
      <c r="N219" s="31">
        <f t="shared" si="7"/>
        <v>1.1870323286214648</v>
      </c>
    </row>
    <row r="220" spans="1:14" x14ac:dyDescent="0.5">
      <c r="A220" s="1"/>
      <c r="B220" s="1"/>
      <c r="C220" s="1"/>
      <c r="D220" s="15">
        <v>9</v>
      </c>
      <c r="E220" s="26" t="s">
        <v>17</v>
      </c>
      <c r="F220" s="1" t="s">
        <v>76</v>
      </c>
      <c r="G220" s="1">
        <v>1.2</v>
      </c>
      <c r="H220" s="31"/>
      <c r="I220" s="33">
        <v>3.7</v>
      </c>
      <c r="J220" s="33"/>
      <c r="K220" s="31">
        <f t="shared" si="8"/>
        <v>3.2870546144370776</v>
      </c>
      <c r="M220" s="31">
        <v>3.2870546144370776</v>
      </c>
      <c r="N220" s="31">
        <f t="shared" si="7"/>
        <v>1.5777862149297972</v>
      </c>
    </row>
    <row r="221" spans="1:14" x14ac:dyDescent="0.5">
      <c r="A221" s="1"/>
      <c r="B221" s="1"/>
      <c r="C221" s="1"/>
      <c r="D221" s="15">
        <v>10</v>
      </c>
      <c r="E221" s="26" t="s">
        <v>17</v>
      </c>
      <c r="F221" s="1" t="s">
        <v>76</v>
      </c>
      <c r="G221" s="1">
        <v>1.2</v>
      </c>
      <c r="H221" s="31"/>
      <c r="I221" s="33">
        <v>1.5</v>
      </c>
      <c r="J221" s="33"/>
      <c r="K221" s="31">
        <f t="shared" si="8"/>
        <v>1.3075615315953666</v>
      </c>
      <c r="M221" s="31">
        <v>1.3075615315953666</v>
      </c>
      <c r="N221" s="31">
        <f t="shared" si="7"/>
        <v>0.62762953516577591</v>
      </c>
    </row>
    <row r="222" spans="1:14" x14ac:dyDescent="0.5">
      <c r="A222" s="1"/>
      <c r="B222" s="1"/>
      <c r="C222" s="1"/>
      <c r="D222" s="15">
        <v>11</v>
      </c>
      <c r="E222" s="26" t="s">
        <v>17</v>
      </c>
      <c r="F222" s="1" t="s">
        <v>76</v>
      </c>
      <c r="G222" s="1">
        <v>1.25</v>
      </c>
      <c r="H222" s="31"/>
      <c r="I222" s="33">
        <v>2.5</v>
      </c>
      <c r="J222" s="33"/>
      <c r="K222" s="31">
        <f t="shared" si="8"/>
        <v>2.2027728171797993</v>
      </c>
      <c r="M222" s="31">
        <v>2.2027728171797993</v>
      </c>
      <c r="N222" s="31">
        <f t="shared" si="7"/>
        <v>1.0573309522463037</v>
      </c>
    </row>
    <row r="223" spans="1:14" x14ac:dyDescent="0.5">
      <c r="A223" s="1"/>
      <c r="B223" s="1"/>
      <c r="C223" s="1"/>
      <c r="D223" s="15">
        <v>12</v>
      </c>
      <c r="E223" s="26" t="s">
        <v>17</v>
      </c>
      <c r="F223" s="1" t="s">
        <v>76</v>
      </c>
      <c r="G223" s="1">
        <v>0.95</v>
      </c>
      <c r="H223" s="31"/>
      <c r="I223" s="33">
        <v>1.4</v>
      </c>
      <c r="J223" s="33"/>
      <c r="K223" s="31">
        <f t="shared" si="8"/>
        <v>1.2186238795817521</v>
      </c>
      <c r="M223" s="31">
        <v>1.2186238795817521</v>
      </c>
      <c r="N223" s="31">
        <f t="shared" si="7"/>
        <v>0.58493946219924098</v>
      </c>
    </row>
    <row r="224" spans="1:14" x14ac:dyDescent="0.5">
      <c r="A224" s="1"/>
      <c r="B224" s="1"/>
      <c r="C224" s="1"/>
      <c r="D224" s="15">
        <v>13</v>
      </c>
      <c r="E224" s="26" t="s">
        <v>17</v>
      </c>
      <c r="F224" s="1" t="s">
        <v>76</v>
      </c>
      <c r="G224" s="1">
        <v>1.48</v>
      </c>
      <c r="H224" s="31"/>
      <c r="I224" s="33">
        <v>5.2</v>
      </c>
      <c r="J224" s="33"/>
      <c r="K224" s="31">
        <f t="shared" si="8"/>
        <v>4.6527784518745436</v>
      </c>
      <c r="M224" s="31">
        <v>4.6527784518745436</v>
      </c>
      <c r="N224" s="31">
        <f t="shared" si="7"/>
        <v>2.2333336568997808</v>
      </c>
    </row>
    <row r="225" spans="1:14" x14ac:dyDescent="0.5">
      <c r="A225" s="1"/>
      <c r="B225" s="1"/>
      <c r="C225" s="1"/>
      <c r="D225" s="15">
        <v>14</v>
      </c>
      <c r="E225" s="26" t="s">
        <v>17</v>
      </c>
      <c r="F225" s="1" t="s">
        <v>76</v>
      </c>
      <c r="G225" s="1">
        <v>1.25</v>
      </c>
      <c r="H225" s="31"/>
      <c r="I225" s="33">
        <v>3</v>
      </c>
      <c r="J225" s="33"/>
      <c r="K225" s="31">
        <f t="shared" si="8"/>
        <v>2.653467426919502</v>
      </c>
      <c r="M225" s="31">
        <v>2.653467426919502</v>
      </c>
      <c r="N225" s="31">
        <f t="shared" si="7"/>
        <v>1.2736643649213608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Measurements</vt:lpstr>
      <vt:lpstr>Density</vt:lpstr>
      <vt:lpstr>Allo_RM</vt:lpstr>
      <vt:lpstr>Allo_AG</vt:lpstr>
      <vt:lpstr>Allo_LR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</dc:creator>
  <cp:lastModifiedBy>Cheryl Doughty</cp:lastModifiedBy>
  <dcterms:created xsi:type="dcterms:W3CDTF">2014-03-10T15:58:59Z</dcterms:created>
  <dcterms:modified xsi:type="dcterms:W3CDTF">2018-03-28T21:53:56Z</dcterms:modified>
</cp:coreProperties>
</file>